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es\Documents\"/>
    </mc:Choice>
  </mc:AlternateContent>
  <xr:revisionPtr revIDLastSave="0" documentId="13_ncr:1_{8A332246-2AD1-4EE2-893E-FCD341007A79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原本" sheetId="4" r:id="rId1"/>
  </sheets>
  <definedNames>
    <definedName name="_xlnm.Print_Area" localSheetId="0">原本!$A$1:$P$2747</definedName>
    <definedName name="_xlnm.Print_Titles" localSheetId="0">原本!$3:$3</definedName>
  </definedNames>
  <calcPr calcId="191029"/>
</workbook>
</file>

<file path=xl/calcChain.xml><?xml version="1.0" encoding="utf-8"?>
<calcChain xmlns="http://schemas.openxmlformats.org/spreadsheetml/2006/main">
  <c r="L703" i="4" l="1"/>
  <c r="L458" i="4"/>
  <c r="M73" i="4"/>
  <c r="J2698" i="4"/>
  <c r="G2698" i="4"/>
  <c r="B2698" i="4"/>
  <c r="K2628" i="4"/>
  <c r="I2628" i="4"/>
  <c r="H2628" i="4"/>
  <c r="G2628" i="4"/>
  <c r="F2628" i="4"/>
  <c r="E2628" i="4"/>
  <c r="C2628" i="4"/>
  <c r="B2628" i="4"/>
  <c r="O2558" i="4"/>
  <c r="M2558" i="4"/>
  <c r="K2558" i="4"/>
  <c r="P2558" i="4" s="1"/>
  <c r="J2558" i="4"/>
  <c r="I2558" i="4"/>
  <c r="H2558" i="4"/>
  <c r="G2558" i="4"/>
  <c r="F2558" i="4"/>
  <c r="E2558" i="4"/>
  <c r="D2558" i="4"/>
  <c r="C2558" i="4"/>
  <c r="B2558" i="4"/>
  <c r="K2278" i="4"/>
  <c r="I2278" i="4"/>
  <c r="H2278" i="4"/>
  <c r="G2278" i="4"/>
  <c r="G2733" i="4" s="1"/>
  <c r="F2278" i="4"/>
  <c r="E2278" i="4"/>
  <c r="C2278" i="4"/>
  <c r="B2278" i="4"/>
  <c r="G2103" i="4"/>
  <c r="B2103" i="4"/>
  <c r="K1928" i="4"/>
  <c r="I1928" i="4"/>
  <c r="H1928" i="4"/>
  <c r="O1928" i="4" s="1"/>
  <c r="G1928" i="4"/>
  <c r="F1928" i="4"/>
  <c r="E1928" i="4"/>
  <c r="C1928" i="4"/>
  <c r="B1928" i="4"/>
  <c r="K1648" i="4"/>
  <c r="I1648" i="4"/>
  <c r="I2103" i="4" s="1"/>
  <c r="H1648" i="4"/>
  <c r="G1648" i="4"/>
  <c r="F1648" i="4"/>
  <c r="F2103" i="4" s="1"/>
  <c r="E1648" i="4"/>
  <c r="E2103" i="4" s="1"/>
  <c r="C1648" i="4"/>
  <c r="B1648" i="4"/>
  <c r="G1053" i="4"/>
  <c r="B1053" i="4"/>
  <c r="K1018" i="4"/>
  <c r="J1018" i="4"/>
  <c r="I1018" i="4"/>
  <c r="H1018" i="4"/>
  <c r="G1018" i="4"/>
  <c r="F1018" i="4"/>
  <c r="E1018" i="4"/>
  <c r="C1018" i="4"/>
  <c r="B1018" i="4"/>
  <c r="K843" i="4"/>
  <c r="I843" i="4"/>
  <c r="H843" i="4"/>
  <c r="G843" i="4"/>
  <c r="F843" i="4"/>
  <c r="E843" i="4"/>
  <c r="C843" i="4"/>
  <c r="B843" i="4"/>
  <c r="P2663" i="4"/>
  <c r="O2663" i="4"/>
  <c r="L2663" i="4"/>
  <c r="M2663" i="4" s="1"/>
  <c r="B2663" i="4"/>
  <c r="B2662" i="4"/>
  <c r="L2662" i="4"/>
  <c r="M2662" i="4"/>
  <c r="N2662" i="4"/>
  <c r="O2662" i="4"/>
  <c r="P2662" i="4"/>
  <c r="P2593" i="4"/>
  <c r="O2593" i="4"/>
  <c r="L2593" i="4"/>
  <c r="M2593" i="4" s="1"/>
  <c r="B2593" i="4"/>
  <c r="P2523" i="4"/>
  <c r="O2523" i="4"/>
  <c r="M2523" i="4"/>
  <c r="L2523" i="4"/>
  <c r="N2523" i="4" s="1"/>
  <c r="B2523" i="4"/>
  <c r="P2488" i="4"/>
  <c r="O2488" i="4"/>
  <c r="L2488" i="4"/>
  <c r="N2488" i="4" s="1"/>
  <c r="B2488" i="4"/>
  <c r="P2453" i="4"/>
  <c r="O2453" i="4"/>
  <c r="L2453" i="4"/>
  <c r="N2453" i="4" s="1"/>
  <c r="B2453" i="4"/>
  <c r="P2383" i="4"/>
  <c r="O2383" i="4"/>
  <c r="L2383" i="4"/>
  <c r="M2383" i="4" s="1"/>
  <c r="B2383" i="4"/>
  <c r="P2348" i="4"/>
  <c r="O2348" i="4"/>
  <c r="L2348" i="4"/>
  <c r="N2348" i="4" s="1"/>
  <c r="B2348" i="4"/>
  <c r="P2313" i="4"/>
  <c r="O2313" i="4"/>
  <c r="L2313" i="4"/>
  <c r="N2313" i="4" s="1"/>
  <c r="B2313" i="4"/>
  <c r="P2243" i="4"/>
  <c r="O2243" i="4"/>
  <c r="L2243" i="4"/>
  <c r="N2243" i="4" s="1"/>
  <c r="B2243" i="4"/>
  <c r="P2208" i="4"/>
  <c r="O2208" i="4"/>
  <c r="L2208" i="4"/>
  <c r="N2208" i="4" s="1"/>
  <c r="B2208" i="4"/>
  <c r="P2173" i="4"/>
  <c r="O2173" i="4"/>
  <c r="L2173" i="4"/>
  <c r="N2173" i="4" s="1"/>
  <c r="B2173" i="4"/>
  <c r="P2138" i="4"/>
  <c r="O2138" i="4"/>
  <c r="L2138" i="4"/>
  <c r="N2138" i="4" s="1"/>
  <c r="B2138" i="4"/>
  <c r="P2068" i="4"/>
  <c r="O2068" i="4"/>
  <c r="L2068" i="4"/>
  <c r="N2068" i="4" s="1"/>
  <c r="B2068" i="4"/>
  <c r="P2033" i="4"/>
  <c r="O2033" i="4"/>
  <c r="L2033" i="4"/>
  <c r="N2033" i="4" s="1"/>
  <c r="B2033" i="4"/>
  <c r="P1998" i="4"/>
  <c r="O1998" i="4"/>
  <c r="N1998" i="4"/>
  <c r="L1998" i="4"/>
  <c r="M1998" i="4" s="1"/>
  <c r="B1998" i="4"/>
  <c r="P1963" i="4"/>
  <c r="O1963" i="4"/>
  <c r="L1963" i="4"/>
  <c r="N1963" i="4" s="1"/>
  <c r="B1963" i="4"/>
  <c r="P1893" i="4"/>
  <c r="O1893" i="4"/>
  <c r="L1893" i="4"/>
  <c r="N1893" i="4" s="1"/>
  <c r="B1893" i="4"/>
  <c r="P1858" i="4"/>
  <c r="O1858" i="4"/>
  <c r="L1858" i="4"/>
  <c r="N1858" i="4" s="1"/>
  <c r="B1858" i="4"/>
  <c r="P1823" i="4"/>
  <c r="O1823" i="4"/>
  <c r="L1823" i="4"/>
  <c r="N1823" i="4" s="1"/>
  <c r="B1823" i="4"/>
  <c r="P1788" i="4"/>
  <c r="O1788" i="4"/>
  <c r="L1788" i="4"/>
  <c r="N1788" i="4" s="1"/>
  <c r="B1788" i="4"/>
  <c r="P1753" i="4"/>
  <c r="O1753" i="4"/>
  <c r="L1753" i="4"/>
  <c r="N1753" i="4" s="1"/>
  <c r="B1753" i="4"/>
  <c r="P1718" i="4"/>
  <c r="O1718" i="4"/>
  <c r="L1718" i="4"/>
  <c r="N1718" i="4" s="1"/>
  <c r="B1718" i="4"/>
  <c r="P1683" i="4"/>
  <c r="O1683" i="4"/>
  <c r="L1683" i="4"/>
  <c r="N1683" i="4" s="1"/>
  <c r="B1683" i="4"/>
  <c r="P1613" i="4"/>
  <c r="O1613" i="4"/>
  <c r="N1613" i="4"/>
  <c r="L1613" i="4"/>
  <c r="M1613" i="4" s="1"/>
  <c r="B1613" i="4"/>
  <c r="P1578" i="4"/>
  <c r="O1578" i="4"/>
  <c r="L1578" i="4"/>
  <c r="N1578" i="4" s="1"/>
  <c r="B1578" i="4"/>
  <c r="P1543" i="4"/>
  <c r="O1543" i="4"/>
  <c r="N1543" i="4"/>
  <c r="M1543" i="4"/>
  <c r="L1543" i="4"/>
  <c r="B1543" i="4"/>
  <c r="P1508" i="4"/>
  <c r="O1508" i="4"/>
  <c r="L1508" i="4"/>
  <c r="N1508" i="4" s="1"/>
  <c r="B1508" i="4"/>
  <c r="P1473" i="4"/>
  <c r="O1473" i="4"/>
  <c r="N1473" i="4"/>
  <c r="L1473" i="4"/>
  <c r="M1473" i="4" s="1"/>
  <c r="B1473" i="4"/>
  <c r="P1438" i="4"/>
  <c r="O1438" i="4"/>
  <c r="N1438" i="4"/>
  <c r="L1438" i="4"/>
  <c r="M1438" i="4" s="1"/>
  <c r="B1438" i="4"/>
  <c r="P1403" i="4"/>
  <c r="O1403" i="4"/>
  <c r="L1403" i="4"/>
  <c r="N1403" i="4" s="1"/>
  <c r="B1403" i="4"/>
  <c r="P1368" i="4"/>
  <c r="O1368" i="4"/>
  <c r="M1368" i="4"/>
  <c r="L1368" i="4"/>
  <c r="N1368" i="4" s="1"/>
  <c r="B1368" i="4"/>
  <c r="P1333" i="4"/>
  <c r="O1333" i="4"/>
  <c r="L1333" i="4"/>
  <c r="N1333" i="4" s="1"/>
  <c r="B1333" i="4"/>
  <c r="P1298" i="4"/>
  <c r="O1298" i="4"/>
  <c r="L1298" i="4"/>
  <c r="N1298" i="4" s="1"/>
  <c r="B1298" i="4"/>
  <c r="P1263" i="4"/>
  <c r="O1263" i="4"/>
  <c r="L1263" i="4"/>
  <c r="N1263" i="4" s="1"/>
  <c r="B1263" i="4"/>
  <c r="P1228" i="4"/>
  <c r="O1228" i="4"/>
  <c r="L1228" i="4"/>
  <c r="N1228" i="4" s="1"/>
  <c r="B1228" i="4"/>
  <c r="P1193" i="4"/>
  <c r="O1193" i="4"/>
  <c r="N1193" i="4"/>
  <c r="L1193" i="4"/>
  <c r="M1193" i="4" s="1"/>
  <c r="B1193" i="4"/>
  <c r="P1158" i="4"/>
  <c r="O1158" i="4"/>
  <c r="L1158" i="4"/>
  <c r="M1158" i="4" s="1"/>
  <c r="B1158" i="4"/>
  <c r="P1123" i="4"/>
  <c r="O1123" i="4"/>
  <c r="L1123" i="4"/>
  <c r="N1123" i="4" s="1"/>
  <c r="B1123" i="4"/>
  <c r="P1088" i="4"/>
  <c r="O1088" i="4"/>
  <c r="L1088" i="4"/>
  <c r="N1088" i="4" s="1"/>
  <c r="B1088" i="4"/>
  <c r="P983" i="4"/>
  <c r="O983" i="4"/>
  <c r="L983" i="4"/>
  <c r="N983" i="4" s="1"/>
  <c r="B983" i="4"/>
  <c r="P948" i="4"/>
  <c r="O948" i="4"/>
  <c r="L948" i="4"/>
  <c r="N948" i="4" s="1"/>
  <c r="B948" i="4"/>
  <c r="P913" i="4"/>
  <c r="O913" i="4"/>
  <c r="L913" i="4"/>
  <c r="N913" i="4" s="1"/>
  <c r="B913" i="4"/>
  <c r="P878" i="4"/>
  <c r="O878" i="4"/>
  <c r="L878" i="4"/>
  <c r="N878" i="4" s="1"/>
  <c r="B878" i="4"/>
  <c r="P808" i="4"/>
  <c r="O808" i="4"/>
  <c r="L808" i="4"/>
  <c r="N808" i="4" s="1"/>
  <c r="B808" i="4"/>
  <c r="P773" i="4"/>
  <c r="O773" i="4"/>
  <c r="L773" i="4"/>
  <c r="N773" i="4" s="1"/>
  <c r="B773" i="4"/>
  <c r="P738" i="4"/>
  <c r="O738" i="4"/>
  <c r="L738" i="4"/>
  <c r="N738" i="4" s="1"/>
  <c r="B738" i="4"/>
  <c r="P703" i="4"/>
  <c r="O703" i="4"/>
  <c r="N703" i="4"/>
  <c r="B703" i="4"/>
  <c r="P668" i="4"/>
  <c r="O668" i="4"/>
  <c r="L668" i="4"/>
  <c r="N668" i="4" s="1"/>
  <c r="B668" i="4"/>
  <c r="P633" i="4"/>
  <c r="O633" i="4"/>
  <c r="L633" i="4"/>
  <c r="N633" i="4" s="1"/>
  <c r="B633" i="4"/>
  <c r="P598" i="4"/>
  <c r="O598" i="4"/>
  <c r="L598" i="4"/>
  <c r="N598" i="4" s="1"/>
  <c r="B598" i="4"/>
  <c r="P563" i="4"/>
  <c r="O563" i="4"/>
  <c r="L563" i="4"/>
  <c r="N563" i="4" s="1"/>
  <c r="B563" i="4"/>
  <c r="P528" i="4"/>
  <c r="O528" i="4"/>
  <c r="L528" i="4"/>
  <c r="N528" i="4" s="1"/>
  <c r="B528" i="4"/>
  <c r="P493" i="4"/>
  <c r="O493" i="4"/>
  <c r="L493" i="4"/>
  <c r="N493" i="4" s="1"/>
  <c r="B493" i="4"/>
  <c r="P458" i="4"/>
  <c r="O458" i="4"/>
  <c r="N458" i="4"/>
  <c r="B458" i="4"/>
  <c r="P423" i="4"/>
  <c r="O423" i="4"/>
  <c r="L423" i="4"/>
  <c r="N423" i="4" s="1"/>
  <c r="B423" i="4"/>
  <c r="P388" i="4"/>
  <c r="O388" i="4"/>
  <c r="N388" i="4"/>
  <c r="L388" i="4"/>
  <c r="M388" i="4" s="1"/>
  <c r="B388" i="4"/>
  <c r="P353" i="4"/>
  <c r="O353" i="4"/>
  <c r="L353" i="4"/>
  <c r="N353" i="4" s="1"/>
  <c r="B353" i="4"/>
  <c r="P318" i="4"/>
  <c r="O318" i="4"/>
  <c r="L318" i="4"/>
  <c r="N318" i="4" s="1"/>
  <c r="B318" i="4"/>
  <c r="P283" i="4"/>
  <c r="O283" i="4"/>
  <c r="L283" i="4"/>
  <c r="N283" i="4" s="1"/>
  <c r="B283" i="4"/>
  <c r="P248" i="4"/>
  <c r="O248" i="4"/>
  <c r="L248" i="4"/>
  <c r="N248" i="4" s="1"/>
  <c r="B248" i="4"/>
  <c r="P213" i="4"/>
  <c r="O213" i="4"/>
  <c r="L213" i="4"/>
  <c r="N213" i="4" s="1"/>
  <c r="B213" i="4"/>
  <c r="P178" i="4"/>
  <c r="O178" i="4"/>
  <c r="L178" i="4"/>
  <c r="N178" i="4" s="1"/>
  <c r="B178" i="4"/>
  <c r="P143" i="4"/>
  <c r="O143" i="4"/>
  <c r="L143" i="4"/>
  <c r="N143" i="4" s="1"/>
  <c r="B143" i="4"/>
  <c r="P108" i="4"/>
  <c r="O108" i="4"/>
  <c r="M108" i="4"/>
  <c r="L108" i="4"/>
  <c r="N108" i="4" s="1"/>
  <c r="B108" i="4"/>
  <c r="P73" i="4"/>
  <c r="O73" i="4"/>
  <c r="L73" i="4"/>
  <c r="B73" i="4"/>
  <c r="B2733" i="4"/>
  <c r="P38" i="4"/>
  <c r="O38" i="4"/>
  <c r="L38" i="4"/>
  <c r="L1857" i="4"/>
  <c r="L72" i="4"/>
  <c r="J2697" i="4"/>
  <c r="K2627" i="4"/>
  <c r="I2627" i="4"/>
  <c r="H2627" i="4"/>
  <c r="G2627" i="4"/>
  <c r="F2627" i="4"/>
  <c r="E2627" i="4"/>
  <c r="C2627" i="4"/>
  <c r="K2557" i="4"/>
  <c r="J2557" i="4"/>
  <c r="I2557" i="4"/>
  <c r="H2557" i="4"/>
  <c r="G2557" i="4"/>
  <c r="F2557" i="4"/>
  <c r="E2557" i="4"/>
  <c r="D2557" i="4"/>
  <c r="C2557" i="4"/>
  <c r="K2277" i="4"/>
  <c r="I2277" i="4"/>
  <c r="H2277" i="4"/>
  <c r="G2277" i="4"/>
  <c r="F2277" i="4"/>
  <c r="E2277" i="4"/>
  <c r="C2277" i="4"/>
  <c r="K1927" i="4"/>
  <c r="I1927" i="4"/>
  <c r="H1927" i="4"/>
  <c r="G1927" i="4"/>
  <c r="F1927" i="4"/>
  <c r="E1927" i="4"/>
  <c r="C1927" i="4"/>
  <c r="K1647" i="4"/>
  <c r="I1647" i="4"/>
  <c r="H1647" i="4"/>
  <c r="G1647" i="4"/>
  <c r="F1647" i="4"/>
  <c r="E1647" i="4"/>
  <c r="C1647" i="4"/>
  <c r="K1017" i="4"/>
  <c r="J1017" i="4"/>
  <c r="I1017" i="4"/>
  <c r="H1017" i="4"/>
  <c r="G1017" i="4"/>
  <c r="F1017" i="4"/>
  <c r="E1017" i="4"/>
  <c r="C1017" i="4"/>
  <c r="K842" i="4"/>
  <c r="I842" i="4"/>
  <c r="H842" i="4"/>
  <c r="G842" i="4"/>
  <c r="F842" i="4"/>
  <c r="E842" i="4"/>
  <c r="C842" i="4"/>
  <c r="P2592" i="4"/>
  <c r="O2592" i="4"/>
  <c r="L2592" i="4"/>
  <c r="P2522" i="4"/>
  <c r="O2522" i="4"/>
  <c r="L2522" i="4"/>
  <c r="P2487" i="4"/>
  <c r="O2487" i="4"/>
  <c r="L2487" i="4"/>
  <c r="P2452" i="4"/>
  <c r="O2452" i="4"/>
  <c r="L2452" i="4"/>
  <c r="P2382" i="4"/>
  <c r="O2382" i="4"/>
  <c r="L2382" i="4"/>
  <c r="P2347" i="4"/>
  <c r="O2347" i="4"/>
  <c r="L2347" i="4"/>
  <c r="P2312" i="4"/>
  <c r="O2312" i="4"/>
  <c r="L2312" i="4"/>
  <c r="P2242" i="4"/>
  <c r="O2242" i="4"/>
  <c r="L2242" i="4"/>
  <c r="P2207" i="4"/>
  <c r="O2207" i="4"/>
  <c r="L2207" i="4"/>
  <c r="P2172" i="4"/>
  <c r="O2172" i="4"/>
  <c r="L2172" i="4"/>
  <c r="P2137" i="4"/>
  <c r="O2137" i="4"/>
  <c r="L2137" i="4"/>
  <c r="P2067" i="4"/>
  <c r="O2067" i="4"/>
  <c r="L2067" i="4"/>
  <c r="P2032" i="4"/>
  <c r="O2032" i="4"/>
  <c r="L2032" i="4"/>
  <c r="P1997" i="4"/>
  <c r="O1997" i="4"/>
  <c r="L1997" i="4"/>
  <c r="P1962" i="4"/>
  <c r="O1962" i="4"/>
  <c r="L1962" i="4"/>
  <c r="P1892" i="4"/>
  <c r="O1892" i="4"/>
  <c r="L1892" i="4"/>
  <c r="P1857" i="4"/>
  <c r="O1857" i="4"/>
  <c r="P1822" i="4"/>
  <c r="O1822" i="4"/>
  <c r="L1822" i="4"/>
  <c r="P1787" i="4"/>
  <c r="O1787" i="4"/>
  <c r="L1787" i="4"/>
  <c r="P1752" i="4"/>
  <c r="O1752" i="4"/>
  <c r="L1752" i="4"/>
  <c r="P1717" i="4"/>
  <c r="O1717" i="4"/>
  <c r="L1717" i="4"/>
  <c r="P1682" i="4"/>
  <c r="O1682" i="4"/>
  <c r="L1682" i="4"/>
  <c r="P1612" i="4"/>
  <c r="O1612" i="4"/>
  <c r="L1612" i="4"/>
  <c r="P1577" i="4"/>
  <c r="O1577" i="4"/>
  <c r="L1577" i="4"/>
  <c r="P1542" i="4"/>
  <c r="O1542" i="4"/>
  <c r="L1542" i="4"/>
  <c r="P1507" i="4"/>
  <c r="O1507" i="4"/>
  <c r="L1507" i="4"/>
  <c r="P1472" i="4"/>
  <c r="O1472" i="4"/>
  <c r="L1472" i="4"/>
  <c r="P1437" i="4"/>
  <c r="O1437" i="4"/>
  <c r="L1437" i="4"/>
  <c r="P1402" i="4"/>
  <c r="O1402" i="4"/>
  <c r="L1402" i="4"/>
  <c r="P1367" i="4"/>
  <c r="O1367" i="4"/>
  <c r="L1367" i="4"/>
  <c r="P1332" i="4"/>
  <c r="O1332" i="4"/>
  <c r="L1332" i="4"/>
  <c r="P1297" i="4"/>
  <c r="O1297" i="4"/>
  <c r="L1297" i="4"/>
  <c r="P1262" i="4"/>
  <c r="O1262" i="4"/>
  <c r="L1262" i="4"/>
  <c r="P1227" i="4"/>
  <c r="O1227" i="4"/>
  <c r="L1227" i="4"/>
  <c r="P1192" i="4"/>
  <c r="O1192" i="4"/>
  <c r="L1192" i="4"/>
  <c r="P1157" i="4"/>
  <c r="O1157" i="4"/>
  <c r="L1157" i="4"/>
  <c r="P1122" i="4"/>
  <c r="O1122" i="4"/>
  <c r="L1122" i="4"/>
  <c r="P1087" i="4"/>
  <c r="O1087" i="4"/>
  <c r="L1087" i="4"/>
  <c r="P982" i="4"/>
  <c r="O982" i="4"/>
  <c r="L982" i="4"/>
  <c r="P947" i="4"/>
  <c r="O947" i="4"/>
  <c r="L947" i="4"/>
  <c r="P912" i="4"/>
  <c r="O912" i="4"/>
  <c r="L912" i="4"/>
  <c r="L911" i="4"/>
  <c r="O911" i="4"/>
  <c r="P911" i="4"/>
  <c r="P877" i="4"/>
  <c r="O877" i="4"/>
  <c r="L877" i="4"/>
  <c r="P807" i="4"/>
  <c r="O807" i="4"/>
  <c r="L807" i="4"/>
  <c r="P772" i="4"/>
  <c r="O772" i="4"/>
  <c r="L772" i="4"/>
  <c r="P737" i="4"/>
  <c r="O737" i="4"/>
  <c r="L737" i="4"/>
  <c r="P702" i="4"/>
  <c r="O702" i="4"/>
  <c r="L702" i="4"/>
  <c r="P667" i="4"/>
  <c r="O667" i="4"/>
  <c r="L667" i="4"/>
  <c r="P632" i="4"/>
  <c r="O632" i="4"/>
  <c r="L632" i="4"/>
  <c r="P597" i="4"/>
  <c r="O597" i="4"/>
  <c r="L597" i="4"/>
  <c r="P562" i="4"/>
  <c r="O562" i="4"/>
  <c r="L562" i="4"/>
  <c r="P527" i="4"/>
  <c r="O527" i="4"/>
  <c r="L527" i="4"/>
  <c r="P492" i="4"/>
  <c r="O492" i="4"/>
  <c r="L492" i="4"/>
  <c r="P457" i="4"/>
  <c r="O457" i="4"/>
  <c r="L457" i="4"/>
  <c r="P422" i="4"/>
  <c r="O422" i="4"/>
  <c r="L422" i="4"/>
  <c r="P387" i="4"/>
  <c r="O387" i="4"/>
  <c r="L387" i="4"/>
  <c r="P352" i="4"/>
  <c r="O352" i="4"/>
  <c r="L352" i="4"/>
  <c r="P317" i="4"/>
  <c r="O317" i="4"/>
  <c r="L317" i="4"/>
  <c r="P282" i="4"/>
  <c r="O282" i="4"/>
  <c r="L282" i="4"/>
  <c r="P247" i="4"/>
  <c r="O247" i="4"/>
  <c r="L247" i="4"/>
  <c r="P212" i="4"/>
  <c r="O212" i="4"/>
  <c r="L212" i="4"/>
  <c r="P177" i="4"/>
  <c r="O177" i="4"/>
  <c r="L177" i="4"/>
  <c r="P142" i="4"/>
  <c r="O142" i="4"/>
  <c r="L142" i="4"/>
  <c r="P107" i="4"/>
  <c r="O107" i="4"/>
  <c r="L107" i="4"/>
  <c r="P72" i="4"/>
  <c r="O72" i="4"/>
  <c r="P37" i="4"/>
  <c r="O37" i="4"/>
  <c r="L37" i="4"/>
  <c r="L106" i="4"/>
  <c r="N2663" i="4" l="1"/>
  <c r="N2593" i="4"/>
  <c r="L2558" i="4"/>
  <c r="N2558" i="4" s="1"/>
  <c r="N2383" i="4"/>
  <c r="P2628" i="4"/>
  <c r="O2628" i="4"/>
  <c r="M2243" i="4"/>
  <c r="M2208" i="4"/>
  <c r="O2278" i="4"/>
  <c r="P2278" i="4"/>
  <c r="M2138" i="4"/>
  <c r="M2068" i="4"/>
  <c r="M2033" i="4"/>
  <c r="P1928" i="4"/>
  <c r="C2103" i="4"/>
  <c r="M1718" i="4"/>
  <c r="M1683" i="4"/>
  <c r="M1333" i="4"/>
  <c r="M1263" i="4"/>
  <c r="M1228" i="4"/>
  <c r="N1158" i="4"/>
  <c r="P1648" i="4"/>
  <c r="O1648" i="4"/>
  <c r="K2103" i="4"/>
  <c r="P2103" i="4" s="1"/>
  <c r="H2103" i="4"/>
  <c r="O2103" i="4" s="1"/>
  <c r="O1018" i="4"/>
  <c r="E1053" i="4"/>
  <c r="E2733" i="4" s="1"/>
  <c r="E2698" i="4" s="1"/>
  <c r="I1053" i="4"/>
  <c r="I2733" i="4" s="1"/>
  <c r="I2698" i="4" s="1"/>
  <c r="M913" i="4"/>
  <c r="P1018" i="4"/>
  <c r="L1018" i="4"/>
  <c r="N1018" i="4" s="1"/>
  <c r="F1053" i="4"/>
  <c r="F2733" i="4" s="1"/>
  <c r="F2698" i="4" s="1"/>
  <c r="C1053" i="4"/>
  <c r="M808" i="4"/>
  <c r="M773" i="4"/>
  <c r="M353" i="4"/>
  <c r="M318" i="4"/>
  <c r="P843" i="4"/>
  <c r="O843" i="4"/>
  <c r="N73" i="4"/>
  <c r="K1053" i="4"/>
  <c r="H1053" i="4"/>
  <c r="L2628" i="4"/>
  <c r="L2278" i="4"/>
  <c r="L1928" i="4"/>
  <c r="L1648" i="4"/>
  <c r="L843" i="4"/>
  <c r="M2488" i="4"/>
  <c r="M2453" i="4"/>
  <c r="M2348" i="4"/>
  <c r="M2313" i="4"/>
  <c r="M2173" i="4"/>
  <c r="M1963" i="4"/>
  <c r="M1893" i="4"/>
  <c r="M1858" i="4"/>
  <c r="M1823" i="4"/>
  <c r="M1788" i="4"/>
  <c r="M1753" i="4"/>
  <c r="M1578" i="4"/>
  <c r="M1508" i="4"/>
  <c r="M1403" i="4"/>
  <c r="M1298" i="4"/>
  <c r="M1123" i="4"/>
  <c r="M1088" i="4"/>
  <c r="M983" i="4"/>
  <c r="M948" i="4"/>
  <c r="M878" i="4"/>
  <c r="M738" i="4"/>
  <c r="M703" i="4"/>
  <c r="M668" i="4"/>
  <c r="M633" i="4"/>
  <c r="M598" i="4"/>
  <c r="M563" i="4"/>
  <c r="M528" i="4"/>
  <c r="M493" i="4"/>
  <c r="M458" i="4"/>
  <c r="M423" i="4"/>
  <c r="M283" i="4"/>
  <c r="M248" i="4"/>
  <c r="M213" i="4"/>
  <c r="M178" i="4"/>
  <c r="M143" i="4"/>
  <c r="E1052" i="4"/>
  <c r="G2102" i="4"/>
  <c r="G1052" i="4"/>
  <c r="P1017" i="4"/>
  <c r="N38" i="4"/>
  <c r="N912" i="4"/>
  <c r="G2697" i="4"/>
  <c r="N107" i="4"/>
  <c r="O2557" i="4"/>
  <c r="P2557" i="4"/>
  <c r="L2627" i="4"/>
  <c r="P2627" i="4"/>
  <c r="O2627" i="4"/>
  <c r="O2277" i="4"/>
  <c r="P2277" i="4"/>
  <c r="C2102" i="4"/>
  <c r="E2102" i="4"/>
  <c r="E2732" i="4" s="1"/>
  <c r="E2697" i="4" s="1"/>
  <c r="O1927" i="4"/>
  <c r="P1927" i="4"/>
  <c r="I2102" i="4"/>
  <c r="F2102" i="4"/>
  <c r="P1647" i="4"/>
  <c r="O1647" i="4"/>
  <c r="K2102" i="4"/>
  <c r="H2102" i="4"/>
  <c r="F1052" i="4"/>
  <c r="L1017" i="4"/>
  <c r="H1052" i="4"/>
  <c r="C1052" i="4"/>
  <c r="K1052" i="4"/>
  <c r="I1052" i="4"/>
  <c r="O1017" i="4"/>
  <c r="L842" i="4"/>
  <c r="P842" i="4"/>
  <c r="O842" i="4"/>
  <c r="L2557" i="4"/>
  <c r="L2277" i="4"/>
  <c r="L1927" i="4"/>
  <c r="L1647" i="4"/>
  <c r="J2696" i="4"/>
  <c r="K2626" i="4"/>
  <c r="I2626" i="4"/>
  <c r="H2626" i="4"/>
  <c r="G2626" i="4"/>
  <c r="F2626" i="4"/>
  <c r="E2626" i="4"/>
  <c r="C2626" i="4"/>
  <c r="K2556" i="4"/>
  <c r="J2556" i="4"/>
  <c r="I2556" i="4"/>
  <c r="H2556" i="4"/>
  <c r="G2556" i="4"/>
  <c r="F2556" i="4"/>
  <c r="E2556" i="4"/>
  <c r="D2556" i="4"/>
  <c r="C2556" i="4"/>
  <c r="K2276" i="4"/>
  <c r="I2276" i="4"/>
  <c r="H2276" i="4"/>
  <c r="G2276" i="4"/>
  <c r="F2276" i="4"/>
  <c r="E2276" i="4"/>
  <c r="C2276" i="4"/>
  <c r="K1926" i="4"/>
  <c r="I1926" i="4"/>
  <c r="H1926" i="4"/>
  <c r="G1926" i="4"/>
  <c r="F1926" i="4"/>
  <c r="E1926" i="4"/>
  <c r="C1926" i="4"/>
  <c r="K1646" i="4"/>
  <c r="I1646" i="4"/>
  <c r="H1646" i="4"/>
  <c r="G1646" i="4"/>
  <c r="F1646" i="4"/>
  <c r="E1646" i="4"/>
  <c r="C1646" i="4"/>
  <c r="K1016" i="4"/>
  <c r="J1016" i="4"/>
  <c r="I1016" i="4"/>
  <c r="H1016" i="4"/>
  <c r="G1016" i="4"/>
  <c r="F1016" i="4"/>
  <c r="E1016" i="4"/>
  <c r="C1016" i="4"/>
  <c r="K841" i="4"/>
  <c r="K1051" i="4" s="1"/>
  <c r="I841" i="4"/>
  <c r="H841" i="4"/>
  <c r="G841" i="4"/>
  <c r="G2696" i="4" s="1"/>
  <c r="F841" i="4"/>
  <c r="E841" i="4"/>
  <c r="C841" i="4"/>
  <c r="P2661" i="4"/>
  <c r="O2661" i="4"/>
  <c r="L2661" i="4"/>
  <c r="P2591" i="4"/>
  <c r="O2591" i="4"/>
  <c r="L2591" i="4"/>
  <c r="N2592" i="4" s="1"/>
  <c r="P2521" i="4"/>
  <c r="O2521" i="4"/>
  <c r="L2521" i="4"/>
  <c r="N2522" i="4" s="1"/>
  <c r="P2486" i="4"/>
  <c r="O2486" i="4"/>
  <c r="L2486" i="4"/>
  <c r="N2487" i="4" s="1"/>
  <c r="P2451" i="4"/>
  <c r="O2451" i="4"/>
  <c r="L2451" i="4"/>
  <c r="N2452" i="4" s="1"/>
  <c r="P2381" i="4"/>
  <c r="O2381" i="4"/>
  <c r="L2381" i="4"/>
  <c r="N2382" i="4" s="1"/>
  <c r="P2346" i="4"/>
  <c r="O2346" i="4"/>
  <c r="L2346" i="4"/>
  <c r="N2347" i="4" s="1"/>
  <c r="P2311" i="4"/>
  <c r="O2311" i="4"/>
  <c r="L2311" i="4"/>
  <c r="N2312" i="4" s="1"/>
  <c r="P2241" i="4"/>
  <c r="O2241" i="4"/>
  <c r="L2241" i="4"/>
  <c r="N2242" i="4" s="1"/>
  <c r="P2206" i="4"/>
  <c r="O2206" i="4"/>
  <c r="L2206" i="4"/>
  <c r="N2207" i="4" s="1"/>
  <c r="P2171" i="4"/>
  <c r="O2171" i="4"/>
  <c r="L2171" i="4"/>
  <c r="N2172" i="4" s="1"/>
  <c r="P2136" i="4"/>
  <c r="O2136" i="4"/>
  <c r="L2136" i="4"/>
  <c r="N2137" i="4" s="1"/>
  <c r="P2066" i="4"/>
  <c r="O2066" i="4"/>
  <c r="L2066" i="4"/>
  <c r="N2067" i="4" s="1"/>
  <c r="P2031" i="4"/>
  <c r="O2031" i="4"/>
  <c r="L2031" i="4"/>
  <c r="N2032" i="4" s="1"/>
  <c r="P1996" i="4"/>
  <c r="O1996" i="4"/>
  <c r="L1996" i="4"/>
  <c r="N1997" i="4" s="1"/>
  <c r="P1961" i="4"/>
  <c r="O1961" i="4"/>
  <c r="L1961" i="4"/>
  <c r="N1962" i="4" s="1"/>
  <c r="P1891" i="4"/>
  <c r="O1891" i="4"/>
  <c r="L1891" i="4"/>
  <c r="N1892" i="4" s="1"/>
  <c r="P1856" i="4"/>
  <c r="O1856" i="4"/>
  <c r="L1856" i="4"/>
  <c r="N1857" i="4" s="1"/>
  <c r="P1821" i="4"/>
  <c r="O1821" i="4"/>
  <c r="L1821" i="4"/>
  <c r="N1822" i="4" s="1"/>
  <c r="P1786" i="4"/>
  <c r="O1786" i="4"/>
  <c r="L1786" i="4"/>
  <c r="N1787" i="4" s="1"/>
  <c r="P1751" i="4"/>
  <c r="O1751" i="4"/>
  <c r="L1751" i="4"/>
  <c r="N1752" i="4" s="1"/>
  <c r="P1716" i="4"/>
  <c r="O1716" i="4"/>
  <c r="L1716" i="4"/>
  <c r="N1717" i="4" s="1"/>
  <c r="P1681" i="4"/>
  <c r="O1681" i="4"/>
  <c r="L1681" i="4"/>
  <c r="N1682" i="4" s="1"/>
  <c r="P1611" i="4"/>
  <c r="O1611" i="4"/>
  <c r="L1611" i="4"/>
  <c r="N1612" i="4" s="1"/>
  <c r="P1576" i="4"/>
  <c r="O1576" i="4"/>
  <c r="L1576" i="4"/>
  <c r="N1577" i="4" s="1"/>
  <c r="P1541" i="4"/>
  <c r="O1541" i="4"/>
  <c r="L1541" i="4"/>
  <c r="N1542" i="4" s="1"/>
  <c r="P1506" i="4"/>
  <c r="O1506" i="4"/>
  <c r="L1506" i="4"/>
  <c r="N1507" i="4" s="1"/>
  <c r="P1471" i="4"/>
  <c r="O1471" i="4"/>
  <c r="L1471" i="4"/>
  <c r="N1472" i="4" s="1"/>
  <c r="P1436" i="4"/>
  <c r="O1436" i="4"/>
  <c r="L1436" i="4"/>
  <c r="N1437" i="4" s="1"/>
  <c r="P1401" i="4"/>
  <c r="O1401" i="4"/>
  <c r="L1401" i="4"/>
  <c r="N1402" i="4" s="1"/>
  <c r="P1366" i="4"/>
  <c r="O1366" i="4"/>
  <c r="L1366" i="4"/>
  <c r="N1367" i="4" s="1"/>
  <c r="P1331" i="4"/>
  <c r="O1331" i="4"/>
  <c r="L1331" i="4"/>
  <c r="N1332" i="4" s="1"/>
  <c r="P1296" i="4"/>
  <c r="O1296" i="4"/>
  <c r="L1296" i="4"/>
  <c r="N1297" i="4" s="1"/>
  <c r="P1261" i="4"/>
  <c r="O1261" i="4"/>
  <c r="L1261" i="4"/>
  <c r="N1262" i="4" s="1"/>
  <c r="P1226" i="4"/>
  <c r="O1226" i="4"/>
  <c r="L1226" i="4"/>
  <c r="N1227" i="4" s="1"/>
  <c r="P1191" i="4"/>
  <c r="O1191" i="4"/>
  <c r="L1191" i="4"/>
  <c r="N1192" i="4" s="1"/>
  <c r="P1156" i="4"/>
  <c r="O1156" i="4"/>
  <c r="L1156" i="4"/>
  <c r="N1157" i="4" s="1"/>
  <c r="P1121" i="4"/>
  <c r="O1121" i="4"/>
  <c r="L1121" i="4"/>
  <c r="N1122" i="4" s="1"/>
  <c r="P1086" i="4"/>
  <c r="O1086" i="4"/>
  <c r="L1086" i="4"/>
  <c r="N1087" i="4" s="1"/>
  <c r="P981" i="4"/>
  <c r="O981" i="4"/>
  <c r="L981" i="4"/>
  <c r="N982" i="4" s="1"/>
  <c r="P946" i="4"/>
  <c r="O946" i="4"/>
  <c r="L946" i="4"/>
  <c r="N947" i="4" s="1"/>
  <c r="P876" i="4"/>
  <c r="O876" i="4"/>
  <c r="L876" i="4"/>
  <c r="N877" i="4" s="1"/>
  <c r="P806" i="4"/>
  <c r="O806" i="4"/>
  <c r="L806" i="4"/>
  <c r="N807" i="4" s="1"/>
  <c r="P771" i="4"/>
  <c r="O771" i="4"/>
  <c r="L771" i="4"/>
  <c r="N772" i="4" s="1"/>
  <c r="P736" i="4"/>
  <c r="O736" i="4"/>
  <c r="L736" i="4"/>
  <c r="N737" i="4" s="1"/>
  <c r="P701" i="4"/>
  <c r="O701" i="4"/>
  <c r="L701" i="4"/>
  <c r="N702" i="4" s="1"/>
  <c r="P666" i="4"/>
  <c r="O666" i="4"/>
  <c r="L666" i="4"/>
  <c r="N667" i="4" s="1"/>
  <c r="P631" i="4"/>
  <c r="O631" i="4"/>
  <c r="L631" i="4"/>
  <c r="N632" i="4" s="1"/>
  <c r="P596" i="4"/>
  <c r="O596" i="4"/>
  <c r="L596" i="4"/>
  <c r="N597" i="4" s="1"/>
  <c r="P561" i="4"/>
  <c r="O561" i="4"/>
  <c r="L561" i="4"/>
  <c r="N562" i="4" s="1"/>
  <c r="P526" i="4"/>
  <c r="O526" i="4"/>
  <c r="L526" i="4"/>
  <c r="N527" i="4" s="1"/>
  <c r="P491" i="4"/>
  <c r="O491" i="4"/>
  <c r="L491" i="4"/>
  <c r="N492" i="4" s="1"/>
  <c r="P456" i="4"/>
  <c r="O456" i="4"/>
  <c r="L456" i="4"/>
  <c r="N457" i="4" s="1"/>
  <c r="P421" i="4"/>
  <c r="O421" i="4"/>
  <c r="L421" i="4"/>
  <c r="N422" i="4" s="1"/>
  <c r="P386" i="4"/>
  <c r="O386" i="4"/>
  <c r="L386" i="4"/>
  <c r="N387" i="4" s="1"/>
  <c r="P351" i="4"/>
  <c r="O351" i="4"/>
  <c r="L351" i="4"/>
  <c r="N352" i="4" s="1"/>
  <c r="P316" i="4"/>
  <c r="O316" i="4"/>
  <c r="L316" i="4"/>
  <c r="N317" i="4" s="1"/>
  <c r="P281" i="4"/>
  <c r="O281" i="4"/>
  <c r="L281" i="4"/>
  <c r="N282" i="4" s="1"/>
  <c r="P246" i="4"/>
  <c r="O246" i="4"/>
  <c r="L246" i="4"/>
  <c r="N247" i="4" s="1"/>
  <c r="P211" i="4"/>
  <c r="O211" i="4"/>
  <c r="L211" i="4"/>
  <c r="N212" i="4" s="1"/>
  <c r="P176" i="4"/>
  <c r="O176" i="4"/>
  <c r="L176" i="4"/>
  <c r="N177" i="4" s="1"/>
  <c r="P141" i="4"/>
  <c r="O141" i="4"/>
  <c r="L141" i="4"/>
  <c r="N142" i="4" s="1"/>
  <c r="P106" i="4"/>
  <c r="O106" i="4"/>
  <c r="P71" i="4"/>
  <c r="O71" i="4"/>
  <c r="L71" i="4"/>
  <c r="N72" i="4" s="1"/>
  <c r="P36" i="4"/>
  <c r="O36" i="4"/>
  <c r="L36" i="4"/>
  <c r="N37" i="4" s="1"/>
  <c r="C2733" i="4" l="1"/>
  <c r="C2698" i="4" s="1"/>
  <c r="L2103" i="4"/>
  <c r="N2103" i="4" s="1"/>
  <c r="P1053" i="4"/>
  <c r="M1018" i="4"/>
  <c r="L1053" i="4"/>
  <c r="N1053" i="4" s="1"/>
  <c r="K2733" i="4"/>
  <c r="P2733" i="4" s="1"/>
  <c r="O1053" i="4"/>
  <c r="H2733" i="4"/>
  <c r="N2628" i="4"/>
  <c r="M2628" i="4"/>
  <c r="N2278" i="4"/>
  <c r="M2278" i="4"/>
  <c r="N1928" i="4"/>
  <c r="M1928" i="4"/>
  <c r="N1648" i="4"/>
  <c r="M1648" i="4"/>
  <c r="N843" i="4"/>
  <c r="M843" i="4"/>
  <c r="P1052" i="4"/>
  <c r="O1052" i="4"/>
  <c r="G2732" i="4"/>
  <c r="C2732" i="4"/>
  <c r="C2697" i="4" s="1"/>
  <c r="O2102" i="4"/>
  <c r="P2102" i="4"/>
  <c r="I2732" i="4"/>
  <c r="I2697" i="4" s="1"/>
  <c r="F2732" i="4"/>
  <c r="F2697" i="4" s="1"/>
  <c r="L2102" i="4"/>
  <c r="H2732" i="4"/>
  <c r="H2697" i="4" s="1"/>
  <c r="O2697" i="4" s="1"/>
  <c r="L1052" i="4"/>
  <c r="K2732" i="4"/>
  <c r="P2732" i="4" s="1"/>
  <c r="G2101" i="4"/>
  <c r="P2556" i="4"/>
  <c r="I2101" i="4"/>
  <c r="O2556" i="4"/>
  <c r="E1051" i="4"/>
  <c r="P1051" i="4" s="1"/>
  <c r="P2276" i="4"/>
  <c r="G1051" i="4"/>
  <c r="L2556" i="4"/>
  <c r="N2557" i="4" s="1"/>
  <c r="P2626" i="4"/>
  <c r="L2626" i="4"/>
  <c r="N2627" i="4" s="1"/>
  <c r="O2626" i="4"/>
  <c r="L2276" i="4"/>
  <c r="N2277" i="4" s="1"/>
  <c r="O2276" i="4"/>
  <c r="P1926" i="4"/>
  <c r="K2101" i="4"/>
  <c r="K2731" i="4" s="1"/>
  <c r="O1926" i="4"/>
  <c r="C2101" i="4"/>
  <c r="H2101" i="4"/>
  <c r="L1926" i="4"/>
  <c r="N1927" i="4" s="1"/>
  <c r="F2101" i="4"/>
  <c r="E2101" i="4"/>
  <c r="O1646" i="4"/>
  <c r="L1646" i="4"/>
  <c r="N1647" i="4" s="1"/>
  <c r="P1646" i="4"/>
  <c r="P1016" i="4"/>
  <c r="L1016" i="4"/>
  <c r="N1017" i="4" s="1"/>
  <c r="I1051" i="4"/>
  <c r="O1016" i="4"/>
  <c r="H1051" i="4"/>
  <c r="L1051" i="4" s="1"/>
  <c r="F1051" i="4"/>
  <c r="C1051" i="4"/>
  <c r="P841" i="4"/>
  <c r="L841" i="4"/>
  <c r="N842" i="4" s="1"/>
  <c r="O841" i="4"/>
  <c r="J2695" i="4"/>
  <c r="K2625" i="4"/>
  <c r="I2625" i="4"/>
  <c r="H2625" i="4"/>
  <c r="G2625" i="4"/>
  <c r="F2625" i="4"/>
  <c r="E2625" i="4"/>
  <c r="C2625" i="4"/>
  <c r="K2555" i="4"/>
  <c r="J2555" i="4"/>
  <c r="I2555" i="4"/>
  <c r="H2555" i="4"/>
  <c r="G2555" i="4"/>
  <c r="F2555" i="4"/>
  <c r="E2555" i="4"/>
  <c r="D2555" i="4"/>
  <c r="C2555" i="4"/>
  <c r="K2275" i="4"/>
  <c r="I2275" i="4"/>
  <c r="H2275" i="4"/>
  <c r="G2275" i="4"/>
  <c r="F2275" i="4"/>
  <c r="E2275" i="4"/>
  <c r="C2275" i="4"/>
  <c r="K1925" i="4"/>
  <c r="I1925" i="4"/>
  <c r="H1925" i="4"/>
  <c r="G1925" i="4"/>
  <c r="F1925" i="4"/>
  <c r="E1925" i="4"/>
  <c r="C1925" i="4"/>
  <c r="K1645" i="4"/>
  <c r="I1645" i="4"/>
  <c r="H1645" i="4"/>
  <c r="G1645" i="4"/>
  <c r="F1645" i="4"/>
  <c r="E1645" i="4"/>
  <c r="C1645" i="4"/>
  <c r="K1015" i="4"/>
  <c r="J1015" i="4"/>
  <c r="I1015" i="4"/>
  <c r="H1015" i="4"/>
  <c r="G1015" i="4"/>
  <c r="F1015" i="4"/>
  <c r="E1015" i="4"/>
  <c r="C1015" i="4"/>
  <c r="K840" i="4"/>
  <c r="I840" i="4"/>
  <c r="H840" i="4"/>
  <c r="G840" i="4"/>
  <c r="F840" i="4"/>
  <c r="E840" i="4"/>
  <c r="C840" i="4"/>
  <c r="P2660" i="4"/>
  <c r="O2660" i="4"/>
  <c r="L2660" i="4"/>
  <c r="N2661" i="4" s="1"/>
  <c r="P2590" i="4"/>
  <c r="O2590" i="4"/>
  <c r="L2590" i="4"/>
  <c r="N2591" i="4" s="1"/>
  <c r="P2520" i="4"/>
  <c r="O2520" i="4"/>
  <c r="L2520" i="4"/>
  <c r="N2521" i="4" s="1"/>
  <c r="P2485" i="4"/>
  <c r="O2485" i="4"/>
  <c r="L2485" i="4"/>
  <c r="N2486" i="4" s="1"/>
  <c r="P2450" i="4"/>
  <c r="O2450" i="4"/>
  <c r="L2450" i="4"/>
  <c r="N2451" i="4" s="1"/>
  <c r="P2380" i="4"/>
  <c r="O2380" i="4"/>
  <c r="L2380" i="4"/>
  <c r="N2381" i="4" s="1"/>
  <c r="P2345" i="4"/>
  <c r="O2345" i="4"/>
  <c r="L2345" i="4"/>
  <c r="N2346" i="4" s="1"/>
  <c r="P2310" i="4"/>
  <c r="O2310" i="4"/>
  <c r="L2310" i="4"/>
  <c r="N2311" i="4" s="1"/>
  <c r="P2240" i="4"/>
  <c r="O2240" i="4"/>
  <c r="L2240" i="4"/>
  <c r="N2241" i="4" s="1"/>
  <c r="P2205" i="4"/>
  <c r="O2205" i="4"/>
  <c r="L2205" i="4"/>
  <c r="N2206" i="4" s="1"/>
  <c r="P2170" i="4"/>
  <c r="O2170" i="4"/>
  <c r="L2170" i="4"/>
  <c r="N2171" i="4" s="1"/>
  <c r="P2135" i="4"/>
  <c r="O2135" i="4"/>
  <c r="L2135" i="4"/>
  <c r="N2136" i="4" s="1"/>
  <c r="P2065" i="4"/>
  <c r="O2065" i="4"/>
  <c r="L2065" i="4"/>
  <c r="N2066" i="4" s="1"/>
  <c r="P2030" i="4"/>
  <c r="O2030" i="4"/>
  <c r="L2030" i="4"/>
  <c r="N2031" i="4" s="1"/>
  <c r="P1995" i="4"/>
  <c r="O1995" i="4"/>
  <c r="L1995" i="4"/>
  <c r="N1996" i="4" s="1"/>
  <c r="P1960" i="4"/>
  <c r="O1960" i="4"/>
  <c r="L1960" i="4"/>
  <c r="N1961" i="4" s="1"/>
  <c r="P1890" i="4"/>
  <c r="O1890" i="4"/>
  <c r="L1890" i="4"/>
  <c r="N1891" i="4" s="1"/>
  <c r="P1855" i="4"/>
  <c r="O1855" i="4"/>
  <c r="L1855" i="4"/>
  <c r="N1856" i="4" s="1"/>
  <c r="P1820" i="4"/>
  <c r="O1820" i="4"/>
  <c r="L1820" i="4"/>
  <c r="N1821" i="4" s="1"/>
  <c r="P1785" i="4"/>
  <c r="O1785" i="4"/>
  <c r="L1785" i="4"/>
  <c r="N1786" i="4" s="1"/>
  <c r="P1750" i="4"/>
  <c r="O1750" i="4"/>
  <c r="L1750" i="4"/>
  <c r="N1751" i="4" s="1"/>
  <c r="P1715" i="4"/>
  <c r="O1715" i="4"/>
  <c r="L1715" i="4"/>
  <c r="N1716" i="4" s="1"/>
  <c r="P1680" i="4"/>
  <c r="O1680" i="4"/>
  <c r="L1680" i="4"/>
  <c r="N1681" i="4" s="1"/>
  <c r="P1610" i="4"/>
  <c r="O1610" i="4"/>
  <c r="L1610" i="4"/>
  <c r="N1611" i="4" s="1"/>
  <c r="P1575" i="4"/>
  <c r="O1575" i="4"/>
  <c r="L1575" i="4"/>
  <c r="N1576" i="4" s="1"/>
  <c r="P1540" i="4"/>
  <c r="O1540" i="4"/>
  <c r="L1540" i="4"/>
  <c r="N1541" i="4" s="1"/>
  <c r="P1505" i="4"/>
  <c r="O1505" i="4"/>
  <c r="L1505" i="4"/>
  <c r="N1506" i="4" s="1"/>
  <c r="P1470" i="4"/>
  <c r="O1470" i="4"/>
  <c r="L1470" i="4"/>
  <c r="N1471" i="4" s="1"/>
  <c r="P1435" i="4"/>
  <c r="O1435" i="4"/>
  <c r="L1435" i="4"/>
  <c r="N1436" i="4" s="1"/>
  <c r="P1400" i="4"/>
  <c r="O1400" i="4"/>
  <c r="L1400" i="4"/>
  <c r="N1401" i="4" s="1"/>
  <c r="P1365" i="4"/>
  <c r="O1365" i="4"/>
  <c r="L1365" i="4"/>
  <c r="N1366" i="4" s="1"/>
  <c r="P1330" i="4"/>
  <c r="O1330" i="4"/>
  <c r="L1330" i="4"/>
  <c r="N1331" i="4" s="1"/>
  <c r="P1295" i="4"/>
  <c r="O1295" i="4"/>
  <c r="L1295" i="4"/>
  <c r="N1296" i="4" s="1"/>
  <c r="P1260" i="4"/>
  <c r="O1260" i="4"/>
  <c r="L1260" i="4"/>
  <c r="N1261" i="4" s="1"/>
  <c r="P1225" i="4"/>
  <c r="O1225" i="4"/>
  <c r="L1225" i="4"/>
  <c r="N1226" i="4" s="1"/>
  <c r="P1190" i="4"/>
  <c r="O1190" i="4"/>
  <c r="L1190" i="4"/>
  <c r="N1191" i="4" s="1"/>
  <c r="P1155" i="4"/>
  <c r="O1155" i="4"/>
  <c r="L1155" i="4"/>
  <c r="N1156" i="4" s="1"/>
  <c r="P1120" i="4"/>
  <c r="O1120" i="4"/>
  <c r="L1120" i="4"/>
  <c r="N1121" i="4" s="1"/>
  <c r="P1085" i="4"/>
  <c r="O1085" i="4"/>
  <c r="L1085" i="4"/>
  <c r="N1086" i="4" s="1"/>
  <c r="P980" i="4"/>
  <c r="O980" i="4"/>
  <c r="L980" i="4"/>
  <c r="N981" i="4" s="1"/>
  <c r="P945" i="4"/>
  <c r="O945" i="4"/>
  <c r="L945" i="4"/>
  <c r="N946" i="4" s="1"/>
  <c r="P910" i="4"/>
  <c r="O910" i="4"/>
  <c r="L910" i="4"/>
  <c r="N911" i="4" s="1"/>
  <c r="P875" i="4"/>
  <c r="O875" i="4"/>
  <c r="L875" i="4"/>
  <c r="N876" i="4" s="1"/>
  <c r="P805" i="4"/>
  <c r="O805" i="4"/>
  <c r="L805" i="4"/>
  <c r="N806" i="4" s="1"/>
  <c r="P770" i="4"/>
  <c r="O770" i="4"/>
  <c r="L770" i="4"/>
  <c r="N771" i="4" s="1"/>
  <c r="P735" i="4"/>
  <c r="O735" i="4"/>
  <c r="L735" i="4"/>
  <c r="N736" i="4" s="1"/>
  <c r="P700" i="4"/>
  <c r="O700" i="4"/>
  <c r="L700" i="4"/>
  <c r="N701" i="4" s="1"/>
  <c r="P665" i="4"/>
  <c r="O665" i="4"/>
  <c r="L665" i="4"/>
  <c r="N666" i="4" s="1"/>
  <c r="P630" i="4"/>
  <c r="O630" i="4"/>
  <c r="L630" i="4"/>
  <c r="N631" i="4" s="1"/>
  <c r="P595" i="4"/>
  <c r="O595" i="4"/>
  <c r="L595" i="4"/>
  <c r="N596" i="4" s="1"/>
  <c r="P560" i="4"/>
  <c r="O560" i="4"/>
  <c r="L560" i="4"/>
  <c r="N561" i="4" s="1"/>
  <c r="P525" i="4"/>
  <c r="O525" i="4"/>
  <c r="L525" i="4"/>
  <c r="N526" i="4" s="1"/>
  <c r="P490" i="4"/>
  <c r="O490" i="4"/>
  <c r="L490" i="4"/>
  <c r="N491" i="4" s="1"/>
  <c r="P455" i="4"/>
  <c r="O455" i="4"/>
  <c r="L455" i="4"/>
  <c r="N456" i="4" s="1"/>
  <c r="P420" i="4"/>
  <c r="O420" i="4"/>
  <c r="L420" i="4"/>
  <c r="N421" i="4" s="1"/>
  <c r="P385" i="4"/>
  <c r="O385" i="4"/>
  <c r="L385" i="4"/>
  <c r="N386" i="4" s="1"/>
  <c r="P350" i="4"/>
  <c r="O350" i="4"/>
  <c r="L350" i="4"/>
  <c r="N351" i="4" s="1"/>
  <c r="P315" i="4"/>
  <c r="O315" i="4"/>
  <c r="L315" i="4"/>
  <c r="N316" i="4" s="1"/>
  <c r="P280" i="4"/>
  <c r="O280" i="4"/>
  <c r="L280" i="4"/>
  <c r="N281" i="4" s="1"/>
  <c r="P245" i="4"/>
  <c r="O245" i="4"/>
  <c r="L245" i="4"/>
  <c r="N246" i="4" s="1"/>
  <c r="P210" i="4"/>
  <c r="O210" i="4"/>
  <c r="L210" i="4"/>
  <c r="N211" i="4" s="1"/>
  <c r="P175" i="4"/>
  <c r="O175" i="4"/>
  <c r="L175" i="4"/>
  <c r="N176" i="4" s="1"/>
  <c r="P140" i="4"/>
  <c r="O140" i="4"/>
  <c r="L140" i="4"/>
  <c r="P105" i="4"/>
  <c r="O105" i="4"/>
  <c r="L105" i="4"/>
  <c r="N106" i="4" s="1"/>
  <c r="P70" i="4"/>
  <c r="O70" i="4"/>
  <c r="L70" i="4"/>
  <c r="N71" i="4" s="1"/>
  <c r="P35" i="4"/>
  <c r="O35" i="4"/>
  <c r="L35" i="4"/>
  <c r="N36" i="4" s="1"/>
  <c r="M2103" i="4" l="1"/>
  <c r="M1053" i="4"/>
  <c r="K2698" i="4"/>
  <c r="P2698" i="4" s="1"/>
  <c r="O2733" i="4"/>
  <c r="H2698" i="4"/>
  <c r="L2733" i="4"/>
  <c r="M2733" i="4" s="1"/>
  <c r="O2732" i="4"/>
  <c r="N1052" i="4"/>
  <c r="L2732" i="4"/>
  <c r="K2697" i="4"/>
  <c r="G2731" i="4"/>
  <c r="I2731" i="4"/>
  <c r="I2696" i="4" s="1"/>
  <c r="F1050" i="4"/>
  <c r="G2100" i="4"/>
  <c r="L2555" i="4"/>
  <c r="N2556" i="4" s="1"/>
  <c r="C1050" i="4"/>
  <c r="E2100" i="4"/>
  <c r="G1050" i="4"/>
  <c r="E1050" i="4"/>
  <c r="O1015" i="4"/>
  <c r="G2695" i="4"/>
  <c r="N141" i="4"/>
  <c r="P2555" i="4"/>
  <c r="F2731" i="4"/>
  <c r="F2696" i="4" s="1"/>
  <c r="L2101" i="4"/>
  <c r="N2102" i="4" s="1"/>
  <c r="P2101" i="4"/>
  <c r="C2731" i="4"/>
  <c r="C2696" i="4" s="1"/>
  <c r="O2101" i="4"/>
  <c r="E2731" i="4"/>
  <c r="E2696" i="4" s="1"/>
  <c r="H2731" i="4"/>
  <c r="H2696" i="4" s="1"/>
  <c r="O1051" i="4"/>
  <c r="K2696" i="4"/>
  <c r="O2555" i="4"/>
  <c r="P2625" i="4"/>
  <c r="O2625" i="4"/>
  <c r="O2275" i="4"/>
  <c r="P2275" i="4"/>
  <c r="F2100" i="4"/>
  <c r="H2100" i="4"/>
  <c r="O1925" i="4"/>
  <c r="P1925" i="4"/>
  <c r="I2100" i="4"/>
  <c r="L1925" i="4"/>
  <c r="N1926" i="4" s="1"/>
  <c r="C2100" i="4"/>
  <c r="P1645" i="4"/>
  <c r="O1645" i="4"/>
  <c r="K2100" i="4"/>
  <c r="L1645" i="4"/>
  <c r="N1646" i="4" s="1"/>
  <c r="H1050" i="4"/>
  <c r="K1050" i="4"/>
  <c r="P1015" i="4"/>
  <c r="L1015" i="4"/>
  <c r="N1016" i="4" s="1"/>
  <c r="I1050" i="4"/>
  <c r="P840" i="4"/>
  <c r="L840" i="4"/>
  <c r="N841" i="4" s="1"/>
  <c r="O840" i="4"/>
  <c r="L2625" i="4"/>
  <c r="N2626" i="4" s="1"/>
  <c r="L2275" i="4"/>
  <c r="N2276" i="4" s="1"/>
  <c r="O2698" i="4" l="1"/>
  <c r="L2698" i="4"/>
  <c r="N2733" i="4"/>
  <c r="P2697" i="4"/>
  <c r="L2697" i="4"/>
  <c r="F2730" i="4"/>
  <c r="F2695" i="4" s="1"/>
  <c r="P2100" i="4"/>
  <c r="O2100" i="4"/>
  <c r="G2730" i="4"/>
  <c r="E2730" i="4"/>
  <c r="E2695" i="4" s="1"/>
  <c r="C2730" i="4"/>
  <c r="C2695" i="4" s="1"/>
  <c r="P2731" i="4"/>
  <c r="P2696" i="4"/>
  <c r="O2731" i="4"/>
  <c r="L2731" i="4"/>
  <c r="N2732" i="4" s="1"/>
  <c r="O2696" i="4"/>
  <c r="L2696" i="4"/>
  <c r="H2730" i="4"/>
  <c r="H2695" i="4" s="1"/>
  <c r="I2730" i="4"/>
  <c r="I2695" i="4" s="1"/>
  <c r="K2730" i="4"/>
  <c r="L2100" i="4"/>
  <c r="N2101" i="4" s="1"/>
  <c r="O1050" i="4"/>
  <c r="L1050" i="4"/>
  <c r="N1051" i="4" s="1"/>
  <c r="P1050" i="4"/>
  <c r="N2698" i="4" l="1"/>
  <c r="M2698" i="4"/>
  <c r="N2697" i="4"/>
  <c r="P2730" i="4"/>
  <c r="O2730" i="4"/>
  <c r="L2730" i="4"/>
  <c r="K2695" i="4"/>
  <c r="P2695" i="4" s="1"/>
  <c r="O2695" i="4"/>
  <c r="P139" i="4"/>
  <c r="L139" i="4"/>
  <c r="N140" i="4" s="1"/>
  <c r="P2659" i="4"/>
  <c r="O2659" i="4"/>
  <c r="L2659" i="4"/>
  <c r="N2660" i="4" s="1"/>
  <c r="P2589" i="4"/>
  <c r="O2589" i="4"/>
  <c r="L2589" i="4"/>
  <c r="N2590" i="4" s="1"/>
  <c r="P2519" i="4"/>
  <c r="O2519" i="4"/>
  <c r="L2519" i="4"/>
  <c r="N2520" i="4" s="1"/>
  <c r="P2484" i="4"/>
  <c r="O2484" i="4"/>
  <c r="L2484" i="4"/>
  <c r="N2485" i="4" s="1"/>
  <c r="P2449" i="4"/>
  <c r="O2449" i="4"/>
  <c r="L2449" i="4"/>
  <c r="N2450" i="4" s="1"/>
  <c r="P2379" i="4"/>
  <c r="O2379" i="4"/>
  <c r="L2379" i="4"/>
  <c r="N2380" i="4" s="1"/>
  <c r="P2344" i="4"/>
  <c r="O2344" i="4"/>
  <c r="L2344" i="4"/>
  <c r="N2345" i="4" s="1"/>
  <c r="P2309" i="4"/>
  <c r="O2309" i="4"/>
  <c r="L2309" i="4"/>
  <c r="N2310" i="4" s="1"/>
  <c r="P2239" i="4"/>
  <c r="O2239" i="4"/>
  <c r="L2239" i="4"/>
  <c r="N2240" i="4" s="1"/>
  <c r="P2204" i="4"/>
  <c r="O2204" i="4"/>
  <c r="L2204" i="4"/>
  <c r="N2205" i="4" s="1"/>
  <c r="P2169" i="4"/>
  <c r="O2169" i="4"/>
  <c r="L2169" i="4"/>
  <c r="N2170" i="4" s="1"/>
  <c r="P2134" i="4"/>
  <c r="O2134" i="4"/>
  <c r="L2134" i="4"/>
  <c r="N2135" i="4" s="1"/>
  <c r="P2064" i="4"/>
  <c r="O2064" i="4"/>
  <c r="L2064" i="4"/>
  <c r="N2065" i="4" s="1"/>
  <c r="P2029" i="4"/>
  <c r="O2029" i="4"/>
  <c r="L2029" i="4"/>
  <c r="N2030" i="4" s="1"/>
  <c r="P1994" i="4"/>
  <c r="O1994" i="4"/>
  <c r="L1994" i="4"/>
  <c r="N1995" i="4" s="1"/>
  <c r="P1959" i="4"/>
  <c r="O1959" i="4"/>
  <c r="L1959" i="4"/>
  <c r="N1960" i="4" s="1"/>
  <c r="P1889" i="4"/>
  <c r="O1889" i="4"/>
  <c r="L1889" i="4"/>
  <c r="N1890" i="4" s="1"/>
  <c r="P1854" i="4"/>
  <c r="O1854" i="4"/>
  <c r="L1854" i="4"/>
  <c r="N1855" i="4" s="1"/>
  <c r="P1819" i="4"/>
  <c r="O1819" i="4"/>
  <c r="L1819" i="4"/>
  <c r="N1820" i="4" s="1"/>
  <c r="P1784" i="4"/>
  <c r="O1784" i="4"/>
  <c r="L1784" i="4"/>
  <c r="N1785" i="4" s="1"/>
  <c r="P1749" i="4"/>
  <c r="O1749" i="4"/>
  <c r="L1749" i="4"/>
  <c r="N1750" i="4" s="1"/>
  <c r="P1714" i="4"/>
  <c r="O1714" i="4"/>
  <c r="L1714" i="4"/>
  <c r="N1715" i="4" s="1"/>
  <c r="P1679" i="4"/>
  <c r="O1679" i="4"/>
  <c r="L1679" i="4"/>
  <c r="N1680" i="4" s="1"/>
  <c r="P1609" i="4"/>
  <c r="O1609" i="4"/>
  <c r="L1609" i="4"/>
  <c r="N1610" i="4" s="1"/>
  <c r="P1574" i="4"/>
  <c r="O1574" i="4"/>
  <c r="L1574" i="4"/>
  <c r="N1575" i="4" s="1"/>
  <c r="P1539" i="4"/>
  <c r="O1539" i="4"/>
  <c r="L1539" i="4"/>
  <c r="N1540" i="4" s="1"/>
  <c r="P1504" i="4"/>
  <c r="O1504" i="4"/>
  <c r="L1504" i="4"/>
  <c r="N1505" i="4" s="1"/>
  <c r="P1469" i="4"/>
  <c r="O1469" i="4"/>
  <c r="L1469" i="4"/>
  <c r="N1470" i="4" s="1"/>
  <c r="P1434" i="4"/>
  <c r="O1434" i="4"/>
  <c r="L1434" i="4"/>
  <c r="N1435" i="4" s="1"/>
  <c r="P1399" i="4"/>
  <c r="O1399" i="4"/>
  <c r="L1399" i="4"/>
  <c r="N1400" i="4" s="1"/>
  <c r="P1364" i="4"/>
  <c r="O1364" i="4"/>
  <c r="L1364" i="4"/>
  <c r="N1365" i="4" s="1"/>
  <c r="P1329" i="4"/>
  <c r="O1329" i="4"/>
  <c r="L1329" i="4"/>
  <c r="N1330" i="4" s="1"/>
  <c r="P1294" i="4"/>
  <c r="O1294" i="4"/>
  <c r="L1294" i="4"/>
  <c r="N1295" i="4" s="1"/>
  <c r="P1259" i="4"/>
  <c r="O1259" i="4"/>
  <c r="L1259" i="4"/>
  <c r="N1260" i="4" s="1"/>
  <c r="P1224" i="4"/>
  <c r="O1224" i="4"/>
  <c r="L1224" i="4"/>
  <c r="N1225" i="4" s="1"/>
  <c r="P1189" i="4"/>
  <c r="O1189" i="4"/>
  <c r="L1189" i="4"/>
  <c r="N1190" i="4" s="1"/>
  <c r="P1154" i="4"/>
  <c r="O1154" i="4"/>
  <c r="L1154" i="4"/>
  <c r="N1155" i="4" s="1"/>
  <c r="P1119" i="4"/>
  <c r="O1119" i="4"/>
  <c r="L1119" i="4"/>
  <c r="N1120" i="4" s="1"/>
  <c r="P1084" i="4"/>
  <c r="O1084" i="4"/>
  <c r="L1084" i="4"/>
  <c r="N1085" i="4" s="1"/>
  <c r="P979" i="4"/>
  <c r="O979" i="4"/>
  <c r="L979" i="4"/>
  <c r="N980" i="4" s="1"/>
  <c r="P944" i="4"/>
  <c r="O944" i="4"/>
  <c r="L944" i="4"/>
  <c r="N945" i="4" s="1"/>
  <c r="P909" i="4"/>
  <c r="O909" i="4"/>
  <c r="L909" i="4"/>
  <c r="N910" i="4" s="1"/>
  <c r="P874" i="4"/>
  <c r="O874" i="4"/>
  <c r="L874" i="4"/>
  <c r="N875" i="4" s="1"/>
  <c r="P804" i="4"/>
  <c r="O804" i="4"/>
  <c r="L804" i="4"/>
  <c r="N805" i="4" s="1"/>
  <c r="P769" i="4"/>
  <c r="O769" i="4"/>
  <c r="L769" i="4"/>
  <c r="N770" i="4" s="1"/>
  <c r="P734" i="4"/>
  <c r="O734" i="4"/>
  <c r="L734" i="4"/>
  <c r="N735" i="4" s="1"/>
  <c r="P699" i="4"/>
  <c r="O699" i="4"/>
  <c r="L699" i="4"/>
  <c r="N700" i="4" s="1"/>
  <c r="P664" i="4"/>
  <c r="O664" i="4"/>
  <c r="L664" i="4"/>
  <c r="N665" i="4" s="1"/>
  <c r="P629" i="4"/>
  <c r="O629" i="4"/>
  <c r="L629" i="4"/>
  <c r="N630" i="4" s="1"/>
  <c r="P594" i="4"/>
  <c r="O594" i="4"/>
  <c r="L594" i="4"/>
  <c r="N595" i="4" s="1"/>
  <c r="P559" i="4"/>
  <c r="O559" i="4"/>
  <c r="L559" i="4"/>
  <c r="N560" i="4" s="1"/>
  <c r="P524" i="4"/>
  <c r="O524" i="4"/>
  <c r="L524" i="4"/>
  <c r="N525" i="4" s="1"/>
  <c r="P489" i="4"/>
  <c r="O489" i="4"/>
  <c r="L489" i="4"/>
  <c r="N490" i="4" s="1"/>
  <c r="P454" i="4"/>
  <c r="O454" i="4"/>
  <c r="L454" i="4"/>
  <c r="N455" i="4" s="1"/>
  <c r="P419" i="4"/>
  <c r="O419" i="4"/>
  <c r="L419" i="4"/>
  <c r="N420" i="4" s="1"/>
  <c r="P384" i="4"/>
  <c r="O384" i="4"/>
  <c r="L384" i="4"/>
  <c r="N385" i="4" s="1"/>
  <c r="P349" i="4"/>
  <c r="O349" i="4"/>
  <c r="L349" i="4"/>
  <c r="N350" i="4" s="1"/>
  <c r="P314" i="4"/>
  <c r="O314" i="4"/>
  <c r="L314" i="4"/>
  <c r="N315" i="4" s="1"/>
  <c r="P279" i="4"/>
  <c r="O279" i="4"/>
  <c r="L279" i="4"/>
  <c r="N280" i="4" s="1"/>
  <c r="P244" i="4"/>
  <c r="O244" i="4"/>
  <c r="L244" i="4"/>
  <c r="N245" i="4" s="1"/>
  <c r="P209" i="4"/>
  <c r="O209" i="4"/>
  <c r="L209" i="4"/>
  <c r="N210" i="4" s="1"/>
  <c r="P174" i="4"/>
  <c r="O174" i="4"/>
  <c r="L174" i="4"/>
  <c r="N175" i="4" s="1"/>
  <c r="O139" i="4"/>
  <c r="P104" i="4"/>
  <c r="O104" i="4"/>
  <c r="L104" i="4"/>
  <c r="N105" i="4" s="1"/>
  <c r="P69" i="4"/>
  <c r="O69" i="4"/>
  <c r="L69" i="4"/>
  <c r="N70" i="4" s="1"/>
  <c r="K839" i="4"/>
  <c r="I839" i="4"/>
  <c r="H839" i="4"/>
  <c r="G839" i="4"/>
  <c r="G2694" i="4" s="1"/>
  <c r="F839" i="4"/>
  <c r="E839" i="4"/>
  <c r="C839" i="4"/>
  <c r="K1014" i="4"/>
  <c r="J1014" i="4"/>
  <c r="I1014" i="4"/>
  <c r="H1014" i="4"/>
  <c r="G1014" i="4"/>
  <c r="F1014" i="4"/>
  <c r="E1014" i="4"/>
  <c r="C1014" i="4"/>
  <c r="K1644" i="4"/>
  <c r="I1644" i="4"/>
  <c r="H1644" i="4"/>
  <c r="G1644" i="4"/>
  <c r="F1644" i="4"/>
  <c r="E1644" i="4"/>
  <c r="C1644" i="4"/>
  <c r="K1924" i="4"/>
  <c r="I1924" i="4"/>
  <c r="H1924" i="4"/>
  <c r="G1924" i="4"/>
  <c r="F1924" i="4"/>
  <c r="E1924" i="4"/>
  <c r="C1924" i="4"/>
  <c r="K2274" i="4"/>
  <c r="I2274" i="4"/>
  <c r="H2274" i="4"/>
  <c r="G2274" i="4"/>
  <c r="F2274" i="4"/>
  <c r="E2274" i="4"/>
  <c r="C2274" i="4"/>
  <c r="K2554" i="4"/>
  <c r="J2554" i="4"/>
  <c r="I2554" i="4"/>
  <c r="H2554" i="4"/>
  <c r="G2554" i="4"/>
  <c r="F2554" i="4"/>
  <c r="E2554" i="4"/>
  <c r="D2554" i="4"/>
  <c r="C2554" i="4"/>
  <c r="K2624" i="4"/>
  <c r="I2624" i="4"/>
  <c r="H2624" i="4"/>
  <c r="G2624" i="4"/>
  <c r="F2624" i="4"/>
  <c r="E2624" i="4"/>
  <c r="C2624" i="4"/>
  <c r="J2694" i="4"/>
  <c r="P34" i="4"/>
  <c r="O34" i="4"/>
  <c r="L34" i="4"/>
  <c r="O2554" i="4" l="1"/>
  <c r="N35" i="4"/>
  <c r="N2731" i="4"/>
  <c r="P2554" i="4"/>
  <c r="L2695" i="4"/>
  <c r="N2696" i="4" s="1"/>
  <c r="L2554" i="4"/>
  <c r="P2624" i="4"/>
  <c r="O2624" i="4"/>
  <c r="P2274" i="4"/>
  <c r="L2274" i="4"/>
  <c r="N2275" i="4" s="1"/>
  <c r="O2274" i="4"/>
  <c r="E2099" i="4"/>
  <c r="O1924" i="4"/>
  <c r="P1924" i="4"/>
  <c r="I2099" i="4"/>
  <c r="L1924" i="4"/>
  <c r="N1925" i="4" s="1"/>
  <c r="P1644" i="4"/>
  <c r="K2099" i="4"/>
  <c r="L1644" i="4"/>
  <c r="N1645" i="4" s="1"/>
  <c r="O1644" i="4"/>
  <c r="C2099" i="4"/>
  <c r="O1014" i="4"/>
  <c r="P1014" i="4"/>
  <c r="L1014" i="4"/>
  <c r="N1015" i="4" s="1"/>
  <c r="K1049" i="4"/>
  <c r="I1049" i="4"/>
  <c r="F1049" i="4"/>
  <c r="O839" i="4"/>
  <c r="P839" i="4"/>
  <c r="E1049" i="4"/>
  <c r="G1049" i="4"/>
  <c r="L839" i="4"/>
  <c r="N840" i="4" s="1"/>
  <c r="H1049" i="4"/>
  <c r="C1049" i="4"/>
  <c r="G2099" i="4"/>
  <c r="F2099" i="4"/>
  <c r="H2099" i="4"/>
  <c r="L2624" i="4"/>
  <c r="N2625" i="4" s="1"/>
  <c r="O1678" i="4"/>
  <c r="L383" i="4"/>
  <c r="N384" i="4" s="1"/>
  <c r="P33" i="4"/>
  <c r="O33" i="4"/>
  <c r="J2693" i="4"/>
  <c r="P2658" i="4"/>
  <c r="O2658" i="4"/>
  <c r="L2658" i="4"/>
  <c r="N2659" i="4" s="1"/>
  <c r="K2623" i="4"/>
  <c r="I2623" i="4"/>
  <c r="H2623" i="4"/>
  <c r="G2623" i="4"/>
  <c r="F2623" i="4"/>
  <c r="E2623" i="4"/>
  <c r="C2623" i="4"/>
  <c r="P2588" i="4"/>
  <c r="O2588" i="4"/>
  <c r="L2588" i="4"/>
  <c r="N2589" i="4" s="1"/>
  <c r="K2553" i="4"/>
  <c r="J2553" i="4"/>
  <c r="I2553" i="4"/>
  <c r="H2553" i="4"/>
  <c r="G2553" i="4"/>
  <c r="F2553" i="4"/>
  <c r="E2553" i="4"/>
  <c r="D2553" i="4"/>
  <c r="C2553" i="4"/>
  <c r="P2518" i="4"/>
  <c r="O2518" i="4"/>
  <c r="L2518" i="4"/>
  <c r="N2519" i="4" s="1"/>
  <c r="P2483" i="4"/>
  <c r="O2483" i="4"/>
  <c r="L2483" i="4"/>
  <c r="N2484" i="4" s="1"/>
  <c r="P2448" i="4"/>
  <c r="O2448" i="4"/>
  <c r="L2448" i="4"/>
  <c r="N2449" i="4" s="1"/>
  <c r="P2378" i="4"/>
  <c r="O2378" i="4"/>
  <c r="L2378" i="4"/>
  <c r="N2379" i="4" s="1"/>
  <c r="P2343" i="4"/>
  <c r="O2343" i="4"/>
  <c r="L2343" i="4"/>
  <c r="N2344" i="4" s="1"/>
  <c r="P2308" i="4"/>
  <c r="O2308" i="4"/>
  <c r="L2308" i="4"/>
  <c r="N2309" i="4" s="1"/>
  <c r="K2273" i="4"/>
  <c r="I2273" i="4"/>
  <c r="H2273" i="4"/>
  <c r="G2273" i="4"/>
  <c r="F2273" i="4"/>
  <c r="E2273" i="4"/>
  <c r="C2273" i="4"/>
  <c r="P2238" i="4"/>
  <c r="O2238" i="4"/>
  <c r="L2238" i="4"/>
  <c r="N2239" i="4" s="1"/>
  <c r="P2203" i="4"/>
  <c r="O2203" i="4"/>
  <c r="L2203" i="4"/>
  <c r="N2204" i="4" s="1"/>
  <c r="P2168" i="4"/>
  <c r="O2168" i="4"/>
  <c r="L2168" i="4"/>
  <c r="N2169" i="4" s="1"/>
  <c r="P2133" i="4"/>
  <c r="O2133" i="4"/>
  <c r="L2133" i="4"/>
  <c r="N2134" i="4" s="1"/>
  <c r="P2063" i="4"/>
  <c r="O2063" i="4"/>
  <c r="L2063" i="4"/>
  <c r="N2064" i="4" s="1"/>
  <c r="P2028" i="4"/>
  <c r="O2028" i="4"/>
  <c r="L2028" i="4"/>
  <c r="N2029" i="4" s="1"/>
  <c r="P1993" i="4"/>
  <c r="O1993" i="4"/>
  <c r="L1993" i="4"/>
  <c r="N1994" i="4" s="1"/>
  <c r="P1958" i="4"/>
  <c r="O1958" i="4"/>
  <c r="L1958" i="4"/>
  <c r="N1959" i="4" s="1"/>
  <c r="K1923" i="4"/>
  <c r="I1923" i="4"/>
  <c r="H1923" i="4"/>
  <c r="G1923" i="4"/>
  <c r="F1923" i="4"/>
  <c r="E1923" i="4"/>
  <c r="C1923" i="4"/>
  <c r="P1888" i="4"/>
  <c r="O1888" i="4"/>
  <c r="L1888" i="4"/>
  <c r="N1889" i="4" s="1"/>
  <c r="P1853" i="4"/>
  <c r="O1853" i="4"/>
  <c r="L1853" i="4"/>
  <c r="N1854" i="4" s="1"/>
  <c r="P1818" i="4"/>
  <c r="O1818" i="4"/>
  <c r="L1818" i="4"/>
  <c r="N1819" i="4" s="1"/>
  <c r="P1783" i="4"/>
  <c r="O1783" i="4"/>
  <c r="L1783" i="4"/>
  <c r="N1784" i="4" s="1"/>
  <c r="P1748" i="4"/>
  <c r="O1748" i="4"/>
  <c r="L1748" i="4"/>
  <c r="N1749" i="4" s="1"/>
  <c r="P1713" i="4"/>
  <c r="O1713" i="4"/>
  <c r="L1713" i="4"/>
  <c r="N1714" i="4" s="1"/>
  <c r="P1678" i="4"/>
  <c r="L1678" i="4"/>
  <c r="N1679" i="4" s="1"/>
  <c r="K1643" i="4"/>
  <c r="I1643" i="4"/>
  <c r="H1643" i="4"/>
  <c r="G1643" i="4"/>
  <c r="F1643" i="4"/>
  <c r="E1643" i="4"/>
  <c r="C1643" i="4"/>
  <c r="P1608" i="4"/>
  <c r="O1608" i="4"/>
  <c r="L1608" i="4"/>
  <c r="N1609" i="4" s="1"/>
  <c r="P1573" i="4"/>
  <c r="O1573" i="4"/>
  <c r="L1573" i="4"/>
  <c r="N1574" i="4" s="1"/>
  <c r="P1538" i="4"/>
  <c r="O1538" i="4"/>
  <c r="L1538" i="4"/>
  <c r="N1539" i="4" s="1"/>
  <c r="P1503" i="4"/>
  <c r="O1503" i="4"/>
  <c r="L1503" i="4"/>
  <c r="N1504" i="4" s="1"/>
  <c r="P1468" i="4"/>
  <c r="O1468" i="4"/>
  <c r="L1468" i="4"/>
  <c r="N1469" i="4" s="1"/>
  <c r="P1433" i="4"/>
  <c r="O1433" i="4"/>
  <c r="L1433" i="4"/>
  <c r="N1434" i="4" s="1"/>
  <c r="P1398" i="4"/>
  <c r="O1398" i="4"/>
  <c r="L1398" i="4"/>
  <c r="N1399" i="4" s="1"/>
  <c r="P1363" i="4"/>
  <c r="O1363" i="4"/>
  <c r="L1363" i="4"/>
  <c r="N1364" i="4" s="1"/>
  <c r="P1328" i="4"/>
  <c r="O1328" i="4"/>
  <c r="L1328" i="4"/>
  <c r="N1329" i="4" s="1"/>
  <c r="P1293" i="4"/>
  <c r="O1293" i="4"/>
  <c r="L1293" i="4"/>
  <c r="N1294" i="4" s="1"/>
  <c r="P1258" i="4"/>
  <c r="O1258" i="4"/>
  <c r="L1258" i="4"/>
  <c r="N1259" i="4" s="1"/>
  <c r="P1223" i="4"/>
  <c r="O1223" i="4"/>
  <c r="L1223" i="4"/>
  <c r="N1224" i="4" s="1"/>
  <c r="P1188" i="4"/>
  <c r="O1188" i="4"/>
  <c r="L1188" i="4"/>
  <c r="N1189" i="4" s="1"/>
  <c r="P1153" i="4"/>
  <c r="O1153" i="4"/>
  <c r="L1153" i="4"/>
  <c r="N1154" i="4" s="1"/>
  <c r="P1118" i="4"/>
  <c r="O1118" i="4"/>
  <c r="L1118" i="4"/>
  <c r="N1119" i="4" s="1"/>
  <c r="P1083" i="4"/>
  <c r="O1083" i="4"/>
  <c r="L1083" i="4"/>
  <c r="N1084" i="4" s="1"/>
  <c r="K1013" i="4"/>
  <c r="J1013" i="4"/>
  <c r="I1013" i="4"/>
  <c r="H1013" i="4"/>
  <c r="G1013" i="4"/>
  <c r="F1013" i="4"/>
  <c r="E1013" i="4"/>
  <c r="C1013" i="4"/>
  <c r="P978" i="4"/>
  <c r="O978" i="4"/>
  <c r="L978" i="4"/>
  <c r="N979" i="4" s="1"/>
  <c r="P943" i="4"/>
  <c r="O943" i="4"/>
  <c r="L943" i="4"/>
  <c r="N944" i="4" s="1"/>
  <c r="P908" i="4"/>
  <c r="O908" i="4"/>
  <c r="L908" i="4"/>
  <c r="N909" i="4" s="1"/>
  <c r="P873" i="4"/>
  <c r="O873" i="4"/>
  <c r="L873" i="4"/>
  <c r="N874" i="4" s="1"/>
  <c r="K838" i="4"/>
  <c r="I838" i="4"/>
  <c r="H838" i="4"/>
  <c r="G838" i="4"/>
  <c r="F838" i="4"/>
  <c r="E838" i="4"/>
  <c r="C838" i="4"/>
  <c r="P803" i="4"/>
  <c r="O803" i="4"/>
  <c r="L803" i="4"/>
  <c r="N804" i="4" s="1"/>
  <c r="P768" i="4"/>
  <c r="O768" i="4"/>
  <c r="L768" i="4"/>
  <c r="N769" i="4" s="1"/>
  <c r="P733" i="4"/>
  <c r="O733" i="4"/>
  <c r="L733" i="4"/>
  <c r="N734" i="4" s="1"/>
  <c r="P698" i="4"/>
  <c r="O698" i="4"/>
  <c r="L698" i="4"/>
  <c r="N699" i="4" s="1"/>
  <c r="P663" i="4"/>
  <c r="O663" i="4"/>
  <c r="L663" i="4"/>
  <c r="N664" i="4" s="1"/>
  <c r="P628" i="4"/>
  <c r="O628" i="4"/>
  <c r="L628" i="4"/>
  <c r="N629" i="4" s="1"/>
  <c r="P593" i="4"/>
  <c r="O593" i="4"/>
  <c r="L593" i="4"/>
  <c r="N594" i="4" s="1"/>
  <c r="P558" i="4"/>
  <c r="O558" i="4"/>
  <c r="L558" i="4"/>
  <c r="N559" i="4" s="1"/>
  <c r="P523" i="4"/>
  <c r="O523" i="4"/>
  <c r="L523" i="4"/>
  <c r="N524" i="4" s="1"/>
  <c r="P488" i="4"/>
  <c r="O488" i="4"/>
  <c r="L488" i="4"/>
  <c r="N489" i="4" s="1"/>
  <c r="P453" i="4"/>
  <c r="O453" i="4"/>
  <c r="L453" i="4"/>
  <c r="N454" i="4" s="1"/>
  <c r="P418" i="4"/>
  <c r="O418" i="4"/>
  <c r="L418" i="4"/>
  <c r="N419" i="4" s="1"/>
  <c r="P383" i="4"/>
  <c r="O383" i="4"/>
  <c r="P348" i="4"/>
  <c r="O348" i="4"/>
  <c r="L348" i="4"/>
  <c r="N349" i="4" s="1"/>
  <c r="P313" i="4"/>
  <c r="O313" i="4"/>
  <c r="L313" i="4"/>
  <c r="N314" i="4" s="1"/>
  <c r="P278" i="4"/>
  <c r="O278" i="4"/>
  <c r="L278" i="4"/>
  <c r="P243" i="4"/>
  <c r="O243" i="4"/>
  <c r="L243" i="4"/>
  <c r="N244" i="4" s="1"/>
  <c r="P208" i="4"/>
  <c r="O208" i="4"/>
  <c r="L208" i="4"/>
  <c r="N209" i="4" s="1"/>
  <c r="P173" i="4"/>
  <c r="O173" i="4"/>
  <c r="L173" i="4"/>
  <c r="N174" i="4" s="1"/>
  <c r="P138" i="4"/>
  <c r="O138" i="4"/>
  <c r="L138" i="4"/>
  <c r="N139" i="4" s="1"/>
  <c r="P103" i="4"/>
  <c r="O103" i="4"/>
  <c r="L103" i="4"/>
  <c r="N104" i="4" s="1"/>
  <c r="P68" i="4"/>
  <c r="O68" i="4"/>
  <c r="L68" i="4"/>
  <c r="N69" i="4" s="1"/>
  <c r="L33" i="4"/>
  <c r="N34" i="4" s="1"/>
  <c r="K1048" i="4" l="1"/>
  <c r="P2553" i="4"/>
  <c r="N2555" i="4"/>
  <c r="G2729" i="4"/>
  <c r="G2098" i="4"/>
  <c r="P1013" i="4"/>
  <c r="G1048" i="4"/>
  <c r="N279" i="4"/>
  <c r="G2693" i="4"/>
  <c r="F2729" i="4"/>
  <c r="F2694" i="4" s="1"/>
  <c r="E2729" i="4"/>
  <c r="E2694" i="4" s="1"/>
  <c r="O2099" i="4"/>
  <c r="P2099" i="4"/>
  <c r="I2729" i="4"/>
  <c r="I2694" i="4" s="1"/>
  <c r="K2729" i="4"/>
  <c r="K2694" i="4" s="1"/>
  <c r="L2099" i="4"/>
  <c r="N2100" i="4" s="1"/>
  <c r="C2729" i="4"/>
  <c r="C2694" i="4" s="1"/>
  <c r="O1049" i="4"/>
  <c r="P1049" i="4"/>
  <c r="H2729" i="4"/>
  <c r="L1049" i="4"/>
  <c r="N1050" i="4" s="1"/>
  <c r="O2553" i="4"/>
  <c r="L2553" i="4"/>
  <c r="N2554" i="4" s="1"/>
  <c r="O2623" i="4"/>
  <c r="P2623" i="4"/>
  <c r="O2273" i="4"/>
  <c r="P2273" i="4"/>
  <c r="L2273" i="4"/>
  <c r="N2274" i="4" s="1"/>
  <c r="F2098" i="4"/>
  <c r="I2098" i="4"/>
  <c r="E2098" i="4"/>
  <c r="O1923" i="4"/>
  <c r="P1923" i="4"/>
  <c r="K2098" i="4"/>
  <c r="C2098" i="4"/>
  <c r="O1643" i="4"/>
  <c r="P1643" i="4"/>
  <c r="H2098" i="4"/>
  <c r="L1643" i="4"/>
  <c r="N1644" i="4" s="1"/>
  <c r="I1048" i="4"/>
  <c r="L1013" i="4"/>
  <c r="N1014" i="4" s="1"/>
  <c r="C1048" i="4"/>
  <c r="O1013" i="4"/>
  <c r="F1048" i="4"/>
  <c r="E1048" i="4"/>
  <c r="L838" i="4"/>
  <c r="N839" i="4" s="1"/>
  <c r="P838" i="4"/>
  <c r="O838" i="4"/>
  <c r="H1048" i="4"/>
  <c r="L2623" i="4"/>
  <c r="N2624" i="4" s="1"/>
  <c r="L1923" i="4"/>
  <c r="N1924" i="4" s="1"/>
  <c r="P1048" i="4" l="1"/>
  <c r="G2728" i="4"/>
  <c r="P2694" i="4"/>
  <c r="O2729" i="4"/>
  <c r="P2729" i="4"/>
  <c r="H2694" i="4"/>
  <c r="L2694" i="4" s="1"/>
  <c r="N2695" i="4" s="1"/>
  <c r="L2729" i="4"/>
  <c r="N2730" i="4" s="1"/>
  <c r="I2728" i="4"/>
  <c r="I2693" i="4" s="1"/>
  <c r="P2098" i="4"/>
  <c r="F2728" i="4"/>
  <c r="F2693" i="4" s="1"/>
  <c r="K2728" i="4"/>
  <c r="K2693" i="4" s="1"/>
  <c r="C2728" i="4"/>
  <c r="C2693" i="4" s="1"/>
  <c r="H2728" i="4"/>
  <c r="H2693" i="4" s="1"/>
  <c r="L2098" i="4"/>
  <c r="N2099" i="4" s="1"/>
  <c r="O2098" i="4"/>
  <c r="E2728" i="4"/>
  <c r="E2693" i="4" s="1"/>
  <c r="L1048" i="4"/>
  <c r="N1049" i="4" s="1"/>
  <c r="O1048" i="4"/>
  <c r="L277" i="4"/>
  <c r="N278" i="4" s="1"/>
  <c r="K837" i="4"/>
  <c r="I837" i="4"/>
  <c r="H837" i="4"/>
  <c r="G837" i="4"/>
  <c r="G2692" i="4" s="1"/>
  <c r="F837" i="4"/>
  <c r="E837" i="4"/>
  <c r="C837" i="4"/>
  <c r="K1012" i="4"/>
  <c r="J1012" i="4"/>
  <c r="I1012" i="4"/>
  <c r="H1012" i="4"/>
  <c r="G1012" i="4"/>
  <c r="F1012" i="4"/>
  <c r="E1012" i="4"/>
  <c r="C1012" i="4"/>
  <c r="K1642" i="4"/>
  <c r="I1642" i="4"/>
  <c r="H1642" i="4"/>
  <c r="G1642" i="4"/>
  <c r="F1642" i="4"/>
  <c r="E1642" i="4"/>
  <c r="C1642" i="4"/>
  <c r="K1922" i="4"/>
  <c r="I1922" i="4"/>
  <c r="H1922" i="4"/>
  <c r="G1922" i="4"/>
  <c r="F1922" i="4"/>
  <c r="E1922" i="4"/>
  <c r="C1922" i="4"/>
  <c r="K2272" i="4"/>
  <c r="I2272" i="4"/>
  <c r="H2272" i="4"/>
  <c r="G2272" i="4"/>
  <c r="F2272" i="4"/>
  <c r="E2272" i="4"/>
  <c r="C2272" i="4"/>
  <c r="K2552" i="4"/>
  <c r="J2552" i="4"/>
  <c r="I2552" i="4"/>
  <c r="H2552" i="4"/>
  <c r="G2552" i="4"/>
  <c r="F2552" i="4"/>
  <c r="E2552" i="4"/>
  <c r="D2552" i="4"/>
  <c r="C2552" i="4"/>
  <c r="K2622" i="4"/>
  <c r="I2622" i="4"/>
  <c r="H2622" i="4"/>
  <c r="G2622" i="4"/>
  <c r="F2622" i="4"/>
  <c r="E2622" i="4"/>
  <c r="C2622" i="4"/>
  <c r="J2692" i="4"/>
  <c r="P2657" i="4"/>
  <c r="O2657" i="4"/>
  <c r="L2657" i="4"/>
  <c r="N2658" i="4" s="1"/>
  <c r="P2587" i="4"/>
  <c r="O2587" i="4"/>
  <c r="L2587" i="4"/>
  <c r="N2588" i="4" s="1"/>
  <c r="P2517" i="4"/>
  <c r="O2517" i="4"/>
  <c r="L2517" i="4"/>
  <c r="N2518" i="4" s="1"/>
  <c r="P2482" i="4"/>
  <c r="O2482" i="4"/>
  <c r="L2482" i="4"/>
  <c r="N2483" i="4" s="1"/>
  <c r="P2447" i="4"/>
  <c r="O2447" i="4"/>
  <c r="L2447" i="4"/>
  <c r="N2448" i="4" s="1"/>
  <c r="P2377" i="4"/>
  <c r="O2377" i="4"/>
  <c r="L2377" i="4"/>
  <c r="N2378" i="4" s="1"/>
  <c r="P2342" i="4"/>
  <c r="O2342" i="4"/>
  <c r="L2342" i="4"/>
  <c r="N2343" i="4" s="1"/>
  <c r="P2307" i="4"/>
  <c r="O2307" i="4"/>
  <c r="L2307" i="4"/>
  <c r="N2308" i="4" s="1"/>
  <c r="P2237" i="4"/>
  <c r="O2237" i="4"/>
  <c r="L2237" i="4"/>
  <c r="N2238" i="4" s="1"/>
  <c r="P2202" i="4"/>
  <c r="O2202" i="4"/>
  <c r="L2202" i="4"/>
  <c r="N2203" i="4" s="1"/>
  <c r="P2167" i="4"/>
  <c r="O2167" i="4"/>
  <c r="L2167" i="4"/>
  <c r="N2168" i="4" s="1"/>
  <c r="P2132" i="4"/>
  <c r="O2132" i="4"/>
  <c r="L2132" i="4"/>
  <c r="N2133" i="4" s="1"/>
  <c r="P2062" i="4"/>
  <c r="O2062" i="4"/>
  <c r="L2062" i="4"/>
  <c r="N2063" i="4" s="1"/>
  <c r="P2027" i="4"/>
  <c r="O2027" i="4"/>
  <c r="L2027" i="4"/>
  <c r="N2028" i="4" s="1"/>
  <c r="P1992" i="4"/>
  <c r="O1992" i="4"/>
  <c r="L1992" i="4"/>
  <c r="N1993" i="4" s="1"/>
  <c r="P1957" i="4"/>
  <c r="O1957" i="4"/>
  <c r="L1957" i="4"/>
  <c r="N1958" i="4" s="1"/>
  <c r="P1887" i="4"/>
  <c r="O1887" i="4"/>
  <c r="L1887" i="4"/>
  <c r="N1888" i="4" s="1"/>
  <c r="P1852" i="4"/>
  <c r="O1852" i="4"/>
  <c r="L1852" i="4"/>
  <c r="N1853" i="4" s="1"/>
  <c r="P1817" i="4"/>
  <c r="O1817" i="4"/>
  <c r="L1817" i="4"/>
  <c r="N1818" i="4" s="1"/>
  <c r="P1782" i="4"/>
  <c r="O1782" i="4"/>
  <c r="L1782" i="4"/>
  <c r="N1783" i="4" s="1"/>
  <c r="P1747" i="4"/>
  <c r="O1747" i="4"/>
  <c r="L1747" i="4"/>
  <c r="N1748" i="4" s="1"/>
  <c r="P1712" i="4"/>
  <c r="O1712" i="4"/>
  <c r="L1712" i="4"/>
  <c r="N1713" i="4" s="1"/>
  <c r="P1677" i="4"/>
  <c r="O1677" i="4"/>
  <c r="L1677" i="4"/>
  <c r="N1678" i="4" s="1"/>
  <c r="P1607" i="4"/>
  <c r="O1607" i="4"/>
  <c r="L1607" i="4"/>
  <c r="N1608" i="4" s="1"/>
  <c r="P1572" i="4"/>
  <c r="O1572" i="4"/>
  <c r="L1572" i="4"/>
  <c r="N1573" i="4" s="1"/>
  <c r="P1537" i="4"/>
  <c r="O1537" i="4"/>
  <c r="L1537" i="4"/>
  <c r="N1538" i="4" s="1"/>
  <c r="P1502" i="4"/>
  <c r="O1502" i="4"/>
  <c r="L1502" i="4"/>
  <c r="N1503" i="4" s="1"/>
  <c r="P1467" i="4"/>
  <c r="O1467" i="4"/>
  <c r="L1467" i="4"/>
  <c r="N1468" i="4" s="1"/>
  <c r="P1432" i="4"/>
  <c r="O1432" i="4"/>
  <c r="L1432" i="4"/>
  <c r="N1433" i="4" s="1"/>
  <c r="P1397" i="4"/>
  <c r="O1397" i="4"/>
  <c r="L1397" i="4"/>
  <c r="N1398" i="4" s="1"/>
  <c r="P1362" i="4"/>
  <c r="O1362" i="4"/>
  <c r="L1362" i="4"/>
  <c r="N1363" i="4" s="1"/>
  <c r="P1327" i="4"/>
  <c r="O1327" i="4"/>
  <c r="L1327" i="4"/>
  <c r="N1328" i="4" s="1"/>
  <c r="P1292" i="4"/>
  <c r="O1292" i="4"/>
  <c r="L1292" i="4"/>
  <c r="N1293" i="4" s="1"/>
  <c r="P1257" i="4"/>
  <c r="O1257" i="4"/>
  <c r="L1257" i="4"/>
  <c r="N1258" i="4" s="1"/>
  <c r="P1222" i="4"/>
  <c r="O1222" i="4"/>
  <c r="L1222" i="4"/>
  <c r="N1223" i="4" s="1"/>
  <c r="P1187" i="4"/>
  <c r="O1187" i="4"/>
  <c r="L1187" i="4"/>
  <c r="N1188" i="4" s="1"/>
  <c r="P1152" i="4"/>
  <c r="O1152" i="4"/>
  <c r="L1152" i="4"/>
  <c r="N1153" i="4" s="1"/>
  <c r="P1117" i="4"/>
  <c r="O1117" i="4"/>
  <c r="L1117" i="4"/>
  <c r="N1118" i="4" s="1"/>
  <c r="P1082" i="4"/>
  <c r="O1082" i="4"/>
  <c r="L1082" i="4"/>
  <c r="N1083" i="4" s="1"/>
  <c r="P977" i="4"/>
  <c r="O977" i="4"/>
  <c r="L977" i="4"/>
  <c r="N978" i="4" s="1"/>
  <c r="P942" i="4"/>
  <c r="O942" i="4"/>
  <c r="L942" i="4"/>
  <c r="N943" i="4" s="1"/>
  <c r="P907" i="4"/>
  <c r="O907" i="4"/>
  <c r="L907" i="4"/>
  <c r="N908" i="4" s="1"/>
  <c r="P872" i="4"/>
  <c r="O872" i="4"/>
  <c r="L872" i="4"/>
  <c r="N873" i="4" s="1"/>
  <c r="P802" i="4"/>
  <c r="O802" i="4"/>
  <c r="L802" i="4"/>
  <c r="N803" i="4" s="1"/>
  <c r="P767" i="4"/>
  <c r="O767" i="4"/>
  <c r="L767" i="4"/>
  <c r="N768" i="4" s="1"/>
  <c r="P732" i="4"/>
  <c r="O732" i="4"/>
  <c r="L732" i="4"/>
  <c r="N733" i="4" s="1"/>
  <c r="P697" i="4"/>
  <c r="O697" i="4"/>
  <c r="L697" i="4"/>
  <c r="N698" i="4" s="1"/>
  <c r="P662" i="4"/>
  <c r="O662" i="4"/>
  <c r="L662" i="4"/>
  <c r="N663" i="4" s="1"/>
  <c r="P627" i="4"/>
  <c r="O627" i="4"/>
  <c r="L627" i="4"/>
  <c r="N628" i="4" s="1"/>
  <c r="P592" i="4"/>
  <c r="O592" i="4"/>
  <c r="L592" i="4"/>
  <c r="N593" i="4" s="1"/>
  <c r="P557" i="4"/>
  <c r="O557" i="4"/>
  <c r="L557" i="4"/>
  <c r="N558" i="4" s="1"/>
  <c r="P522" i="4"/>
  <c r="O522" i="4"/>
  <c r="L522" i="4"/>
  <c r="N523" i="4" s="1"/>
  <c r="P487" i="4"/>
  <c r="O487" i="4"/>
  <c r="L487" i="4"/>
  <c r="N488" i="4" s="1"/>
  <c r="P452" i="4"/>
  <c r="O452" i="4"/>
  <c r="L452" i="4"/>
  <c r="N453" i="4" s="1"/>
  <c r="P417" i="4"/>
  <c r="O417" i="4"/>
  <c r="L417" i="4"/>
  <c r="N418" i="4" s="1"/>
  <c r="P382" i="4"/>
  <c r="O382" i="4"/>
  <c r="L382" i="4"/>
  <c r="N383" i="4" s="1"/>
  <c r="P347" i="4"/>
  <c r="O347" i="4"/>
  <c r="L347" i="4"/>
  <c r="N348" i="4" s="1"/>
  <c r="P312" i="4"/>
  <c r="O312" i="4"/>
  <c r="L312" i="4"/>
  <c r="N313" i="4" s="1"/>
  <c r="P277" i="4"/>
  <c r="O277" i="4"/>
  <c r="P242" i="4"/>
  <c r="O242" i="4"/>
  <c r="L242" i="4"/>
  <c r="N243" i="4" s="1"/>
  <c r="P207" i="4"/>
  <c r="O207" i="4"/>
  <c r="L207" i="4"/>
  <c r="N208" i="4" s="1"/>
  <c r="P172" i="4"/>
  <c r="O172" i="4"/>
  <c r="L172" i="4"/>
  <c r="N173" i="4" s="1"/>
  <c r="P137" i="4"/>
  <c r="O137" i="4"/>
  <c r="L137" i="4"/>
  <c r="N138" i="4" s="1"/>
  <c r="P102" i="4"/>
  <c r="O102" i="4"/>
  <c r="L102" i="4"/>
  <c r="N103" i="4" s="1"/>
  <c r="P67" i="4"/>
  <c r="O67" i="4"/>
  <c r="L67" i="4"/>
  <c r="N68" i="4" s="1"/>
  <c r="P32" i="4"/>
  <c r="O32" i="4"/>
  <c r="L32" i="4"/>
  <c r="N33" i="4" l="1"/>
  <c r="O2694" i="4"/>
  <c r="P2552" i="4"/>
  <c r="G2097" i="4"/>
  <c r="L2728" i="4"/>
  <c r="N2729" i="4" s="1"/>
  <c r="P2728" i="4"/>
  <c r="O2728" i="4"/>
  <c r="P2693" i="4"/>
  <c r="L2693" i="4"/>
  <c r="N2694" i="4" s="1"/>
  <c r="O2693" i="4"/>
  <c r="L1922" i="4"/>
  <c r="N1923" i="4" s="1"/>
  <c r="L2552" i="4"/>
  <c r="O2552" i="4"/>
  <c r="P2622" i="4"/>
  <c r="O2622" i="4"/>
  <c r="O2272" i="4"/>
  <c r="P2272" i="4"/>
  <c r="L2272" i="4"/>
  <c r="N2273" i="4" s="1"/>
  <c r="O1922" i="4"/>
  <c r="P1922" i="4"/>
  <c r="I2097" i="4"/>
  <c r="C2097" i="4"/>
  <c r="P1642" i="4"/>
  <c r="K2097" i="4"/>
  <c r="L1642" i="4"/>
  <c r="N1643" i="4" s="1"/>
  <c r="O1642" i="4"/>
  <c r="E2097" i="4"/>
  <c r="P1012" i="4"/>
  <c r="L1012" i="4"/>
  <c r="N1013" i="4" s="1"/>
  <c r="K1047" i="4"/>
  <c r="O1012" i="4"/>
  <c r="C1047" i="4"/>
  <c r="E1047" i="4"/>
  <c r="I1047" i="4"/>
  <c r="P837" i="4"/>
  <c r="L837" i="4"/>
  <c r="N838" i="4" s="1"/>
  <c r="O837" i="4"/>
  <c r="F1047" i="4"/>
  <c r="G1047" i="4"/>
  <c r="H1047" i="4"/>
  <c r="F2097" i="4"/>
  <c r="H2097" i="4"/>
  <c r="L2622" i="4"/>
  <c r="N2623" i="4" s="1"/>
  <c r="L31" i="4"/>
  <c r="N32" i="4" s="1"/>
  <c r="P2656" i="4"/>
  <c r="O2656" i="4"/>
  <c r="L2656" i="4"/>
  <c r="N2657" i="4" s="1"/>
  <c r="P2586" i="4"/>
  <c r="O2586" i="4"/>
  <c r="L2586" i="4"/>
  <c r="N2587" i="4" s="1"/>
  <c r="P2516" i="4"/>
  <c r="O2516" i="4"/>
  <c r="L2516" i="4"/>
  <c r="N2517" i="4" s="1"/>
  <c r="P2481" i="4"/>
  <c r="O2481" i="4"/>
  <c r="L2481" i="4"/>
  <c r="N2482" i="4" s="1"/>
  <c r="P2446" i="4"/>
  <c r="O2446" i="4"/>
  <c r="L2446" i="4"/>
  <c r="N2447" i="4" s="1"/>
  <c r="P2376" i="4"/>
  <c r="O2376" i="4"/>
  <c r="L2376" i="4"/>
  <c r="N2377" i="4" s="1"/>
  <c r="P2341" i="4"/>
  <c r="O2341" i="4"/>
  <c r="L2341" i="4"/>
  <c r="N2342" i="4" s="1"/>
  <c r="P2306" i="4"/>
  <c r="O2306" i="4"/>
  <c r="L2306" i="4"/>
  <c r="N2307" i="4" s="1"/>
  <c r="P2236" i="4"/>
  <c r="O2236" i="4"/>
  <c r="L2236" i="4"/>
  <c r="N2237" i="4" s="1"/>
  <c r="P2201" i="4"/>
  <c r="O2201" i="4"/>
  <c r="L2201" i="4"/>
  <c r="N2202" i="4" s="1"/>
  <c r="P2166" i="4"/>
  <c r="O2166" i="4"/>
  <c r="L2166" i="4"/>
  <c r="N2167" i="4" s="1"/>
  <c r="P2131" i="4"/>
  <c r="O2131" i="4"/>
  <c r="L2131" i="4"/>
  <c r="N2132" i="4" s="1"/>
  <c r="P2061" i="4"/>
  <c r="O2061" i="4"/>
  <c r="L2061" i="4"/>
  <c r="N2062" i="4" s="1"/>
  <c r="P2026" i="4"/>
  <c r="O2026" i="4"/>
  <c r="L2026" i="4"/>
  <c r="N2027" i="4" s="1"/>
  <c r="P1991" i="4"/>
  <c r="O1991" i="4"/>
  <c r="L1991" i="4"/>
  <c r="N1992" i="4" s="1"/>
  <c r="P1956" i="4"/>
  <c r="O1956" i="4"/>
  <c r="L1956" i="4"/>
  <c r="N1957" i="4" s="1"/>
  <c r="P1886" i="4"/>
  <c r="O1886" i="4"/>
  <c r="L1886" i="4"/>
  <c r="N1887" i="4" s="1"/>
  <c r="P1851" i="4"/>
  <c r="O1851" i="4"/>
  <c r="L1851" i="4"/>
  <c r="N1852" i="4" s="1"/>
  <c r="P1816" i="4"/>
  <c r="O1816" i="4"/>
  <c r="L1816" i="4"/>
  <c r="N1817" i="4" s="1"/>
  <c r="P1781" i="4"/>
  <c r="O1781" i="4"/>
  <c r="L1781" i="4"/>
  <c r="N1782" i="4" s="1"/>
  <c r="P1746" i="4"/>
  <c r="O1746" i="4"/>
  <c r="L1746" i="4"/>
  <c r="N1747" i="4" s="1"/>
  <c r="P1711" i="4"/>
  <c r="O1711" i="4"/>
  <c r="L1711" i="4"/>
  <c r="N1712" i="4" s="1"/>
  <c r="P1676" i="4"/>
  <c r="O1676" i="4"/>
  <c r="L1676" i="4"/>
  <c r="N1677" i="4" s="1"/>
  <c r="P1606" i="4"/>
  <c r="O1606" i="4"/>
  <c r="L1606" i="4"/>
  <c r="N1607" i="4" s="1"/>
  <c r="P1571" i="4"/>
  <c r="O1571" i="4"/>
  <c r="L1571" i="4"/>
  <c r="N1572" i="4" s="1"/>
  <c r="P1536" i="4"/>
  <c r="O1536" i="4"/>
  <c r="L1536" i="4"/>
  <c r="N1537" i="4" s="1"/>
  <c r="P1501" i="4"/>
  <c r="O1501" i="4"/>
  <c r="L1501" i="4"/>
  <c r="N1502" i="4" s="1"/>
  <c r="P1466" i="4"/>
  <c r="O1466" i="4"/>
  <c r="L1466" i="4"/>
  <c r="N1467" i="4" s="1"/>
  <c r="P1431" i="4"/>
  <c r="O1431" i="4"/>
  <c r="L1431" i="4"/>
  <c r="N1432" i="4" s="1"/>
  <c r="P1396" i="4"/>
  <c r="O1396" i="4"/>
  <c r="L1396" i="4"/>
  <c r="N1397" i="4" s="1"/>
  <c r="P1361" i="4"/>
  <c r="O1361" i="4"/>
  <c r="L1361" i="4"/>
  <c r="N1362" i="4" s="1"/>
  <c r="P1326" i="4"/>
  <c r="O1326" i="4"/>
  <c r="L1326" i="4"/>
  <c r="N1327" i="4" s="1"/>
  <c r="P1291" i="4"/>
  <c r="O1291" i="4"/>
  <c r="L1291" i="4"/>
  <c r="N1292" i="4" s="1"/>
  <c r="P1256" i="4"/>
  <c r="O1256" i="4"/>
  <c r="L1256" i="4"/>
  <c r="N1257" i="4" s="1"/>
  <c r="P1221" i="4"/>
  <c r="O1221" i="4"/>
  <c r="L1221" i="4"/>
  <c r="N1222" i="4" s="1"/>
  <c r="P1186" i="4"/>
  <c r="O1186" i="4"/>
  <c r="L1186" i="4"/>
  <c r="N1187" i="4" s="1"/>
  <c r="P1151" i="4"/>
  <c r="O1151" i="4"/>
  <c r="L1151" i="4"/>
  <c r="N1152" i="4" s="1"/>
  <c r="P1116" i="4"/>
  <c r="O1116" i="4"/>
  <c r="L1116" i="4"/>
  <c r="N1117" i="4" s="1"/>
  <c r="P1081" i="4"/>
  <c r="O1081" i="4"/>
  <c r="L1081" i="4"/>
  <c r="N1082" i="4" s="1"/>
  <c r="P976" i="4"/>
  <c r="O976" i="4"/>
  <c r="L976" i="4"/>
  <c r="N977" i="4" s="1"/>
  <c r="P941" i="4"/>
  <c r="O941" i="4"/>
  <c r="L941" i="4"/>
  <c r="N942" i="4" s="1"/>
  <c r="P906" i="4"/>
  <c r="O906" i="4"/>
  <c r="L906" i="4"/>
  <c r="N907" i="4" s="1"/>
  <c r="P871" i="4"/>
  <c r="O871" i="4"/>
  <c r="L871" i="4"/>
  <c r="N872" i="4" s="1"/>
  <c r="P801" i="4"/>
  <c r="O801" i="4"/>
  <c r="L801" i="4"/>
  <c r="N802" i="4" s="1"/>
  <c r="P766" i="4"/>
  <c r="O766" i="4"/>
  <c r="L766" i="4"/>
  <c r="N767" i="4" s="1"/>
  <c r="P731" i="4"/>
  <c r="O731" i="4"/>
  <c r="L731" i="4"/>
  <c r="N732" i="4" s="1"/>
  <c r="P696" i="4"/>
  <c r="O696" i="4"/>
  <c r="L696" i="4"/>
  <c r="N697" i="4" s="1"/>
  <c r="P661" i="4"/>
  <c r="O661" i="4"/>
  <c r="L661" i="4"/>
  <c r="N662" i="4" s="1"/>
  <c r="P626" i="4"/>
  <c r="O626" i="4"/>
  <c r="L626" i="4"/>
  <c r="N627" i="4" s="1"/>
  <c r="P591" i="4"/>
  <c r="O591" i="4"/>
  <c r="L591" i="4"/>
  <c r="N592" i="4" s="1"/>
  <c r="P556" i="4"/>
  <c r="O556" i="4"/>
  <c r="L556" i="4"/>
  <c r="N557" i="4" s="1"/>
  <c r="P521" i="4"/>
  <c r="O521" i="4"/>
  <c r="L521" i="4"/>
  <c r="N522" i="4" s="1"/>
  <c r="P486" i="4"/>
  <c r="O486" i="4"/>
  <c r="L486" i="4"/>
  <c r="N487" i="4" s="1"/>
  <c r="P451" i="4"/>
  <c r="O451" i="4"/>
  <c r="L451" i="4"/>
  <c r="N452" i="4" s="1"/>
  <c r="P416" i="4"/>
  <c r="O416" i="4"/>
  <c r="L416" i="4"/>
  <c r="N417" i="4" s="1"/>
  <c r="P381" i="4"/>
  <c r="O381" i="4"/>
  <c r="L381" i="4"/>
  <c r="N382" i="4" s="1"/>
  <c r="P346" i="4"/>
  <c r="O346" i="4"/>
  <c r="L346" i="4"/>
  <c r="N347" i="4" s="1"/>
  <c r="P311" i="4"/>
  <c r="O311" i="4"/>
  <c r="L311" i="4"/>
  <c r="N312" i="4" s="1"/>
  <c r="P276" i="4"/>
  <c r="O276" i="4"/>
  <c r="L276" i="4"/>
  <c r="N277" i="4" s="1"/>
  <c r="P241" i="4"/>
  <c r="O241" i="4"/>
  <c r="L241" i="4"/>
  <c r="N242" i="4" s="1"/>
  <c r="P206" i="4"/>
  <c r="O206" i="4"/>
  <c r="L206" i="4"/>
  <c r="N207" i="4" s="1"/>
  <c r="P171" i="4"/>
  <c r="O171" i="4"/>
  <c r="L171" i="4"/>
  <c r="N172" i="4" s="1"/>
  <c r="P136" i="4"/>
  <c r="O136" i="4"/>
  <c r="L136" i="4"/>
  <c r="N137" i="4" s="1"/>
  <c r="P101" i="4"/>
  <c r="O101" i="4"/>
  <c r="L101" i="4"/>
  <c r="N102" i="4" s="1"/>
  <c r="P66" i="4"/>
  <c r="O66" i="4"/>
  <c r="L66" i="4"/>
  <c r="N67" i="4" s="1"/>
  <c r="K836" i="4"/>
  <c r="I836" i="4"/>
  <c r="H836" i="4"/>
  <c r="G836" i="4"/>
  <c r="G2691" i="4" s="1"/>
  <c r="F836" i="4"/>
  <c r="E836" i="4"/>
  <c r="C836" i="4"/>
  <c r="K1011" i="4"/>
  <c r="J1011" i="4"/>
  <c r="I1011" i="4"/>
  <c r="H1011" i="4"/>
  <c r="G1011" i="4"/>
  <c r="F1011" i="4"/>
  <c r="E1011" i="4"/>
  <c r="C1011" i="4"/>
  <c r="K1641" i="4"/>
  <c r="I1641" i="4"/>
  <c r="H1641" i="4"/>
  <c r="G1641" i="4"/>
  <c r="F1641" i="4"/>
  <c r="E1641" i="4"/>
  <c r="C1641" i="4"/>
  <c r="K1921" i="4"/>
  <c r="I1921" i="4"/>
  <c r="H1921" i="4"/>
  <c r="G1921" i="4"/>
  <c r="F1921" i="4"/>
  <c r="E1921" i="4"/>
  <c r="C1921" i="4"/>
  <c r="K2271" i="4"/>
  <c r="I2271" i="4"/>
  <c r="H2271" i="4"/>
  <c r="G2271" i="4"/>
  <c r="F2271" i="4"/>
  <c r="E2271" i="4"/>
  <c r="C2271" i="4"/>
  <c r="K2551" i="4"/>
  <c r="J2551" i="4"/>
  <c r="I2551" i="4"/>
  <c r="H2551" i="4"/>
  <c r="G2551" i="4"/>
  <c r="F2551" i="4"/>
  <c r="E2551" i="4"/>
  <c r="D2551" i="4"/>
  <c r="C2551" i="4"/>
  <c r="K2621" i="4"/>
  <c r="I2621" i="4"/>
  <c r="H2621" i="4"/>
  <c r="G2621" i="4"/>
  <c r="F2621" i="4"/>
  <c r="E2621" i="4"/>
  <c r="C2621" i="4"/>
  <c r="J2691" i="4"/>
  <c r="P31" i="4"/>
  <c r="O31" i="4"/>
  <c r="G2727" i="4" l="1"/>
  <c r="N2553" i="4"/>
  <c r="K2727" i="4"/>
  <c r="K2692" i="4" s="1"/>
  <c r="I2727" i="4"/>
  <c r="I2692" i="4" s="1"/>
  <c r="C2727" i="4"/>
  <c r="C2692" i="4" s="1"/>
  <c r="P2097" i="4"/>
  <c r="L2097" i="4"/>
  <c r="N2098" i="4" s="1"/>
  <c r="O2097" i="4"/>
  <c r="P1047" i="4"/>
  <c r="E2727" i="4"/>
  <c r="E2692" i="4" s="1"/>
  <c r="F2727" i="4"/>
  <c r="F2692" i="4" s="1"/>
  <c r="O1047" i="4"/>
  <c r="L1047" i="4"/>
  <c r="N1048" i="4" s="1"/>
  <c r="H2727" i="4"/>
  <c r="H2692" i="4" s="1"/>
  <c r="L2551" i="4"/>
  <c r="N2552" i="4" s="1"/>
  <c r="P2551" i="4"/>
  <c r="O2621" i="4"/>
  <c r="P2621" i="4"/>
  <c r="O2271" i="4"/>
  <c r="P2271" i="4"/>
  <c r="L1921" i="4"/>
  <c r="N1922" i="4" s="1"/>
  <c r="P1921" i="4"/>
  <c r="L1641" i="4"/>
  <c r="N1642" i="4" s="1"/>
  <c r="P1641" i="4"/>
  <c r="P1011" i="4"/>
  <c r="L1011" i="4"/>
  <c r="N1012" i="4" s="1"/>
  <c r="L836" i="4"/>
  <c r="N837" i="4" s="1"/>
  <c r="P836" i="4"/>
  <c r="O2551" i="4"/>
  <c r="L2621" i="4"/>
  <c r="N2622" i="4" s="1"/>
  <c r="L2271" i="4"/>
  <c r="N2272" i="4" s="1"/>
  <c r="G2096" i="4"/>
  <c r="E2096" i="4"/>
  <c r="I2096" i="4"/>
  <c r="O1921" i="4"/>
  <c r="C2096" i="4"/>
  <c r="O1641" i="4"/>
  <c r="F1046" i="4"/>
  <c r="E1046" i="4"/>
  <c r="O1011" i="4"/>
  <c r="I1046" i="4"/>
  <c r="G1046" i="4"/>
  <c r="C1046" i="4"/>
  <c r="O836" i="4"/>
  <c r="K1046" i="4"/>
  <c r="H1046" i="4"/>
  <c r="K2096" i="4"/>
  <c r="F2096" i="4"/>
  <c r="H2096" i="4"/>
  <c r="P2655" i="4"/>
  <c r="O2655" i="4"/>
  <c r="L2655" i="4"/>
  <c r="N2656" i="4" s="1"/>
  <c r="P2585" i="4"/>
  <c r="O2585" i="4"/>
  <c r="L2585" i="4"/>
  <c r="N2586" i="4" s="1"/>
  <c r="P2515" i="4"/>
  <c r="O2515" i="4"/>
  <c r="L2515" i="4"/>
  <c r="N2516" i="4" s="1"/>
  <c r="P2480" i="4"/>
  <c r="O2480" i="4"/>
  <c r="L2480" i="4"/>
  <c r="N2481" i="4" s="1"/>
  <c r="P2445" i="4"/>
  <c r="O2445" i="4"/>
  <c r="L2445" i="4"/>
  <c r="N2446" i="4" s="1"/>
  <c r="P2375" i="4"/>
  <c r="O2375" i="4"/>
  <c r="L2375" i="4"/>
  <c r="N2376" i="4" s="1"/>
  <c r="P2340" i="4"/>
  <c r="O2340" i="4"/>
  <c r="L2340" i="4"/>
  <c r="P2305" i="4"/>
  <c r="O2305" i="4"/>
  <c r="L2305" i="4"/>
  <c r="N2306" i="4" s="1"/>
  <c r="P2235" i="4"/>
  <c r="O2235" i="4"/>
  <c r="L2235" i="4"/>
  <c r="N2236" i="4" s="1"/>
  <c r="P2200" i="4"/>
  <c r="O2200" i="4"/>
  <c r="L2200" i="4"/>
  <c r="N2201" i="4" s="1"/>
  <c r="P2165" i="4"/>
  <c r="O2165" i="4"/>
  <c r="L2165" i="4"/>
  <c r="P2130" i="4"/>
  <c r="O2130" i="4"/>
  <c r="L2130" i="4"/>
  <c r="N2131" i="4" s="1"/>
  <c r="P2060" i="4"/>
  <c r="O2060" i="4"/>
  <c r="L2060" i="4"/>
  <c r="N2061" i="4" s="1"/>
  <c r="P2025" i="4"/>
  <c r="O2025" i="4"/>
  <c r="L2025" i="4"/>
  <c r="N2026" i="4" s="1"/>
  <c r="P1990" i="4"/>
  <c r="O1990" i="4"/>
  <c r="L1990" i="4"/>
  <c r="N1991" i="4" s="1"/>
  <c r="P1955" i="4"/>
  <c r="O1955" i="4"/>
  <c r="L1955" i="4"/>
  <c r="N1956" i="4" s="1"/>
  <c r="P1885" i="4"/>
  <c r="O1885" i="4"/>
  <c r="L1885" i="4"/>
  <c r="N1886" i="4" s="1"/>
  <c r="P1850" i="4"/>
  <c r="O1850" i="4"/>
  <c r="L1850" i="4"/>
  <c r="N1851" i="4" s="1"/>
  <c r="P1815" i="4"/>
  <c r="O1815" i="4"/>
  <c r="L1815" i="4"/>
  <c r="P1780" i="4"/>
  <c r="O1780" i="4"/>
  <c r="L1780" i="4"/>
  <c r="N1781" i="4" s="1"/>
  <c r="P1745" i="4"/>
  <c r="O1745" i="4"/>
  <c r="L1745" i="4"/>
  <c r="P1710" i="4"/>
  <c r="O1710" i="4"/>
  <c r="L1710" i="4"/>
  <c r="N1711" i="4" s="1"/>
  <c r="P1675" i="4"/>
  <c r="O1675" i="4"/>
  <c r="L1675" i="4"/>
  <c r="N1676" i="4" s="1"/>
  <c r="P1605" i="4"/>
  <c r="O1605" i="4"/>
  <c r="L1605" i="4"/>
  <c r="N1606" i="4" s="1"/>
  <c r="P1570" i="4"/>
  <c r="O1570" i="4"/>
  <c r="L1570" i="4"/>
  <c r="N1571" i="4" s="1"/>
  <c r="P1535" i="4"/>
  <c r="O1535" i="4"/>
  <c r="L1535" i="4"/>
  <c r="N1536" i="4" s="1"/>
  <c r="P1500" i="4"/>
  <c r="O1500" i="4"/>
  <c r="L1500" i="4"/>
  <c r="N1501" i="4" s="1"/>
  <c r="P1465" i="4"/>
  <c r="O1465" i="4"/>
  <c r="L1465" i="4"/>
  <c r="N1466" i="4" s="1"/>
  <c r="P1430" i="4"/>
  <c r="O1430" i="4"/>
  <c r="L1430" i="4"/>
  <c r="N1431" i="4" s="1"/>
  <c r="P1395" i="4"/>
  <c r="O1395" i="4"/>
  <c r="L1395" i="4"/>
  <c r="N1396" i="4" s="1"/>
  <c r="P1360" i="4"/>
  <c r="O1360" i="4"/>
  <c r="L1360" i="4"/>
  <c r="P1325" i="4"/>
  <c r="O1325" i="4"/>
  <c r="L1325" i="4"/>
  <c r="N1326" i="4" s="1"/>
  <c r="P1290" i="4"/>
  <c r="O1290" i="4"/>
  <c r="L1290" i="4"/>
  <c r="P1255" i="4"/>
  <c r="O1255" i="4"/>
  <c r="L1255" i="4"/>
  <c r="P1220" i="4"/>
  <c r="O1220" i="4"/>
  <c r="L1220" i="4"/>
  <c r="P1185" i="4"/>
  <c r="O1185" i="4"/>
  <c r="L1185" i="4"/>
  <c r="N1186" i="4" s="1"/>
  <c r="P1150" i="4"/>
  <c r="O1150" i="4"/>
  <c r="L1150" i="4"/>
  <c r="N1151" i="4" s="1"/>
  <c r="P1115" i="4"/>
  <c r="O1115" i="4"/>
  <c r="L1115" i="4"/>
  <c r="P1080" i="4"/>
  <c r="O1080" i="4"/>
  <c r="L1080" i="4"/>
  <c r="N1081" i="4" s="1"/>
  <c r="P975" i="4"/>
  <c r="O975" i="4"/>
  <c r="L975" i="4"/>
  <c r="P940" i="4"/>
  <c r="O940" i="4"/>
  <c r="L940" i="4"/>
  <c r="N941" i="4" s="1"/>
  <c r="P905" i="4"/>
  <c r="O905" i="4"/>
  <c r="L905" i="4"/>
  <c r="N906" i="4" s="1"/>
  <c r="P870" i="4"/>
  <c r="O870" i="4"/>
  <c r="L870" i="4"/>
  <c r="N871" i="4" s="1"/>
  <c r="P800" i="4"/>
  <c r="O800" i="4"/>
  <c r="L800" i="4"/>
  <c r="N801" i="4" s="1"/>
  <c r="P765" i="4"/>
  <c r="O765" i="4"/>
  <c r="L765" i="4"/>
  <c r="P730" i="4"/>
  <c r="O730" i="4"/>
  <c r="L730" i="4"/>
  <c r="N731" i="4" s="1"/>
  <c r="P695" i="4"/>
  <c r="O695" i="4"/>
  <c r="L695" i="4"/>
  <c r="N696" i="4" s="1"/>
  <c r="P660" i="4"/>
  <c r="O660" i="4"/>
  <c r="L660" i="4"/>
  <c r="N661" i="4" s="1"/>
  <c r="P625" i="4"/>
  <c r="O625" i="4"/>
  <c r="L625" i="4"/>
  <c r="N626" i="4" s="1"/>
  <c r="P590" i="4"/>
  <c r="O590" i="4"/>
  <c r="L590" i="4"/>
  <c r="N591" i="4" s="1"/>
  <c r="P555" i="4"/>
  <c r="O555" i="4"/>
  <c r="L555" i="4"/>
  <c r="N556" i="4" s="1"/>
  <c r="P520" i="4"/>
  <c r="O520" i="4"/>
  <c r="L520" i="4"/>
  <c r="P485" i="4"/>
  <c r="O485" i="4"/>
  <c r="L485" i="4"/>
  <c r="P450" i="4"/>
  <c r="O450" i="4"/>
  <c r="L450" i="4"/>
  <c r="N451" i="4" s="1"/>
  <c r="P415" i="4"/>
  <c r="O415" i="4"/>
  <c r="L415" i="4"/>
  <c r="N416" i="4" s="1"/>
  <c r="P380" i="4"/>
  <c r="O380" i="4"/>
  <c r="L380" i="4"/>
  <c r="N381" i="4" s="1"/>
  <c r="P345" i="4"/>
  <c r="O345" i="4"/>
  <c r="L345" i="4"/>
  <c r="N346" i="4" s="1"/>
  <c r="P310" i="4"/>
  <c r="O310" i="4"/>
  <c r="L310" i="4"/>
  <c r="N311" i="4" s="1"/>
  <c r="P275" i="4"/>
  <c r="O275" i="4"/>
  <c r="L275" i="4"/>
  <c r="P240" i="4"/>
  <c r="O240" i="4"/>
  <c r="L240" i="4"/>
  <c r="P205" i="4"/>
  <c r="O205" i="4"/>
  <c r="L205" i="4"/>
  <c r="N206" i="4" s="1"/>
  <c r="P170" i="4"/>
  <c r="O170" i="4"/>
  <c r="L170" i="4"/>
  <c r="N171" i="4" s="1"/>
  <c r="P135" i="4"/>
  <c r="O135" i="4"/>
  <c r="L135" i="4"/>
  <c r="P100" i="4"/>
  <c r="O100" i="4"/>
  <c r="L100" i="4"/>
  <c r="N101" i="4" s="1"/>
  <c r="P65" i="4"/>
  <c r="O65" i="4"/>
  <c r="L65" i="4"/>
  <c r="N66" i="4" s="1"/>
  <c r="J2690" i="4"/>
  <c r="K2620" i="4"/>
  <c r="I2620" i="4"/>
  <c r="H2620" i="4"/>
  <c r="G2620" i="4"/>
  <c r="F2620" i="4"/>
  <c r="E2620" i="4"/>
  <c r="C2620" i="4"/>
  <c r="K2550" i="4"/>
  <c r="J2550" i="4"/>
  <c r="I2550" i="4"/>
  <c r="H2550" i="4"/>
  <c r="G2550" i="4"/>
  <c r="F2550" i="4"/>
  <c r="E2550" i="4"/>
  <c r="D2550" i="4"/>
  <c r="C2550" i="4"/>
  <c r="K2270" i="4"/>
  <c r="I2270" i="4"/>
  <c r="H2270" i="4"/>
  <c r="G2270" i="4"/>
  <c r="F2270" i="4"/>
  <c r="E2270" i="4"/>
  <c r="C2270" i="4"/>
  <c r="K1920" i="4"/>
  <c r="I1920" i="4"/>
  <c r="H1920" i="4"/>
  <c r="G1920" i="4"/>
  <c r="F1920" i="4"/>
  <c r="E1920" i="4"/>
  <c r="C1920" i="4"/>
  <c r="K1640" i="4"/>
  <c r="I1640" i="4"/>
  <c r="H1640" i="4"/>
  <c r="G1640" i="4"/>
  <c r="F1640" i="4"/>
  <c r="E1640" i="4"/>
  <c r="C1640" i="4"/>
  <c r="K1010" i="4"/>
  <c r="J1010" i="4"/>
  <c r="I1010" i="4"/>
  <c r="H1010" i="4"/>
  <c r="G1010" i="4"/>
  <c r="F1010" i="4"/>
  <c r="E1010" i="4"/>
  <c r="C1010" i="4"/>
  <c r="K835" i="4"/>
  <c r="I835" i="4"/>
  <c r="H835" i="4"/>
  <c r="G835" i="4"/>
  <c r="G2690" i="4" s="1"/>
  <c r="F835" i="4"/>
  <c r="E835" i="4"/>
  <c r="C835" i="4"/>
  <c r="P30" i="4"/>
  <c r="O30" i="4"/>
  <c r="L30" i="4"/>
  <c r="N31" i="4" s="1"/>
  <c r="P2727" i="4" l="1"/>
  <c r="O2692" i="4"/>
  <c r="P2692" i="4"/>
  <c r="L2727" i="4"/>
  <c r="N2728" i="4" s="1"/>
  <c r="L2692" i="4"/>
  <c r="N2693" i="4" s="1"/>
  <c r="O2727" i="4"/>
  <c r="L2550" i="4"/>
  <c r="N2551" i="4" s="1"/>
  <c r="P2550" i="4"/>
  <c r="P1010" i="4"/>
  <c r="N1116" i="4"/>
  <c r="N1221" i="4"/>
  <c r="N521" i="4"/>
  <c r="N2166" i="4"/>
  <c r="N2341" i="4"/>
  <c r="N766" i="4"/>
  <c r="N276" i="4"/>
  <c r="N1816" i="4"/>
  <c r="N1256" i="4"/>
  <c r="N976" i="4"/>
  <c r="N1746" i="4"/>
  <c r="N136" i="4"/>
  <c r="I2726" i="4"/>
  <c r="I2691" i="4" s="1"/>
  <c r="N1291" i="4"/>
  <c r="N486" i="4"/>
  <c r="N1361" i="4"/>
  <c r="N241" i="4"/>
  <c r="P2096" i="4"/>
  <c r="L2096" i="4"/>
  <c r="N2097" i="4" s="1"/>
  <c r="P1046" i="4"/>
  <c r="E2726" i="4"/>
  <c r="E2691" i="4" s="1"/>
  <c r="C2726" i="4"/>
  <c r="C2691" i="4" s="1"/>
  <c r="G2726" i="4"/>
  <c r="O2096" i="4"/>
  <c r="F2726" i="4"/>
  <c r="F2691" i="4" s="1"/>
  <c r="K2726" i="4"/>
  <c r="K2691" i="4" s="1"/>
  <c r="O1046" i="4"/>
  <c r="L1046" i="4"/>
  <c r="N1047" i="4" s="1"/>
  <c r="H2726" i="4"/>
  <c r="P2620" i="4"/>
  <c r="L2620" i="4"/>
  <c r="N2621" i="4" s="1"/>
  <c r="P2270" i="4"/>
  <c r="O2270" i="4"/>
  <c r="O1920" i="4"/>
  <c r="P1920" i="4"/>
  <c r="I2095" i="4"/>
  <c r="E2095" i="4"/>
  <c r="O1640" i="4"/>
  <c r="P1640" i="4"/>
  <c r="L1010" i="4"/>
  <c r="N1011" i="4" s="1"/>
  <c r="L835" i="4"/>
  <c r="N836" i="4" s="1"/>
  <c r="O2620" i="4"/>
  <c r="L2270" i="4"/>
  <c r="N2271" i="4" s="1"/>
  <c r="C2095" i="4"/>
  <c r="L1920" i="4"/>
  <c r="N1921" i="4" s="1"/>
  <c r="G2095" i="4"/>
  <c r="F2095" i="4"/>
  <c r="H2095" i="4"/>
  <c r="L1640" i="4"/>
  <c r="N1641" i="4" s="1"/>
  <c r="K2095" i="4"/>
  <c r="C1045" i="4"/>
  <c r="K1045" i="4"/>
  <c r="F1045" i="4"/>
  <c r="E1045" i="4"/>
  <c r="I1045" i="4"/>
  <c r="O1010" i="4"/>
  <c r="G1045" i="4"/>
  <c r="P835" i="4"/>
  <c r="H1045" i="4"/>
  <c r="O835" i="4"/>
  <c r="O2550" i="4"/>
  <c r="P2691" i="4" l="1"/>
  <c r="O2726" i="4"/>
  <c r="P2726" i="4"/>
  <c r="L2726" i="4"/>
  <c r="N2727" i="4" s="1"/>
  <c r="H2691" i="4"/>
  <c r="O2691" i="4" s="1"/>
  <c r="I2725" i="4"/>
  <c r="I2690" i="4" s="1"/>
  <c r="E2725" i="4"/>
  <c r="E2690" i="4" s="1"/>
  <c r="P2095" i="4"/>
  <c r="L2095" i="4"/>
  <c r="N2096" i="4" s="1"/>
  <c r="F2725" i="4"/>
  <c r="F2690" i="4" s="1"/>
  <c r="O1045" i="4"/>
  <c r="C2725" i="4"/>
  <c r="C2690" i="4" s="1"/>
  <c r="G2725" i="4"/>
  <c r="K2725" i="4"/>
  <c r="K2690" i="4" s="1"/>
  <c r="O2095" i="4"/>
  <c r="P1045" i="4"/>
  <c r="L1045" i="4"/>
  <c r="N1046" i="4" s="1"/>
  <c r="H2725" i="4"/>
  <c r="J2689" i="4"/>
  <c r="K2619" i="4"/>
  <c r="I2619" i="4"/>
  <c r="H2619" i="4"/>
  <c r="G2619" i="4"/>
  <c r="F2619" i="4"/>
  <c r="E2619" i="4"/>
  <c r="C2619" i="4"/>
  <c r="K2549" i="4"/>
  <c r="J2549" i="4"/>
  <c r="I2549" i="4"/>
  <c r="H2549" i="4"/>
  <c r="G2549" i="4"/>
  <c r="F2549" i="4"/>
  <c r="E2549" i="4"/>
  <c r="D2549" i="4"/>
  <c r="C2549" i="4"/>
  <c r="K2269" i="4"/>
  <c r="I2269" i="4"/>
  <c r="H2269" i="4"/>
  <c r="G2269" i="4"/>
  <c r="F2269" i="4"/>
  <c r="E2269" i="4"/>
  <c r="C2269" i="4"/>
  <c r="K1919" i="4"/>
  <c r="I1919" i="4"/>
  <c r="H1919" i="4"/>
  <c r="G1919" i="4"/>
  <c r="F1919" i="4"/>
  <c r="E1919" i="4"/>
  <c r="C1919" i="4"/>
  <c r="K1639" i="4"/>
  <c r="I1639" i="4"/>
  <c r="H1639" i="4"/>
  <c r="G1639" i="4"/>
  <c r="F1639" i="4"/>
  <c r="E1639" i="4"/>
  <c r="C1639" i="4"/>
  <c r="K1009" i="4"/>
  <c r="J1009" i="4"/>
  <c r="I1009" i="4"/>
  <c r="H1009" i="4"/>
  <c r="G1009" i="4"/>
  <c r="F1009" i="4"/>
  <c r="E1009" i="4"/>
  <c r="C1009" i="4"/>
  <c r="K834" i="4"/>
  <c r="I834" i="4"/>
  <c r="H834" i="4"/>
  <c r="G834" i="4"/>
  <c r="G2689" i="4" s="1"/>
  <c r="F834" i="4"/>
  <c r="E834" i="4"/>
  <c r="C834" i="4"/>
  <c r="P2654" i="4"/>
  <c r="O2654" i="4"/>
  <c r="L2654" i="4"/>
  <c r="P2584" i="4"/>
  <c r="O2584" i="4"/>
  <c r="L2584" i="4"/>
  <c r="P2514" i="4"/>
  <c r="O2514" i="4"/>
  <c r="L2514" i="4"/>
  <c r="P2479" i="4"/>
  <c r="O2479" i="4"/>
  <c r="L2479" i="4"/>
  <c r="P2444" i="4"/>
  <c r="O2444" i="4"/>
  <c r="L2444" i="4"/>
  <c r="P2374" i="4"/>
  <c r="O2374" i="4"/>
  <c r="L2374" i="4"/>
  <c r="P2339" i="4"/>
  <c r="O2339" i="4"/>
  <c r="L2339" i="4"/>
  <c r="P2304" i="4"/>
  <c r="O2304" i="4"/>
  <c r="L2304" i="4"/>
  <c r="P2234" i="4"/>
  <c r="O2234" i="4"/>
  <c r="L2234" i="4"/>
  <c r="P2199" i="4"/>
  <c r="O2199" i="4"/>
  <c r="L2199" i="4"/>
  <c r="P2164" i="4"/>
  <c r="O2164" i="4"/>
  <c r="L2164" i="4"/>
  <c r="P2129" i="4"/>
  <c r="O2129" i="4"/>
  <c r="L2129" i="4"/>
  <c r="N2130" i="4" s="1"/>
  <c r="P2059" i="4"/>
  <c r="O2059" i="4"/>
  <c r="L2059" i="4"/>
  <c r="P2024" i="4"/>
  <c r="O2024" i="4"/>
  <c r="L2024" i="4"/>
  <c r="P1989" i="4"/>
  <c r="O1989" i="4"/>
  <c r="L1989" i="4"/>
  <c r="P1954" i="4"/>
  <c r="O1954" i="4"/>
  <c r="L1954" i="4"/>
  <c r="P1884" i="4"/>
  <c r="O1884" i="4"/>
  <c r="L1884" i="4"/>
  <c r="N1885" i="4" s="1"/>
  <c r="P1849" i="4"/>
  <c r="O1849" i="4"/>
  <c r="L1849" i="4"/>
  <c r="N1850" i="4" s="1"/>
  <c r="P1814" i="4"/>
  <c r="O1814" i="4"/>
  <c r="L1814" i="4"/>
  <c r="P1779" i="4"/>
  <c r="O1779" i="4"/>
  <c r="L1779" i="4"/>
  <c r="P1744" i="4"/>
  <c r="O1744" i="4"/>
  <c r="L1744" i="4"/>
  <c r="P1709" i="4"/>
  <c r="O1709" i="4"/>
  <c r="L1709" i="4"/>
  <c r="P1674" i="4"/>
  <c r="O1674" i="4"/>
  <c r="L1674" i="4"/>
  <c r="P1604" i="4"/>
  <c r="O1604" i="4"/>
  <c r="L1604" i="4"/>
  <c r="N1605" i="4" s="1"/>
  <c r="P1569" i="4"/>
  <c r="O1569" i="4"/>
  <c r="L1569" i="4"/>
  <c r="N1570" i="4" s="1"/>
  <c r="P1534" i="4"/>
  <c r="O1534" i="4"/>
  <c r="L1534" i="4"/>
  <c r="N1535" i="4" s="1"/>
  <c r="P1499" i="4"/>
  <c r="O1499" i="4"/>
  <c r="L1499" i="4"/>
  <c r="P1464" i="4"/>
  <c r="O1464" i="4"/>
  <c r="L1464" i="4"/>
  <c r="P1429" i="4"/>
  <c r="O1429" i="4"/>
  <c r="L1429" i="4"/>
  <c r="P1394" i="4"/>
  <c r="O1394" i="4"/>
  <c r="L1394" i="4"/>
  <c r="P1359" i="4"/>
  <c r="O1359" i="4"/>
  <c r="L1359" i="4"/>
  <c r="P1324" i="4"/>
  <c r="O1324" i="4"/>
  <c r="L1324" i="4"/>
  <c r="N1325" i="4" s="1"/>
  <c r="P1289" i="4"/>
  <c r="O1289" i="4"/>
  <c r="L1289" i="4"/>
  <c r="P1254" i="4"/>
  <c r="O1254" i="4"/>
  <c r="L1254" i="4"/>
  <c r="P1219" i="4"/>
  <c r="O1219" i="4"/>
  <c r="L1219" i="4"/>
  <c r="N1220" i="4" s="1"/>
  <c r="P1184" i="4"/>
  <c r="O1184" i="4"/>
  <c r="L1184" i="4"/>
  <c r="P1149" i="4"/>
  <c r="O1149" i="4"/>
  <c r="L1149" i="4"/>
  <c r="P1114" i="4"/>
  <c r="O1114" i="4"/>
  <c r="L1114" i="4"/>
  <c r="N1115" i="4" s="1"/>
  <c r="P1079" i="4"/>
  <c r="O1079" i="4"/>
  <c r="L1079" i="4"/>
  <c r="P974" i="4"/>
  <c r="O974" i="4"/>
  <c r="L974" i="4"/>
  <c r="P939" i="4"/>
  <c r="O939" i="4"/>
  <c r="L939" i="4"/>
  <c r="P904" i="4"/>
  <c r="O904" i="4"/>
  <c r="L904" i="4"/>
  <c r="P869" i="4"/>
  <c r="O869" i="4"/>
  <c r="L869" i="4"/>
  <c r="P799" i="4"/>
  <c r="O799" i="4"/>
  <c r="L799" i="4"/>
  <c r="P764" i="4"/>
  <c r="O764" i="4"/>
  <c r="L764" i="4"/>
  <c r="P729" i="4"/>
  <c r="O729" i="4"/>
  <c r="L729" i="4"/>
  <c r="P694" i="4"/>
  <c r="O694" i="4"/>
  <c r="L694" i="4"/>
  <c r="P659" i="4"/>
  <c r="O659" i="4"/>
  <c r="L659" i="4"/>
  <c r="P624" i="4"/>
  <c r="O624" i="4"/>
  <c r="L624" i="4"/>
  <c r="P589" i="4"/>
  <c r="O589" i="4"/>
  <c r="L589" i="4"/>
  <c r="P554" i="4"/>
  <c r="O554" i="4"/>
  <c r="L554" i="4"/>
  <c r="P519" i="4"/>
  <c r="O519" i="4"/>
  <c r="L519" i="4"/>
  <c r="P484" i="4"/>
  <c r="O484" i="4"/>
  <c r="L484" i="4"/>
  <c r="P449" i="4"/>
  <c r="O449" i="4"/>
  <c r="L449" i="4"/>
  <c r="P414" i="4"/>
  <c r="O414" i="4"/>
  <c r="L414" i="4"/>
  <c r="P379" i="4"/>
  <c r="O379" i="4"/>
  <c r="L379" i="4"/>
  <c r="P344" i="4"/>
  <c r="O344" i="4"/>
  <c r="L344" i="4"/>
  <c r="P309" i="4"/>
  <c r="O309" i="4"/>
  <c r="L309" i="4"/>
  <c r="P274" i="4"/>
  <c r="O274" i="4"/>
  <c r="L274" i="4"/>
  <c r="P239" i="4"/>
  <c r="O239" i="4"/>
  <c r="L239" i="4"/>
  <c r="P204" i="4"/>
  <c r="O204" i="4"/>
  <c r="L204" i="4"/>
  <c r="P169" i="4"/>
  <c r="O169" i="4"/>
  <c r="L169" i="4"/>
  <c r="P134" i="4"/>
  <c r="O134" i="4"/>
  <c r="L134" i="4"/>
  <c r="P99" i="4"/>
  <c r="O99" i="4"/>
  <c r="L99" i="4"/>
  <c r="P64" i="4"/>
  <c r="O64" i="4"/>
  <c r="L64" i="4"/>
  <c r="P29" i="4"/>
  <c r="O29" i="4"/>
  <c r="L29" i="4"/>
  <c r="L2549" i="4" l="1"/>
  <c r="N2550" i="4" s="1"/>
  <c r="E1044" i="4"/>
  <c r="I1044" i="4"/>
  <c r="N520" i="4"/>
  <c r="N1815" i="4"/>
  <c r="N135" i="4"/>
  <c r="N415" i="4"/>
  <c r="N695" i="4"/>
  <c r="N1080" i="4"/>
  <c r="N1255" i="4"/>
  <c r="N1430" i="4"/>
  <c r="N1710" i="4"/>
  <c r="N2235" i="4"/>
  <c r="N2655" i="4"/>
  <c r="N625" i="4"/>
  <c r="N940" i="4"/>
  <c r="N1185" i="4"/>
  <c r="N1360" i="4"/>
  <c r="N2165" i="4"/>
  <c r="N2515" i="4"/>
  <c r="N1290" i="4"/>
  <c r="N1465" i="4"/>
  <c r="N1745" i="4"/>
  <c r="N1955" i="4"/>
  <c r="N2305" i="4"/>
  <c r="N2025" i="4"/>
  <c r="N870" i="4"/>
  <c r="N2060" i="4"/>
  <c r="N2445" i="4"/>
  <c r="N240" i="4"/>
  <c r="N2375" i="4"/>
  <c r="N170" i="4"/>
  <c r="N450" i="4"/>
  <c r="N730" i="4"/>
  <c r="N275" i="4"/>
  <c r="N555" i="4"/>
  <c r="N100" i="4"/>
  <c r="N380" i="4"/>
  <c r="N660" i="4"/>
  <c r="N975" i="4"/>
  <c r="N1395" i="4"/>
  <c r="N1675" i="4"/>
  <c r="N2200" i="4"/>
  <c r="N2585" i="4"/>
  <c r="G1044" i="4"/>
  <c r="N345" i="4"/>
  <c r="N205" i="4"/>
  <c r="N1500" i="4"/>
  <c r="N1780" i="4"/>
  <c r="N1990" i="4"/>
  <c r="N2340" i="4"/>
  <c r="N800" i="4"/>
  <c r="N65" i="4"/>
  <c r="N485" i="4"/>
  <c r="N765" i="4"/>
  <c r="N310" i="4"/>
  <c r="N590" i="4"/>
  <c r="N905" i="4"/>
  <c r="N1150" i="4"/>
  <c r="N2480" i="4"/>
  <c r="L2691" i="4"/>
  <c r="N2692" i="4" s="1"/>
  <c r="G2094" i="4"/>
  <c r="P1009" i="4"/>
  <c r="H1044" i="4"/>
  <c r="N30" i="4"/>
  <c r="O2725" i="4"/>
  <c r="P2690" i="4"/>
  <c r="P2725" i="4"/>
  <c r="L2725" i="4"/>
  <c r="N2726" i="4" s="1"/>
  <c r="H2690" i="4"/>
  <c r="P2549" i="4"/>
  <c r="O2549" i="4"/>
  <c r="O2619" i="4"/>
  <c r="P2619" i="4"/>
  <c r="L2619" i="4"/>
  <c r="N2620" i="4" s="1"/>
  <c r="P2269" i="4"/>
  <c r="L2269" i="4"/>
  <c r="N2270" i="4" s="1"/>
  <c r="O2269" i="4"/>
  <c r="H2094" i="4"/>
  <c r="O1919" i="4"/>
  <c r="C2094" i="4"/>
  <c r="E2094" i="4"/>
  <c r="P1919" i="4"/>
  <c r="L1919" i="4"/>
  <c r="N1920" i="4" s="1"/>
  <c r="I2094" i="4"/>
  <c r="F2094" i="4"/>
  <c r="P1639" i="4"/>
  <c r="L1639" i="4"/>
  <c r="N1640" i="4" s="1"/>
  <c r="K2094" i="4"/>
  <c r="F1044" i="4"/>
  <c r="L1009" i="4"/>
  <c r="N1010" i="4" s="1"/>
  <c r="O1009" i="4"/>
  <c r="C1044" i="4"/>
  <c r="P834" i="4"/>
  <c r="L834" i="4"/>
  <c r="N835" i="4" s="1"/>
  <c r="K1044" i="4"/>
  <c r="O1639" i="4"/>
  <c r="O834" i="4"/>
  <c r="E2724" i="4" l="1"/>
  <c r="E2689" i="4" s="1"/>
  <c r="P1044" i="4"/>
  <c r="O1044" i="4"/>
  <c r="I2724" i="4"/>
  <c r="I2689" i="4" s="1"/>
  <c r="G2724" i="4"/>
  <c r="H2724" i="4"/>
  <c r="H2689" i="4" s="1"/>
  <c r="L2690" i="4"/>
  <c r="N2691" i="4" s="1"/>
  <c r="O2690" i="4"/>
  <c r="O2094" i="4"/>
  <c r="C2724" i="4"/>
  <c r="C2689" i="4" s="1"/>
  <c r="P2094" i="4"/>
  <c r="F2724" i="4"/>
  <c r="F2689" i="4" s="1"/>
  <c r="L2094" i="4"/>
  <c r="N2095" i="4" s="1"/>
  <c r="L1044" i="4"/>
  <c r="N1045" i="4" s="1"/>
  <c r="K2724" i="4"/>
  <c r="J2688" i="4"/>
  <c r="K2618" i="4"/>
  <c r="I2618" i="4"/>
  <c r="H2618" i="4"/>
  <c r="G2618" i="4"/>
  <c r="F2618" i="4"/>
  <c r="E2618" i="4"/>
  <c r="C2618" i="4"/>
  <c r="K2548" i="4"/>
  <c r="J2548" i="4"/>
  <c r="I2548" i="4"/>
  <c r="H2548" i="4"/>
  <c r="G2548" i="4"/>
  <c r="F2548" i="4"/>
  <c r="E2548" i="4"/>
  <c r="D2548" i="4"/>
  <c r="C2548" i="4"/>
  <c r="K2268" i="4"/>
  <c r="I2268" i="4"/>
  <c r="H2268" i="4"/>
  <c r="G2268" i="4"/>
  <c r="F2268" i="4"/>
  <c r="E2268" i="4"/>
  <c r="C2268" i="4"/>
  <c r="K1918" i="4"/>
  <c r="I1918" i="4"/>
  <c r="H1918" i="4"/>
  <c r="G1918" i="4"/>
  <c r="F1918" i="4"/>
  <c r="E1918" i="4"/>
  <c r="C1918" i="4"/>
  <c r="K1638" i="4"/>
  <c r="I1638" i="4"/>
  <c r="H1638" i="4"/>
  <c r="G1638" i="4"/>
  <c r="F1638" i="4"/>
  <c r="E1638" i="4"/>
  <c r="C1638" i="4"/>
  <c r="K1008" i="4"/>
  <c r="J1008" i="4"/>
  <c r="I1008" i="4"/>
  <c r="H1008" i="4"/>
  <c r="G1008" i="4"/>
  <c r="F1008" i="4"/>
  <c r="E1008" i="4"/>
  <c r="C1008" i="4"/>
  <c r="K833" i="4"/>
  <c r="I833" i="4"/>
  <c r="H833" i="4"/>
  <c r="G833" i="4"/>
  <c r="G2688" i="4" s="1"/>
  <c r="F833" i="4"/>
  <c r="E833" i="4"/>
  <c r="C833" i="4"/>
  <c r="P2653" i="4"/>
  <c r="O2653" i="4"/>
  <c r="L2653" i="4"/>
  <c r="N2654" i="4" s="1"/>
  <c r="P2583" i="4"/>
  <c r="O2583" i="4"/>
  <c r="L2583" i="4"/>
  <c r="N2584" i="4" s="1"/>
  <c r="P2513" i="4"/>
  <c r="O2513" i="4"/>
  <c r="L2513" i="4"/>
  <c r="N2514" i="4" s="1"/>
  <c r="P2478" i="4"/>
  <c r="O2478" i="4"/>
  <c r="L2478" i="4"/>
  <c r="N2479" i="4" s="1"/>
  <c r="P2443" i="4"/>
  <c r="O2443" i="4"/>
  <c r="L2443" i="4"/>
  <c r="N2444" i="4" s="1"/>
  <c r="P2373" i="4"/>
  <c r="O2373" i="4"/>
  <c r="L2373" i="4"/>
  <c r="N2374" i="4" s="1"/>
  <c r="P2338" i="4"/>
  <c r="O2338" i="4"/>
  <c r="L2338" i="4"/>
  <c r="N2339" i="4" s="1"/>
  <c r="P2303" i="4"/>
  <c r="O2303" i="4"/>
  <c r="L2303" i="4"/>
  <c r="N2304" i="4" s="1"/>
  <c r="P2233" i="4"/>
  <c r="O2233" i="4"/>
  <c r="L2233" i="4"/>
  <c r="N2234" i="4" s="1"/>
  <c r="P2198" i="4"/>
  <c r="O2198" i="4"/>
  <c r="L2198" i="4"/>
  <c r="N2199" i="4" s="1"/>
  <c r="P2163" i="4"/>
  <c r="O2163" i="4"/>
  <c r="L2163" i="4"/>
  <c r="P2128" i="4"/>
  <c r="O2128" i="4"/>
  <c r="L2128" i="4"/>
  <c r="P2058" i="4"/>
  <c r="O2058" i="4"/>
  <c r="L2058" i="4"/>
  <c r="N2059" i="4" s="1"/>
  <c r="P2023" i="4"/>
  <c r="O2023" i="4"/>
  <c r="L2023" i="4"/>
  <c r="N2024" i="4" s="1"/>
  <c r="P1988" i="4"/>
  <c r="O1988" i="4"/>
  <c r="L1988" i="4"/>
  <c r="N1989" i="4" s="1"/>
  <c r="P1953" i="4"/>
  <c r="O1953" i="4"/>
  <c r="L1953" i="4"/>
  <c r="N1954" i="4" s="1"/>
  <c r="P1883" i="4"/>
  <c r="O1883" i="4"/>
  <c r="L1883" i="4"/>
  <c r="N1884" i="4" s="1"/>
  <c r="P1848" i="4"/>
  <c r="O1848" i="4"/>
  <c r="L1848" i="4"/>
  <c r="N1849" i="4" s="1"/>
  <c r="P1813" i="4"/>
  <c r="O1813" i="4"/>
  <c r="L1813" i="4"/>
  <c r="N1814" i="4" s="1"/>
  <c r="P1778" i="4"/>
  <c r="O1778" i="4"/>
  <c r="L1778" i="4"/>
  <c r="N1779" i="4" s="1"/>
  <c r="P1743" i="4"/>
  <c r="O1743" i="4"/>
  <c r="L1743" i="4"/>
  <c r="N1744" i="4" s="1"/>
  <c r="P1708" i="4"/>
  <c r="O1708" i="4"/>
  <c r="L1708" i="4"/>
  <c r="P1673" i="4"/>
  <c r="O1673" i="4"/>
  <c r="L1673" i="4"/>
  <c r="N1674" i="4" s="1"/>
  <c r="P1603" i="4"/>
  <c r="O1603" i="4"/>
  <c r="L1603" i="4"/>
  <c r="N1604" i="4" s="1"/>
  <c r="L1602" i="4"/>
  <c r="O1602" i="4"/>
  <c r="P1602" i="4"/>
  <c r="P1568" i="4"/>
  <c r="O1568" i="4"/>
  <c r="L1568" i="4"/>
  <c r="N1569" i="4" s="1"/>
  <c r="P1533" i="4"/>
  <c r="O1533" i="4"/>
  <c r="L1533" i="4"/>
  <c r="N1534" i="4" s="1"/>
  <c r="P1498" i="4"/>
  <c r="O1498" i="4"/>
  <c r="L1498" i="4"/>
  <c r="N1499" i="4" s="1"/>
  <c r="P1463" i="4"/>
  <c r="O1463" i="4"/>
  <c r="L1463" i="4"/>
  <c r="N1464" i="4" s="1"/>
  <c r="P1428" i="4"/>
  <c r="O1428" i="4"/>
  <c r="L1428" i="4"/>
  <c r="N1429" i="4" s="1"/>
  <c r="P1393" i="4"/>
  <c r="O1393" i="4"/>
  <c r="L1393" i="4"/>
  <c r="N1394" i="4" s="1"/>
  <c r="P1358" i="4"/>
  <c r="O1358" i="4"/>
  <c r="L1358" i="4"/>
  <c r="N1359" i="4" s="1"/>
  <c r="P1323" i="4"/>
  <c r="O1323" i="4"/>
  <c r="L1323" i="4"/>
  <c r="P1288" i="4"/>
  <c r="O1288" i="4"/>
  <c r="L1288" i="4"/>
  <c r="N1289" i="4" s="1"/>
  <c r="P1253" i="4"/>
  <c r="O1253" i="4"/>
  <c r="L1253" i="4"/>
  <c r="P1218" i="4"/>
  <c r="O1218" i="4"/>
  <c r="L1218" i="4"/>
  <c r="P1183" i="4"/>
  <c r="O1183" i="4"/>
  <c r="L1183" i="4"/>
  <c r="P1148" i="4"/>
  <c r="O1148" i="4"/>
  <c r="L1148" i="4"/>
  <c r="N1149" i="4" s="1"/>
  <c r="P1113" i="4"/>
  <c r="O1113" i="4"/>
  <c r="L1113" i="4"/>
  <c r="N1114" i="4" s="1"/>
  <c r="P1078" i="4"/>
  <c r="O1078" i="4"/>
  <c r="L1078" i="4"/>
  <c r="N1079" i="4" s="1"/>
  <c r="P973" i="4"/>
  <c r="O973" i="4"/>
  <c r="L973" i="4"/>
  <c r="N974" i="4" s="1"/>
  <c r="P938" i="4"/>
  <c r="O938" i="4"/>
  <c r="L938" i="4"/>
  <c r="N939" i="4" s="1"/>
  <c r="P903" i="4"/>
  <c r="O903" i="4"/>
  <c r="L903" i="4"/>
  <c r="N904" i="4" s="1"/>
  <c r="P868" i="4"/>
  <c r="O868" i="4"/>
  <c r="L868" i="4"/>
  <c r="N869" i="4" s="1"/>
  <c r="P798" i="4"/>
  <c r="O798" i="4"/>
  <c r="L798" i="4"/>
  <c r="N799" i="4" s="1"/>
  <c r="P763" i="4"/>
  <c r="O763" i="4"/>
  <c r="L763" i="4"/>
  <c r="N764" i="4" s="1"/>
  <c r="P728" i="4"/>
  <c r="O728" i="4"/>
  <c r="L728" i="4"/>
  <c r="P693" i="4"/>
  <c r="O693" i="4"/>
  <c r="L693" i="4"/>
  <c r="P658" i="4"/>
  <c r="O658" i="4"/>
  <c r="L658" i="4"/>
  <c r="N659" i="4" s="1"/>
  <c r="P623" i="4"/>
  <c r="O623" i="4"/>
  <c r="L623" i="4"/>
  <c r="P588" i="4"/>
  <c r="O588" i="4"/>
  <c r="L588" i="4"/>
  <c r="N589" i="4" s="1"/>
  <c r="P553" i="4"/>
  <c r="O553" i="4"/>
  <c r="L553" i="4"/>
  <c r="N554" i="4" s="1"/>
  <c r="P518" i="4"/>
  <c r="O518" i="4"/>
  <c r="L518" i="4"/>
  <c r="N519" i="4" s="1"/>
  <c r="P483" i="4"/>
  <c r="O483" i="4"/>
  <c r="L483" i="4"/>
  <c r="N484" i="4" s="1"/>
  <c r="P448" i="4"/>
  <c r="O448" i="4"/>
  <c r="L448" i="4"/>
  <c r="N449" i="4" s="1"/>
  <c r="P413" i="4"/>
  <c r="O413" i="4"/>
  <c r="L413" i="4"/>
  <c r="N414" i="4" s="1"/>
  <c r="P378" i="4"/>
  <c r="O378" i="4"/>
  <c r="L378" i="4"/>
  <c r="N379" i="4" s="1"/>
  <c r="P343" i="4"/>
  <c r="O343" i="4"/>
  <c r="L343" i="4"/>
  <c r="N344" i="4" s="1"/>
  <c r="P308" i="4"/>
  <c r="O308" i="4"/>
  <c r="L308" i="4"/>
  <c r="N309" i="4" s="1"/>
  <c r="P273" i="4"/>
  <c r="O273" i="4"/>
  <c r="L273" i="4"/>
  <c r="N274" i="4" s="1"/>
  <c r="P238" i="4"/>
  <c r="O238" i="4"/>
  <c r="L238" i="4"/>
  <c r="N239" i="4" s="1"/>
  <c r="P203" i="4"/>
  <c r="O203" i="4"/>
  <c r="L203" i="4"/>
  <c r="N204" i="4" s="1"/>
  <c r="P168" i="4"/>
  <c r="O168" i="4"/>
  <c r="L168" i="4"/>
  <c r="P133" i="4"/>
  <c r="O133" i="4"/>
  <c r="L133" i="4"/>
  <c r="P98" i="4"/>
  <c r="O98" i="4"/>
  <c r="L98" i="4"/>
  <c r="N99" i="4" s="1"/>
  <c r="P63" i="4"/>
  <c r="O63" i="4"/>
  <c r="L63" i="4"/>
  <c r="P28" i="4"/>
  <c r="O28" i="4"/>
  <c r="L28" i="4"/>
  <c r="N29" i="4" s="1"/>
  <c r="J2687" i="4"/>
  <c r="P2652" i="4"/>
  <c r="O2652" i="4"/>
  <c r="L2652" i="4"/>
  <c r="N2653" i="4" s="1"/>
  <c r="K2617" i="4"/>
  <c r="I2617" i="4"/>
  <c r="H2617" i="4"/>
  <c r="G2617" i="4"/>
  <c r="F2617" i="4"/>
  <c r="E2617" i="4"/>
  <c r="C2617" i="4"/>
  <c r="K2547" i="4"/>
  <c r="J2547" i="4"/>
  <c r="I2547" i="4"/>
  <c r="H2547" i="4"/>
  <c r="G2547" i="4"/>
  <c r="F2547" i="4"/>
  <c r="E2547" i="4"/>
  <c r="D2547" i="4"/>
  <c r="C2547" i="4"/>
  <c r="P2582" i="4"/>
  <c r="O2582" i="4"/>
  <c r="L2582" i="4"/>
  <c r="P2512" i="4"/>
  <c r="O2512" i="4"/>
  <c r="L2512" i="4"/>
  <c r="P2477" i="4"/>
  <c r="O2477" i="4"/>
  <c r="L2477" i="4"/>
  <c r="P2442" i="4"/>
  <c r="O2442" i="4"/>
  <c r="L2442" i="4"/>
  <c r="P2372" i="4"/>
  <c r="O2372" i="4"/>
  <c r="L2372" i="4"/>
  <c r="P2337" i="4"/>
  <c r="O2337" i="4"/>
  <c r="L2337" i="4"/>
  <c r="K2267" i="4"/>
  <c r="I2267" i="4"/>
  <c r="H2267" i="4"/>
  <c r="G2267" i="4"/>
  <c r="F2267" i="4"/>
  <c r="E2267" i="4"/>
  <c r="C2267" i="4"/>
  <c r="P2302" i="4"/>
  <c r="O2302" i="4"/>
  <c r="L2302" i="4"/>
  <c r="P2232" i="4"/>
  <c r="O2232" i="4"/>
  <c r="L2232" i="4"/>
  <c r="P2197" i="4"/>
  <c r="O2197" i="4"/>
  <c r="L2197" i="4"/>
  <c r="P2162" i="4"/>
  <c r="O2162" i="4"/>
  <c r="L2162" i="4"/>
  <c r="P2127" i="4"/>
  <c r="O2127" i="4"/>
  <c r="L2127" i="4"/>
  <c r="P2057" i="4"/>
  <c r="O2057" i="4"/>
  <c r="L2057" i="4"/>
  <c r="P2022" i="4"/>
  <c r="O2022" i="4"/>
  <c r="L2022" i="4"/>
  <c r="P1987" i="4"/>
  <c r="O1987" i="4"/>
  <c r="L1987" i="4"/>
  <c r="K1917" i="4"/>
  <c r="I1917" i="4"/>
  <c r="H1917" i="4"/>
  <c r="G1917" i="4"/>
  <c r="F1917" i="4"/>
  <c r="E1917" i="4"/>
  <c r="C1917" i="4"/>
  <c r="P1952" i="4"/>
  <c r="O1952" i="4"/>
  <c r="L1952" i="4"/>
  <c r="P1882" i="4"/>
  <c r="O1882" i="4"/>
  <c r="L1882" i="4"/>
  <c r="P1847" i="4"/>
  <c r="O1847" i="4"/>
  <c r="L1847" i="4"/>
  <c r="P1812" i="4"/>
  <c r="O1812" i="4"/>
  <c r="L1812" i="4"/>
  <c r="P1777" i="4"/>
  <c r="O1777" i="4"/>
  <c r="L1777" i="4"/>
  <c r="P1742" i="4"/>
  <c r="O1742" i="4"/>
  <c r="L1742" i="4"/>
  <c r="P1707" i="4"/>
  <c r="O1707" i="4"/>
  <c r="L1707" i="4"/>
  <c r="K1637" i="4"/>
  <c r="I1637" i="4"/>
  <c r="H1637" i="4"/>
  <c r="G1637" i="4"/>
  <c r="F1637" i="4"/>
  <c r="E1637" i="4"/>
  <c r="C1637" i="4"/>
  <c r="P1672" i="4"/>
  <c r="O1672" i="4"/>
  <c r="L1672" i="4"/>
  <c r="P1567" i="4"/>
  <c r="O1567" i="4"/>
  <c r="L1567" i="4"/>
  <c r="P1532" i="4"/>
  <c r="O1532" i="4"/>
  <c r="L1532" i="4"/>
  <c r="N1533" i="4" s="1"/>
  <c r="P1497" i="4"/>
  <c r="O1497" i="4"/>
  <c r="L1497" i="4"/>
  <c r="P1462" i="4"/>
  <c r="O1462" i="4"/>
  <c r="L1462" i="4"/>
  <c r="P1427" i="4"/>
  <c r="O1427" i="4"/>
  <c r="L1427" i="4"/>
  <c r="P1392" i="4"/>
  <c r="O1392" i="4"/>
  <c r="L1392" i="4"/>
  <c r="P1357" i="4"/>
  <c r="O1357" i="4"/>
  <c r="L1357" i="4"/>
  <c r="P1322" i="4"/>
  <c r="O1322" i="4"/>
  <c r="L1322" i="4"/>
  <c r="P1287" i="4"/>
  <c r="O1287" i="4"/>
  <c r="L1287" i="4"/>
  <c r="P1252" i="4"/>
  <c r="O1252" i="4"/>
  <c r="L1252" i="4"/>
  <c r="P1217" i="4"/>
  <c r="O1217" i="4"/>
  <c r="L1217" i="4"/>
  <c r="P1182" i="4"/>
  <c r="O1182" i="4"/>
  <c r="L1182" i="4"/>
  <c r="P1147" i="4"/>
  <c r="O1147" i="4"/>
  <c r="L1147" i="4"/>
  <c r="P1112" i="4"/>
  <c r="O1112" i="4"/>
  <c r="L1112" i="4"/>
  <c r="P1077" i="4"/>
  <c r="O1077" i="4"/>
  <c r="L1077" i="4"/>
  <c r="K1007" i="4"/>
  <c r="J1007" i="4"/>
  <c r="I1007" i="4"/>
  <c r="H1007" i="4"/>
  <c r="G1007" i="4"/>
  <c r="F1007" i="4"/>
  <c r="E1007" i="4"/>
  <c r="C1007" i="4"/>
  <c r="P972" i="4"/>
  <c r="O972" i="4"/>
  <c r="L972" i="4"/>
  <c r="P937" i="4"/>
  <c r="O937" i="4"/>
  <c r="L937" i="4"/>
  <c r="P902" i="4"/>
  <c r="O902" i="4"/>
  <c r="L902" i="4"/>
  <c r="P867" i="4"/>
  <c r="O867" i="4"/>
  <c r="L867" i="4"/>
  <c r="K832" i="4"/>
  <c r="I832" i="4"/>
  <c r="H832" i="4"/>
  <c r="G832" i="4"/>
  <c r="F832" i="4"/>
  <c r="E832" i="4"/>
  <c r="C832" i="4"/>
  <c r="P797" i="4"/>
  <c r="O797" i="4"/>
  <c r="L797" i="4"/>
  <c r="P762" i="4"/>
  <c r="O762" i="4"/>
  <c r="L762" i="4"/>
  <c r="P727" i="4"/>
  <c r="O727" i="4"/>
  <c r="L727" i="4"/>
  <c r="P692" i="4"/>
  <c r="O692" i="4"/>
  <c r="L692" i="4"/>
  <c r="P657" i="4"/>
  <c r="O657" i="4"/>
  <c r="L657" i="4"/>
  <c r="P622" i="4"/>
  <c r="O622" i="4"/>
  <c r="L622" i="4"/>
  <c r="P587" i="4"/>
  <c r="O587" i="4"/>
  <c r="L587" i="4"/>
  <c r="P552" i="4"/>
  <c r="O552" i="4"/>
  <c r="L552" i="4"/>
  <c r="P517" i="4"/>
  <c r="O517" i="4"/>
  <c r="L517" i="4"/>
  <c r="P482" i="4"/>
  <c r="O482" i="4"/>
  <c r="L482" i="4"/>
  <c r="P447" i="4"/>
  <c r="O447" i="4"/>
  <c r="L447" i="4"/>
  <c r="P412" i="4"/>
  <c r="O412" i="4"/>
  <c r="L412" i="4"/>
  <c r="P377" i="4"/>
  <c r="O377" i="4"/>
  <c r="L377" i="4"/>
  <c r="P342" i="4"/>
  <c r="O342" i="4"/>
  <c r="L342" i="4"/>
  <c r="P307" i="4"/>
  <c r="O307" i="4"/>
  <c r="L307" i="4"/>
  <c r="P272" i="4"/>
  <c r="O272" i="4"/>
  <c r="L272" i="4"/>
  <c r="P237" i="4"/>
  <c r="O237" i="4"/>
  <c r="L237" i="4"/>
  <c r="P202" i="4"/>
  <c r="O202" i="4"/>
  <c r="L202" i="4"/>
  <c r="P167" i="4"/>
  <c r="O167" i="4"/>
  <c r="L167" i="4"/>
  <c r="P132" i="4"/>
  <c r="O132" i="4"/>
  <c r="L132" i="4"/>
  <c r="P97" i="4"/>
  <c r="O97" i="4"/>
  <c r="L97" i="4"/>
  <c r="P62" i="4"/>
  <c r="O62" i="4"/>
  <c r="L62" i="4"/>
  <c r="L27" i="4"/>
  <c r="O27" i="4"/>
  <c r="P27" i="4"/>
  <c r="J2686" i="4"/>
  <c r="K2616" i="4"/>
  <c r="I2616" i="4"/>
  <c r="H2616" i="4"/>
  <c r="G2616" i="4"/>
  <c r="F2616" i="4"/>
  <c r="E2616" i="4"/>
  <c r="C2616" i="4"/>
  <c r="K2546" i="4"/>
  <c r="J2546" i="4"/>
  <c r="I2546" i="4"/>
  <c r="H2546" i="4"/>
  <c r="G2546" i="4"/>
  <c r="F2546" i="4"/>
  <c r="E2546" i="4"/>
  <c r="D2546" i="4"/>
  <c r="C2546" i="4"/>
  <c r="K2266" i="4"/>
  <c r="I2266" i="4"/>
  <c r="H2266" i="4"/>
  <c r="G2266" i="4"/>
  <c r="F2266" i="4"/>
  <c r="E2266" i="4"/>
  <c r="C2266" i="4"/>
  <c r="K1916" i="4"/>
  <c r="I1916" i="4"/>
  <c r="H1916" i="4"/>
  <c r="G1916" i="4"/>
  <c r="F1916" i="4"/>
  <c r="E1916" i="4"/>
  <c r="C1916" i="4"/>
  <c r="K1636" i="4"/>
  <c r="I1636" i="4"/>
  <c r="H1636" i="4"/>
  <c r="G1636" i="4"/>
  <c r="F1636" i="4"/>
  <c r="E1636" i="4"/>
  <c r="C1636" i="4"/>
  <c r="K1006" i="4"/>
  <c r="J1006" i="4"/>
  <c r="I1006" i="4"/>
  <c r="H1006" i="4"/>
  <c r="G1006" i="4"/>
  <c r="F1006" i="4"/>
  <c r="E1006" i="4"/>
  <c r="C1006" i="4"/>
  <c r="K831" i="4"/>
  <c r="I831" i="4"/>
  <c r="H831" i="4"/>
  <c r="G831" i="4"/>
  <c r="G2686" i="4" s="1"/>
  <c r="F831" i="4"/>
  <c r="E831" i="4"/>
  <c r="C831" i="4"/>
  <c r="P2651" i="4"/>
  <c r="O2651" i="4"/>
  <c r="L2651" i="4"/>
  <c r="P2581" i="4"/>
  <c r="O2581" i="4"/>
  <c r="L2581" i="4"/>
  <c r="P2511" i="4"/>
  <c r="O2511" i="4"/>
  <c r="L2511" i="4"/>
  <c r="P2476" i="4"/>
  <c r="O2476" i="4"/>
  <c r="L2476" i="4"/>
  <c r="P2441" i="4"/>
  <c r="O2441" i="4"/>
  <c r="L2441" i="4"/>
  <c r="P2371" i="4"/>
  <c r="O2371" i="4"/>
  <c r="L2371" i="4"/>
  <c r="P2336" i="4"/>
  <c r="O2336" i="4"/>
  <c r="L2336" i="4"/>
  <c r="P2301" i="4"/>
  <c r="O2301" i="4"/>
  <c r="L2301" i="4"/>
  <c r="P2231" i="4"/>
  <c r="O2231" i="4"/>
  <c r="L2231" i="4"/>
  <c r="P2196" i="4"/>
  <c r="O2196" i="4"/>
  <c r="L2196" i="4"/>
  <c r="P2161" i="4"/>
  <c r="O2161" i="4"/>
  <c r="L2161" i="4"/>
  <c r="P2126" i="4"/>
  <c r="O2126" i="4"/>
  <c r="L2126" i="4"/>
  <c r="P2056" i="4"/>
  <c r="O2056" i="4"/>
  <c r="L2056" i="4"/>
  <c r="P2021" i="4"/>
  <c r="O2021" i="4"/>
  <c r="L2021" i="4"/>
  <c r="P1986" i="4"/>
  <c r="O1986" i="4"/>
  <c r="L1986" i="4"/>
  <c r="P1951" i="4"/>
  <c r="O1951" i="4"/>
  <c r="L1951" i="4"/>
  <c r="P1881" i="4"/>
  <c r="O1881" i="4"/>
  <c r="L1881" i="4"/>
  <c r="P1846" i="4"/>
  <c r="O1846" i="4"/>
  <c r="L1846" i="4"/>
  <c r="P1811" i="4"/>
  <c r="O1811" i="4"/>
  <c r="L1811" i="4"/>
  <c r="P1776" i="4"/>
  <c r="O1776" i="4"/>
  <c r="L1776" i="4"/>
  <c r="P1741" i="4"/>
  <c r="O1741" i="4"/>
  <c r="L1741" i="4"/>
  <c r="P1706" i="4"/>
  <c r="O1706" i="4"/>
  <c r="L1706" i="4"/>
  <c r="P1671" i="4"/>
  <c r="O1671" i="4"/>
  <c r="L1671" i="4"/>
  <c r="P1601" i="4"/>
  <c r="O1601" i="4"/>
  <c r="L1601" i="4"/>
  <c r="N1602" i="4" s="1"/>
  <c r="P1566" i="4"/>
  <c r="O1566" i="4"/>
  <c r="L1566" i="4"/>
  <c r="P1531" i="4"/>
  <c r="O1531" i="4"/>
  <c r="L1531" i="4"/>
  <c r="N1532" i="4" s="1"/>
  <c r="P1496" i="4"/>
  <c r="O1496" i="4"/>
  <c r="L1496" i="4"/>
  <c r="P1461" i="4"/>
  <c r="O1461" i="4"/>
  <c r="L1461" i="4"/>
  <c r="P1426" i="4"/>
  <c r="O1426" i="4"/>
  <c r="L1426" i="4"/>
  <c r="P1391" i="4"/>
  <c r="O1391" i="4"/>
  <c r="L1391" i="4"/>
  <c r="P1356" i="4"/>
  <c r="O1356" i="4"/>
  <c r="L1356" i="4"/>
  <c r="P1321" i="4"/>
  <c r="O1321" i="4"/>
  <c r="L1321" i="4"/>
  <c r="P1286" i="4"/>
  <c r="O1286" i="4"/>
  <c r="L1286" i="4"/>
  <c r="P1251" i="4"/>
  <c r="O1251" i="4"/>
  <c r="L1251" i="4"/>
  <c r="P1216" i="4"/>
  <c r="O1216" i="4"/>
  <c r="L1216" i="4"/>
  <c r="P1181" i="4"/>
  <c r="O1181" i="4"/>
  <c r="L1181" i="4"/>
  <c r="P1146" i="4"/>
  <c r="O1146" i="4"/>
  <c r="L1146" i="4"/>
  <c r="P1111" i="4"/>
  <c r="O1111" i="4"/>
  <c r="L1111" i="4"/>
  <c r="P1076" i="4"/>
  <c r="O1076" i="4"/>
  <c r="L1076" i="4"/>
  <c r="P971" i="4"/>
  <c r="O971" i="4"/>
  <c r="L971" i="4"/>
  <c r="P936" i="4"/>
  <c r="O936" i="4"/>
  <c r="L936" i="4"/>
  <c r="P901" i="4"/>
  <c r="O901" i="4"/>
  <c r="L901" i="4"/>
  <c r="P866" i="4"/>
  <c r="O866" i="4"/>
  <c r="L866" i="4"/>
  <c r="P796" i="4"/>
  <c r="O796" i="4"/>
  <c r="L796" i="4"/>
  <c r="P761" i="4"/>
  <c r="O761" i="4"/>
  <c r="L761" i="4"/>
  <c r="P726" i="4"/>
  <c r="O726" i="4"/>
  <c r="L726" i="4"/>
  <c r="P691" i="4"/>
  <c r="O691" i="4"/>
  <c r="L691" i="4"/>
  <c r="P656" i="4"/>
  <c r="O656" i="4"/>
  <c r="L656" i="4"/>
  <c r="P621" i="4"/>
  <c r="O621" i="4"/>
  <c r="L621" i="4"/>
  <c r="P586" i="4"/>
  <c r="O586" i="4"/>
  <c r="L586" i="4"/>
  <c r="P551" i="4"/>
  <c r="O551" i="4"/>
  <c r="L551" i="4"/>
  <c r="P516" i="4"/>
  <c r="O516" i="4"/>
  <c r="L516" i="4"/>
  <c r="P481" i="4"/>
  <c r="O481" i="4"/>
  <c r="L481" i="4"/>
  <c r="P446" i="4"/>
  <c r="O446" i="4"/>
  <c r="L446" i="4"/>
  <c r="P411" i="4"/>
  <c r="O411" i="4"/>
  <c r="L411" i="4"/>
  <c r="P376" i="4"/>
  <c r="O376" i="4"/>
  <c r="L376" i="4"/>
  <c r="P341" i="4"/>
  <c r="O341" i="4"/>
  <c r="L341" i="4"/>
  <c r="P306" i="4"/>
  <c r="O306" i="4"/>
  <c r="L306" i="4"/>
  <c r="P271" i="4"/>
  <c r="O271" i="4"/>
  <c r="L271" i="4"/>
  <c r="P236" i="4"/>
  <c r="O236" i="4"/>
  <c r="L236" i="4"/>
  <c r="P201" i="4"/>
  <c r="O201" i="4"/>
  <c r="L201" i="4"/>
  <c r="P166" i="4"/>
  <c r="O166" i="4"/>
  <c r="L166" i="4"/>
  <c r="P131" i="4"/>
  <c r="O131" i="4"/>
  <c r="L131" i="4"/>
  <c r="P96" i="4"/>
  <c r="O96" i="4"/>
  <c r="L96" i="4"/>
  <c r="P61" i="4"/>
  <c r="O61" i="4"/>
  <c r="L61" i="4"/>
  <c r="P26" i="4"/>
  <c r="O26" i="4"/>
  <c r="L26" i="4"/>
  <c r="L970" i="4"/>
  <c r="P2650" i="4"/>
  <c r="O2650" i="4"/>
  <c r="L2650" i="4"/>
  <c r="P2580" i="4"/>
  <c r="O2580" i="4"/>
  <c r="L2580" i="4"/>
  <c r="P2510" i="4"/>
  <c r="O2510" i="4"/>
  <c r="L2510" i="4"/>
  <c r="P2475" i="4"/>
  <c r="O2475" i="4"/>
  <c r="L2475" i="4"/>
  <c r="P2440" i="4"/>
  <c r="O2440" i="4"/>
  <c r="L2440" i="4"/>
  <c r="P2370" i="4"/>
  <c r="O2370" i="4"/>
  <c r="L2370" i="4"/>
  <c r="P2335" i="4"/>
  <c r="O2335" i="4"/>
  <c r="L2335" i="4"/>
  <c r="P2300" i="4"/>
  <c r="O2300" i="4"/>
  <c r="L2300" i="4"/>
  <c r="P2230" i="4"/>
  <c r="O2230" i="4"/>
  <c r="L2230" i="4"/>
  <c r="P2195" i="4"/>
  <c r="O2195" i="4"/>
  <c r="L2195" i="4"/>
  <c r="P2160" i="4"/>
  <c r="O2160" i="4"/>
  <c r="L2160" i="4"/>
  <c r="P2125" i="4"/>
  <c r="O2125" i="4"/>
  <c r="L2125" i="4"/>
  <c r="P2055" i="4"/>
  <c r="O2055" i="4"/>
  <c r="L2055" i="4"/>
  <c r="P2020" i="4"/>
  <c r="O2020" i="4"/>
  <c r="L2020" i="4"/>
  <c r="P1985" i="4"/>
  <c r="O1985" i="4"/>
  <c r="L1985" i="4"/>
  <c r="P1950" i="4"/>
  <c r="O1950" i="4"/>
  <c r="L1950" i="4"/>
  <c r="P1880" i="4"/>
  <c r="O1880" i="4"/>
  <c r="L1880" i="4"/>
  <c r="P1845" i="4"/>
  <c r="O1845" i="4"/>
  <c r="L1845" i="4"/>
  <c r="P1810" i="4"/>
  <c r="O1810" i="4"/>
  <c r="L1810" i="4"/>
  <c r="P1775" i="4"/>
  <c r="O1775" i="4"/>
  <c r="L1775" i="4"/>
  <c r="P1740" i="4"/>
  <c r="O1740" i="4"/>
  <c r="L1740" i="4"/>
  <c r="P1705" i="4"/>
  <c r="O1705" i="4"/>
  <c r="L1705" i="4"/>
  <c r="P1670" i="4"/>
  <c r="O1670" i="4"/>
  <c r="L1670" i="4"/>
  <c r="P1600" i="4"/>
  <c r="O1600" i="4"/>
  <c r="L1600" i="4"/>
  <c r="P1565" i="4"/>
  <c r="O1565" i="4"/>
  <c r="L1565" i="4"/>
  <c r="N1566" i="4" s="1"/>
  <c r="P1530" i="4"/>
  <c r="O1530" i="4"/>
  <c r="L1530" i="4"/>
  <c r="N1531" i="4" s="1"/>
  <c r="P1495" i="4"/>
  <c r="O1495" i="4"/>
  <c r="L1495" i="4"/>
  <c r="P1460" i="4"/>
  <c r="O1460" i="4"/>
  <c r="L1460" i="4"/>
  <c r="P1425" i="4"/>
  <c r="O1425" i="4"/>
  <c r="L1425" i="4"/>
  <c r="P1390" i="4"/>
  <c r="O1390" i="4"/>
  <c r="L1390" i="4"/>
  <c r="P1355" i="4"/>
  <c r="O1355" i="4"/>
  <c r="L1355" i="4"/>
  <c r="P1320" i="4"/>
  <c r="O1320" i="4"/>
  <c r="L1320" i="4"/>
  <c r="P1285" i="4"/>
  <c r="O1285" i="4"/>
  <c r="L1285" i="4"/>
  <c r="P1250" i="4"/>
  <c r="O1250" i="4"/>
  <c r="L1250" i="4"/>
  <c r="P1215" i="4"/>
  <c r="O1215" i="4"/>
  <c r="L1215" i="4"/>
  <c r="P1180" i="4"/>
  <c r="O1180" i="4"/>
  <c r="L1180" i="4"/>
  <c r="P1145" i="4"/>
  <c r="O1145" i="4"/>
  <c r="L1145" i="4"/>
  <c r="P1110" i="4"/>
  <c r="O1110" i="4"/>
  <c r="L1110" i="4"/>
  <c r="P1075" i="4"/>
  <c r="O1075" i="4"/>
  <c r="L1075" i="4"/>
  <c r="P970" i="4"/>
  <c r="O970" i="4"/>
  <c r="P935" i="4"/>
  <c r="O935" i="4"/>
  <c r="L935" i="4"/>
  <c r="P900" i="4"/>
  <c r="O900" i="4"/>
  <c r="L900" i="4"/>
  <c r="P865" i="4"/>
  <c r="O865" i="4"/>
  <c r="L865" i="4"/>
  <c r="P795" i="4"/>
  <c r="O795" i="4"/>
  <c r="L795" i="4"/>
  <c r="P760" i="4"/>
  <c r="O760" i="4"/>
  <c r="L760" i="4"/>
  <c r="P725" i="4"/>
  <c r="O725" i="4"/>
  <c r="L725" i="4"/>
  <c r="P690" i="4"/>
  <c r="O690" i="4"/>
  <c r="L690" i="4"/>
  <c r="P655" i="4"/>
  <c r="O655" i="4"/>
  <c r="L655" i="4"/>
  <c r="P620" i="4"/>
  <c r="O620" i="4"/>
  <c r="L620" i="4"/>
  <c r="P585" i="4"/>
  <c r="O585" i="4"/>
  <c r="L585" i="4"/>
  <c r="P550" i="4"/>
  <c r="O550" i="4"/>
  <c r="L550" i="4"/>
  <c r="P515" i="4"/>
  <c r="O515" i="4"/>
  <c r="L515" i="4"/>
  <c r="P480" i="4"/>
  <c r="O480" i="4"/>
  <c r="L480" i="4"/>
  <c r="P445" i="4"/>
  <c r="O445" i="4"/>
  <c r="L445" i="4"/>
  <c r="P410" i="4"/>
  <c r="O410" i="4"/>
  <c r="L410" i="4"/>
  <c r="P375" i="4"/>
  <c r="O375" i="4"/>
  <c r="L375" i="4"/>
  <c r="P340" i="4"/>
  <c r="O340" i="4"/>
  <c r="L340" i="4"/>
  <c r="P305" i="4"/>
  <c r="O305" i="4"/>
  <c r="L305" i="4"/>
  <c r="P270" i="4"/>
  <c r="O270" i="4"/>
  <c r="L270" i="4"/>
  <c r="P235" i="4"/>
  <c r="O235" i="4"/>
  <c r="L235" i="4"/>
  <c r="P200" i="4"/>
  <c r="O200" i="4"/>
  <c r="L200" i="4"/>
  <c r="P165" i="4"/>
  <c r="O165" i="4"/>
  <c r="L165" i="4"/>
  <c r="P130" i="4"/>
  <c r="O130" i="4"/>
  <c r="L130" i="4"/>
  <c r="P95" i="4"/>
  <c r="O95" i="4"/>
  <c r="L95" i="4"/>
  <c r="P60" i="4"/>
  <c r="O60" i="4"/>
  <c r="L60" i="4"/>
  <c r="J2685" i="4"/>
  <c r="C2615" i="4"/>
  <c r="K2615" i="4"/>
  <c r="I2615" i="4"/>
  <c r="H2615" i="4"/>
  <c r="G2615" i="4"/>
  <c r="F2615" i="4"/>
  <c r="E2615" i="4"/>
  <c r="K2545" i="4"/>
  <c r="J2545" i="4"/>
  <c r="I2545" i="4"/>
  <c r="H2545" i="4"/>
  <c r="G2545" i="4"/>
  <c r="F2545" i="4"/>
  <c r="E2545" i="4"/>
  <c r="D2545" i="4"/>
  <c r="C2545" i="4"/>
  <c r="K2265" i="4"/>
  <c r="I2265" i="4"/>
  <c r="H2265" i="4"/>
  <c r="G2265" i="4"/>
  <c r="F2265" i="4"/>
  <c r="E2265" i="4"/>
  <c r="C2265" i="4"/>
  <c r="K1915" i="4"/>
  <c r="I1915" i="4"/>
  <c r="H1915" i="4"/>
  <c r="G1915" i="4"/>
  <c r="F1915" i="4"/>
  <c r="E1915" i="4"/>
  <c r="C1915" i="4"/>
  <c r="K1635" i="4"/>
  <c r="I1635" i="4"/>
  <c r="H1635" i="4"/>
  <c r="G1635" i="4"/>
  <c r="F1635" i="4"/>
  <c r="E1635" i="4"/>
  <c r="C1635" i="4"/>
  <c r="K1005" i="4"/>
  <c r="J1005" i="4"/>
  <c r="I1005" i="4"/>
  <c r="H1005" i="4"/>
  <c r="G1005" i="4"/>
  <c r="F1005" i="4"/>
  <c r="E1005" i="4"/>
  <c r="C1005" i="4"/>
  <c r="K830" i="4"/>
  <c r="I830" i="4"/>
  <c r="H830" i="4"/>
  <c r="G830" i="4"/>
  <c r="G2685" i="4" s="1"/>
  <c r="F830" i="4"/>
  <c r="E830" i="4"/>
  <c r="C830" i="4"/>
  <c r="P25" i="4"/>
  <c r="O25" i="4"/>
  <c r="L25" i="4"/>
  <c r="V3" i="4"/>
  <c r="V2" i="4"/>
  <c r="V1" i="4"/>
  <c r="J2684" i="4"/>
  <c r="P2649" i="4"/>
  <c r="O2649" i="4"/>
  <c r="L2649" i="4"/>
  <c r="K2614" i="4"/>
  <c r="I2614" i="4"/>
  <c r="H2614" i="4"/>
  <c r="G2614" i="4"/>
  <c r="F2614" i="4"/>
  <c r="E2614" i="4"/>
  <c r="C2614" i="4"/>
  <c r="P2579" i="4"/>
  <c r="O2579" i="4"/>
  <c r="L2579" i="4"/>
  <c r="K2544" i="4"/>
  <c r="J2544" i="4"/>
  <c r="I2544" i="4"/>
  <c r="H2544" i="4"/>
  <c r="G2544" i="4"/>
  <c r="F2544" i="4"/>
  <c r="E2544" i="4"/>
  <c r="D2544" i="4"/>
  <c r="C2544" i="4"/>
  <c r="P2509" i="4"/>
  <c r="O2509" i="4"/>
  <c r="L2509" i="4"/>
  <c r="P2474" i="4"/>
  <c r="O2474" i="4"/>
  <c r="L2474" i="4"/>
  <c r="P2439" i="4"/>
  <c r="O2439" i="4"/>
  <c r="L2439" i="4"/>
  <c r="P2369" i="4"/>
  <c r="O2369" i="4"/>
  <c r="L2369" i="4"/>
  <c r="P2334" i="4"/>
  <c r="O2334" i="4"/>
  <c r="L2334" i="4"/>
  <c r="P2299" i="4"/>
  <c r="O2299" i="4"/>
  <c r="L2299" i="4"/>
  <c r="K2264" i="4"/>
  <c r="I2264" i="4"/>
  <c r="H2264" i="4"/>
  <c r="G2264" i="4"/>
  <c r="F2264" i="4"/>
  <c r="E2264" i="4"/>
  <c r="C2264" i="4"/>
  <c r="P2229" i="4"/>
  <c r="O2229" i="4"/>
  <c r="L2229" i="4"/>
  <c r="P2194" i="4"/>
  <c r="O2194" i="4"/>
  <c r="L2194" i="4"/>
  <c r="P2159" i="4"/>
  <c r="O2159" i="4"/>
  <c r="L2159" i="4"/>
  <c r="P2124" i="4"/>
  <c r="O2124" i="4"/>
  <c r="L2124" i="4"/>
  <c r="P2054" i="4"/>
  <c r="O2054" i="4"/>
  <c r="L2054" i="4"/>
  <c r="P2019" i="4"/>
  <c r="O2019" i="4"/>
  <c r="L2019" i="4"/>
  <c r="P1984" i="4"/>
  <c r="O1984" i="4"/>
  <c r="L1984" i="4"/>
  <c r="P1949" i="4"/>
  <c r="O1949" i="4"/>
  <c r="L1949" i="4"/>
  <c r="K1914" i="4"/>
  <c r="I1914" i="4"/>
  <c r="H1914" i="4"/>
  <c r="G1914" i="4"/>
  <c r="F1914" i="4"/>
  <c r="E1914" i="4"/>
  <c r="C1914" i="4"/>
  <c r="P1879" i="4"/>
  <c r="O1879" i="4"/>
  <c r="L1879" i="4"/>
  <c r="P1844" i="4"/>
  <c r="O1844" i="4"/>
  <c r="L1844" i="4"/>
  <c r="P1809" i="4"/>
  <c r="O1809" i="4"/>
  <c r="L1809" i="4"/>
  <c r="P1774" i="4"/>
  <c r="O1774" i="4"/>
  <c r="L1774" i="4"/>
  <c r="P1739" i="4"/>
  <c r="O1739" i="4"/>
  <c r="L1739" i="4"/>
  <c r="P1704" i="4"/>
  <c r="O1704" i="4"/>
  <c r="L1704" i="4"/>
  <c r="P1669" i="4"/>
  <c r="O1669" i="4"/>
  <c r="L1669" i="4"/>
  <c r="K1634" i="4"/>
  <c r="I1634" i="4"/>
  <c r="H1634" i="4"/>
  <c r="G1634" i="4"/>
  <c r="F1634" i="4"/>
  <c r="E1634" i="4"/>
  <c r="C1634" i="4"/>
  <c r="P1599" i="4"/>
  <c r="O1599" i="4"/>
  <c r="L1599" i="4"/>
  <c r="P1564" i="4"/>
  <c r="O1564" i="4"/>
  <c r="L1564" i="4"/>
  <c r="P1529" i="4"/>
  <c r="O1529" i="4"/>
  <c r="L1529" i="4"/>
  <c r="N1530" i="4" s="1"/>
  <c r="P1494" i="4"/>
  <c r="O1494" i="4"/>
  <c r="L1494" i="4"/>
  <c r="P1459" i="4"/>
  <c r="O1459" i="4"/>
  <c r="L1459" i="4"/>
  <c r="P1424" i="4"/>
  <c r="O1424" i="4"/>
  <c r="L1424" i="4"/>
  <c r="P1389" i="4"/>
  <c r="O1389" i="4"/>
  <c r="L1389" i="4"/>
  <c r="P1354" i="4"/>
  <c r="O1354" i="4"/>
  <c r="L1354" i="4"/>
  <c r="P1319" i="4"/>
  <c r="O1319" i="4"/>
  <c r="L1319" i="4"/>
  <c r="P1284" i="4"/>
  <c r="O1284" i="4"/>
  <c r="L1284" i="4"/>
  <c r="P1249" i="4"/>
  <c r="O1249" i="4"/>
  <c r="L1249" i="4"/>
  <c r="P1214" i="4"/>
  <c r="O1214" i="4"/>
  <c r="L1214" i="4"/>
  <c r="P1179" i="4"/>
  <c r="O1179" i="4"/>
  <c r="L1179" i="4"/>
  <c r="P1144" i="4"/>
  <c r="O1144" i="4"/>
  <c r="L1144" i="4"/>
  <c r="P1109" i="4"/>
  <c r="O1109" i="4"/>
  <c r="L1109" i="4"/>
  <c r="P1074" i="4"/>
  <c r="O1074" i="4"/>
  <c r="L1074" i="4"/>
  <c r="K1004" i="4"/>
  <c r="J1004" i="4"/>
  <c r="I1004" i="4"/>
  <c r="H1004" i="4"/>
  <c r="G1004" i="4"/>
  <c r="F1004" i="4"/>
  <c r="E1004" i="4"/>
  <c r="C1004" i="4"/>
  <c r="P969" i="4"/>
  <c r="O969" i="4"/>
  <c r="L969" i="4"/>
  <c r="P934" i="4"/>
  <c r="O934" i="4"/>
  <c r="L934" i="4"/>
  <c r="P899" i="4"/>
  <c r="O899" i="4"/>
  <c r="L899" i="4"/>
  <c r="P864" i="4"/>
  <c r="O864" i="4"/>
  <c r="L864" i="4"/>
  <c r="K829" i="4"/>
  <c r="I829" i="4"/>
  <c r="H829" i="4"/>
  <c r="G829" i="4"/>
  <c r="G2684" i="4" s="1"/>
  <c r="F829" i="4"/>
  <c r="E829" i="4"/>
  <c r="C829" i="4"/>
  <c r="P794" i="4"/>
  <c r="O794" i="4"/>
  <c r="L794" i="4"/>
  <c r="P759" i="4"/>
  <c r="O759" i="4"/>
  <c r="L759" i="4"/>
  <c r="P724" i="4"/>
  <c r="O724" i="4"/>
  <c r="L724" i="4"/>
  <c r="P689" i="4"/>
  <c r="O689" i="4"/>
  <c r="L689" i="4"/>
  <c r="P654" i="4"/>
  <c r="O654" i="4"/>
  <c r="L654" i="4"/>
  <c r="P619" i="4"/>
  <c r="O619" i="4"/>
  <c r="L619" i="4"/>
  <c r="P584" i="4"/>
  <c r="O584" i="4"/>
  <c r="L584" i="4"/>
  <c r="P549" i="4"/>
  <c r="O549" i="4"/>
  <c r="L549" i="4"/>
  <c r="P514" i="4"/>
  <c r="O514" i="4"/>
  <c r="L514" i="4"/>
  <c r="P479" i="4"/>
  <c r="O479" i="4"/>
  <c r="L479" i="4"/>
  <c r="P444" i="4"/>
  <c r="O444" i="4"/>
  <c r="L444" i="4"/>
  <c r="P409" i="4"/>
  <c r="O409" i="4"/>
  <c r="L409" i="4"/>
  <c r="P374" i="4"/>
  <c r="O374" i="4"/>
  <c r="L374" i="4"/>
  <c r="P339" i="4"/>
  <c r="O339" i="4"/>
  <c r="L339" i="4"/>
  <c r="P304" i="4"/>
  <c r="O304" i="4"/>
  <c r="L304" i="4"/>
  <c r="P269" i="4"/>
  <c r="O269" i="4"/>
  <c r="L269" i="4"/>
  <c r="P234" i="4"/>
  <c r="O234" i="4"/>
  <c r="L234" i="4"/>
  <c r="P199" i="4"/>
  <c r="O199" i="4"/>
  <c r="L199" i="4"/>
  <c r="P164" i="4"/>
  <c r="O164" i="4"/>
  <c r="L164" i="4"/>
  <c r="P129" i="4"/>
  <c r="O129" i="4"/>
  <c r="L129" i="4"/>
  <c r="P94" i="4"/>
  <c r="O94" i="4"/>
  <c r="L94" i="4"/>
  <c r="P59" i="4"/>
  <c r="O59" i="4"/>
  <c r="L59" i="4"/>
  <c r="P24" i="4"/>
  <c r="O24" i="4"/>
  <c r="L24" i="4"/>
  <c r="J2683" i="4"/>
  <c r="K2613" i="4"/>
  <c r="I2613" i="4"/>
  <c r="H2613" i="4"/>
  <c r="G2613" i="4"/>
  <c r="F2613" i="4"/>
  <c r="E2613" i="4"/>
  <c r="C2613" i="4"/>
  <c r="K2543" i="4"/>
  <c r="J2543" i="4"/>
  <c r="I2543" i="4"/>
  <c r="H2543" i="4"/>
  <c r="G2543" i="4"/>
  <c r="F2543" i="4"/>
  <c r="E2543" i="4"/>
  <c r="D2543" i="4"/>
  <c r="C2543" i="4"/>
  <c r="K2263" i="4"/>
  <c r="I2263" i="4"/>
  <c r="H2263" i="4"/>
  <c r="G2263" i="4"/>
  <c r="F2263" i="4"/>
  <c r="E2263" i="4"/>
  <c r="C2263" i="4"/>
  <c r="K1913" i="4"/>
  <c r="I1913" i="4"/>
  <c r="H1913" i="4"/>
  <c r="G1913" i="4"/>
  <c r="F1913" i="4"/>
  <c r="E1913" i="4"/>
  <c r="C1913" i="4"/>
  <c r="K1633" i="4"/>
  <c r="I1633" i="4"/>
  <c r="H1633" i="4"/>
  <c r="G1633" i="4"/>
  <c r="F1633" i="4"/>
  <c r="E1633" i="4"/>
  <c r="C1633" i="4"/>
  <c r="K1003" i="4"/>
  <c r="J1003" i="4"/>
  <c r="I1003" i="4"/>
  <c r="H1003" i="4"/>
  <c r="G1003" i="4"/>
  <c r="F1003" i="4"/>
  <c r="E1003" i="4"/>
  <c r="C1003" i="4"/>
  <c r="K828" i="4"/>
  <c r="I828" i="4"/>
  <c r="H828" i="4"/>
  <c r="G828" i="4"/>
  <c r="G2683" i="4" s="1"/>
  <c r="F828" i="4"/>
  <c r="E828" i="4"/>
  <c r="C828" i="4"/>
  <c r="P2648" i="4"/>
  <c r="O2648" i="4"/>
  <c r="L2648" i="4"/>
  <c r="P2578" i="4"/>
  <c r="O2578" i="4"/>
  <c r="L2578" i="4"/>
  <c r="P2508" i="4"/>
  <c r="O2508" i="4"/>
  <c r="L2508" i="4"/>
  <c r="P2473" i="4"/>
  <c r="O2473" i="4"/>
  <c r="L2473" i="4"/>
  <c r="P2438" i="4"/>
  <c r="O2438" i="4"/>
  <c r="L2438" i="4"/>
  <c r="P2368" i="4"/>
  <c r="O2368" i="4"/>
  <c r="L2368" i="4"/>
  <c r="P2333" i="4"/>
  <c r="O2333" i="4"/>
  <c r="L2333" i="4"/>
  <c r="P2298" i="4"/>
  <c r="O2298" i="4"/>
  <c r="L2298" i="4"/>
  <c r="P2228" i="4"/>
  <c r="O2228" i="4"/>
  <c r="L2228" i="4"/>
  <c r="P2193" i="4"/>
  <c r="O2193" i="4"/>
  <c r="L2193" i="4"/>
  <c r="P2158" i="4"/>
  <c r="O2158" i="4"/>
  <c r="L2158" i="4"/>
  <c r="P2123" i="4"/>
  <c r="O2123" i="4"/>
  <c r="L2123" i="4"/>
  <c r="P2053" i="4"/>
  <c r="O2053" i="4"/>
  <c r="L2053" i="4"/>
  <c r="P2018" i="4"/>
  <c r="O2018" i="4"/>
  <c r="L2018" i="4"/>
  <c r="P1983" i="4"/>
  <c r="O1983" i="4"/>
  <c r="L1983" i="4"/>
  <c r="P1948" i="4"/>
  <c r="O1948" i="4"/>
  <c r="L1948" i="4"/>
  <c r="P1878" i="4"/>
  <c r="O1878" i="4"/>
  <c r="L1878" i="4"/>
  <c r="P1843" i="4"/>
  <c r="O1843" i="4"/>
  <c r="L1843" i="4"/>
  <c r="P1808" i="4"/>
  <c r="O1808" i="4"/>
  <c r="L1808" i="4"/>
  <c r="P1773" i="4"/>
  <c r="O1773" i="4"/>
  <c r="L1773" i="4"/>
  <c r="P1738" i="4"/>
  <c r="O1738" i="4"/>
  <c r="L1738" i="4"/>
  <c r="P1703" i="4"/>
  <c r="O1703" i="4"/>
  <c r="L1703" i="4"/>
  <c r="P1668" i="4"/>
  <c r="O1668" i="4"/>
  <c r="L1668" i="4"/>
  <c r="P1598" i="4"/>
  <c r="O1598" i="4"/>
  <c r="L1598" i="4"/>
  <c r="P1563" i="4"/>
  <c r="O1563" i="4"/>
  <c r="L1563" i="4"/>
  <c r="N1564" i="4" s="1"/>
  <c r="P1528" i="4"/>
  <c r="O1528" i="4"/>
  <c r="L1528" i="4"/>
  <c r="N1529" i="4" s="1"/>
  <c r="P1493" i="4"/>
  <c r="O1493" i="4"/>
  <c r="L1493" i="4"/>
  <c r="P1458" i="4"/>
  <c r="O1458" i="4"/>
  <c r="L1458" i="4"/>
  <c r="P1423" i="4"/>
  <c r="O1423" i="4"/>
  <c r="L1423" i="4"/>
  <c r="P1388" i="4"/>
  <c r="O1388" i="4"/>
  <c r="L1388" i="4"/>
  <c r="P1353" i="4"/>
  <c r="O1353" i="4"/>
  <c r="L1353" i="4"/>
  <c r="P1318" i="4"/>
  <c r="O1318" i="4"/>
  <c r="L1318" i="4"/>
  <c r="N1319" i="4" s="1"/>
  <c r="P1283" i="4"/>
  <c r="O1283" i="4"/>
  <c r="L1283" i="4"/>
  <c r="P1248" i="4"/>
  <c r="O1248" i="4"/>
  <c r="L1248" i="4"/>
  <c r="P1213" i="4"/>
  <c r="O1213" i="4"/>
  <c r="L1213" i="4"/>
  <c r="P1178" i="4"/>
  <c r="O1178" i="4"/>
  <c r="L1178" i="4"/>
  <c r="P1143" i="4"/>
  <c r="O1143" i="4"/>
  <c r="L1143" i="4"/>
  <c r="P1108" i="4"/>
  <c r="O1108" i="4"/>
  <c r="L1108" i="4"/>
  <c r="P1073" i="4"/>
  <c r="O1073" i="4"/>
  <c r="L1073" i="4"/>
  <c r="P968" i="4"/>
  <c r="O968" i="4"/>
  <c r="L968" i="4"/>
  <c r="P933" i="4"/>
  <c r="O933" i="4"/>
  <c r="L933" i="4"/>
  <c r="P898" i="4"/>
  <c r="O898" i="4"/>
  <c r="L898" i="4"/>
  <c r="P863" i="4"/>
  <c r="O863" i="4"/>
  <c r="L863" i="4"/>
  <c r="P793" i="4"/>
  <c r="O793" i="4"/>
  <c r="L793" i="4"/>
  <c r="P758" i="4"/>
  <c r="O758" i="4"/>
  <c r="L758" i="4"/>
  <c r="P723" i="4"/>
  <c r="O723" i="4"/>
  <c r="L723" i="4"/>
  <c r="P688" i="4"/>
  <c r="O688" i="4"/>
  <c r="L688" i="4"/>
  <c r="P653" i="4"/>
  <c r="O653" i="4"/>
  <c r="L653" i="4"/>
  <c r="P618" i="4"/>
  <c r="O618" i="4"/>
  <c r="L618" i="4"/>
  <c r="P583" i="4"/>
  <c r="O583" i="4"/>
  <c r="L583" i="4"/>
  <c r="P548" i="4"/>
  <c r="O548" i="4"/>
  <c r="L548" i="4"/>
  <c r="P513" i="4"/>
  <c r="O513" i="4"/>
  <c r="L513" i="4"/>
  <c r="P478" i="4"/>
  <c r="O478" i="4"/>
  <c r="L478" i="4"/>
  <c r="P443" i="4"/>
  <c r="O443" i="4"/>
  <c r="L443" i="4"/>
  <c r="P408" i="4"/>
  <c r="O408" i="4"/>
  <c r="L408" i="4"/>
  <c r="P373" i="4"/>
  <c r="O373" i="4"/>
  <c r="L373" i="4"/>
  <c r="P338" i="4"/>
  <c r="O338" i="4"/>
  <c r="L338" i="4"/>
  <c r="P303" i="4"/>
  <c r="O303" i="4"/>
  <c r="L303" i="4"/>
  <c r="P268" i="4"/>
  <c r="O268" i="4"/>
  <c r="L268" i="4"/>
  <c r="P233" i="4"/>
  <c r="O233" i="4"/>
  <c r="L233" i="4"/>
  <c r="P198" i="4"/>
  <c r="O198" i="4"/>
  <c r="L198" i="4"/>
  <c r="P163" i="4"/>
  <c r="O163" i="4"/>
  <c r="L163" i="4"/>
  <c r="P128" i="4"/>
  <c r="O128" i="4"/>
  <c r="L128" i="4"/>
  <c r="P93" i="4"/>
  <c r="O93" i="4"/>
  <c r="L93" i="4"/>
  <c r="L58" i="4"/>
  <c r="P58" i="4"/>
  <c r="O58" i="4"/>
  <c r="P23" i="4"/>
  <c r="O23" i="4"/>
  <c r="L23" i="4"/>
  <c r="P22" i="4"/>
  <c r="O22" i="4"/>
  <c r="L22" i="4"/>
  <c r="L39" i="4"/>
  <c r="J2682" i="4"/>
  <c r="K2612" i="4"/>
  <c r="I2612" i="4"/>
  <c r="H2612" i="4"/>
  <c r="G2612" i="4"/>
  <c r="F2612" i="4"/>
  <c r="E2612" i="4"/>
  <c r="C2612" i="4"/>
  <c r="K2542" i="4"/>
  <c r="J2542" i="4"/>
  <c r="I2542" i="4"/>
  <c r="H2542" i="4"/>
  <c r="G2542" i="4"/>
  <c r="F2542" i="4"/>
  <c r="E2542" i="4"/>
  <c r="D2542" i="4"/>
  <c r="C2542" i="4"/>
  <c r="K2262" i="4"/>
  <c r="I2262" i="4"/>
  <c r="H2262" i="4"/>
  <c r="G2262" i="4"/>
  <c r="F2262" i="4"/>
  <c r="E2262" i="4"/>
  <c r="C2262" i="4"/>
  <c r="C1912" i="4"/>
  <c r="K1912" i="4"/>
  <c r="I1912" i="4"/>
  <c r="H1912" i="4"/>
  <c r="G1912" i="4"/>
  <c r="F1912" i="4"/>
  <c r="E1912" i="4"/>
  <c r="K1632" i="4"/>
  <c r="I1632" i="4"/>
  <c r="H1632" i="4"/>
  <c r="G1632" i="4"/>
  <c r="F1632" i="4"/>
  <c r="E1632" i="4"/>
  <c r="C1632" i="4"/>
  <c r="K1002" i="4"/>
  <c r="J1002" i="4"/>
  <c r="I1002" i="4"/>
  <c r="H1002" i="4"/>
  <c r="G1002" i="4"/>
  <c r="F1002" i="4"/>
  <c r="E1002" i="4"/>
  <c r="C1002" i="4"/>
  <c r="P967" i="4"/>
  <c r="O967" i="4"/>
  <c r="L967" i="4"/>
  <c r="P932" i="4"/>
  <c r="O932" i="4"/>
  <c r="L932" i="4"/>
  <c r="P897" i="4"/>
  <c r="O897" i="4"/>
  <c r="L897" i="4"/>
  <c r="P862" i="4"/>
  <c r="O862" i="4"/>
  <c r="L862" i="4"/>
  <c r="K827" i="4"/>
  <c r="I827" i="4"/>
  <c r="H827" i="4"/>
  <c r="G827" i="4"/>
  <c r="G2682" i="4" s="1"/>
  <c r="F827" i="4"/>
  <c r="E827" i="4"/>
  <c r="C827" i="4"/>
  <c r="P2647" i="4"/>
  <c r="O2647" i="4"/>
  <c r="L2647" i="4"/>
  <c r="P2577" i="4"/>
  <c r="O2577" i="4"/>
  <c r="L2577" i="4"/>
  <c r="P2507" i="4"/>
  <c r="O2507" i="4"/>
  <c r="L2507" i="4"/>
  <c r="P2472" i="4"/>
  <c r="O2472" i="4"/>
  <c r="L2472" i="4"/>
  <c r="P2437" i="4"/>
  <c r="O2437" i="4"/>
  <c r="L2437" i="4"/>
  <c r="P2367" i="4"/>
  <c r="O2367" i="4"/>
  <c r="L2367" i="4"/>
  <c r="P2332" i="4"/>
  <c r="O2332" i="4"/>
  <c r="L2332" i="4"/>
  <c r="P2297" i="4"/>
  <c r="O2297" i="4"/>
  <c r="L2297" i="4"/>
  <c r="P2227" i="4"/>
  <c r="O2227" i="4"/>
  <c r="L2227" i="4"/>
  <c r="P2192" i="4"/>
  <c r="O2192" i="4"/>
  <c r="L2192" i="4"/>
  <c r="P2157" i="4"/>
  <c r="O2157" i="4"/>
  <c r="L2157" i="4"/>
  <c r="P2122" i="4"/>
  <c r="O2122" i="4"/>
  <c r="L2122" i="4"/>
  <c r="P2052" i="4"/>
  <c r="O2052" i="4"/>
  <c r="L2052" i="4"/>
  <c r="P2017" i="4"/>
  <c r="O2017" i="4"/>
  <c r="L2017" i="4"/>
  <c r="P1982" i="4"/>
  <c r="O1982" i="4"/>
  <c r="L1982" i="4"/>
  <c r="P1947" i="4"/>
  <c r="O1947" i="4"/>
  <c r="L1947" i="4"/>
  <c r="P1877" i="4"/>
  <c r="O1877" i="4"/>
  <c r="L1877" i="4"/>
  <c r="P1842" i="4"/>
  <c r="O1842" i="4"/>
  <c r="L1842" i="4"/>
  <c r="P1807" i="4"/>
  <c r="O1807" i="4"/>
  <c r="L1807" i="4"/>
  <c r="P1772" i="4"/>
  <c r="O1772" i="4"/>
  <c r="L1772" i="4"/>
  <c r="P1737" i="4"/>
  <c r="O1737" i="4"/>
  <c r="L1737" i="4"/>
  <c r="P1702" i="4"/>
  <c r="O1702" i="4"/>
  <c r="L1702" i="4"/>
  <c r="P1667" i="4"/>
  <c r="O1667" i="4"/>
  <c r="L1667" i="4"/>
  <c r="P1597" i="4"/>
  <c r="O1597" i="4"/>
  <c r="L1597" i="4"/>
  <c r="P1562" i="4"/>
  <c r="O1562" i="4"/>
  <c r="L1562" i="4"/>
  <c r="P1527" i="4"/>
  <c r="O1527" i="4"/>
  <c r="L1527" i="4"/>
  <c r="P1492" i="4"/>
  <c r="O1492" i="4"/>
  <c r="L1492" i="4"/>
  <c r="P1457" i="4"/>
  <c r="O1457" i="4"/>
  <c r="L1457" i="4"/>
  <c r="P1422" i="4"/>
  <c r="O1422" i="4"/>
  <c r="L1422" i="4"/>
  <c r="P1387" i="4"/>
  <c r="O1387" i="4"/>
  <c r="L1387" i="4"/>
  <c r="P1352" i="4"/>
  <c r="O1352" i="4"/>
  <c r="L1352" i="4"/>
  <c r="P1317" i="4"/>
  <c r="O1317" i="4"/>
  <c r="L1317" i="4"/>
  <c r="P1282" i="4"/>
  <c r="O1282" i="4"/>
  <c r="L1282" i="4"/>
  <c r="P1247" i="4"/>
  <c r="O1247" i="4"/>
  <c r="L1247" i="4"/>
  <c r="P1212" i="4"/>
  <c r="O1212" i="4"/>
  <c r="L1212" i="4"/>
  <c r="P1177" i="4"/>
  <c r="O1177" i="4"/>
  <c r="L1177" i="4"/>
  <c r="P1142" i="4"/>
  <c r="O1142" i="4"/>
  <c r="L1142" i="4"/>
  <c r="P1107" i="4"/>
  <c r="O1107" i="4"/>
  <c r="L1107" i="4"/>
  <c r="P1072" i="4"/>
  <c r="O1072" i="4"/>
  <c r="L1072" i="4"/>
  <c r="P792" i="4"/>
  <c r="O792" i="4"/>
  <c r="L792" i="4"/>
  <c r="P757" i="4"/>
  <c r="O757" i="4"/>
  <c r="L757" i="4"/>
  <c r="P722" i="4"/>
  <c r="O722" i="4"/>
  <c r="L722" i="4"/>
  <c r="P687" i="4"/>
  <c r="O687" i="4"/>
  <c r="L687" i="4"/>
  <c r="P652" i="4"/>
  <c r="O652" i="4"/>
  <c r="L652" i="4"/>
  <c r="P617" i="4"/>
  <c r="O617" i="4"/>
  <c r="L617" i="4"/>
  <c r="P582" i="4"/>
  <c r="O582" i="4"/>
  <c r="L582" i="4"/>
  <c r="P547" i="4"/>
  <c r="O547" i="4"/>
  <c r="L547" i="4"/>
  <c r="P512" i="4"/>
  <c r="O512" i="4"/>
  <c r="L512" i="4"/>
  <c r="P477" i="4"/>
  <c r="O477" i="4"/>
  <c r="L477" i="4"/>
  <c r="P442" i="4"/>
  <c r="O442" i="4"/>
  <c r="L442" i="4"/>
  <c r="P407" i="4"/>
  <c r="O407" i="4"/>
  <c r="L407" i="4"/>
  <c r="P372" i="4"/>
  <c r="O372" i="4"/>
  <c r="L372" i="4"/>
  <c r="P337" i="4"/>
  <c r="O337" i="4"/>
  <c r="L337" i="4"/>
  <c r="P302" i="4"/>
  <c r="O302" i="4"/>
  <c r="L302" i="4"/>
  <c r="P267" i="4"/>
  <c r="O267" i="4"/>
  <c r="L267" i="4"/>
  <c r="P232" i="4"/>
  <c r="O232" i="4"/>
  <c r="L232" i="4"/>
  <c r="P197" i="4"/>
  <c r="O197" i="4"/>
  <c r="L197" i="4"/>
  <c r="P162" i="4"/>
  <c r="O162" i="4"/>
  <c r="L162" i="4"/>
  <c r="P127" i="4"/>
  <c r="O127" i="4"/>
  <c r="L127" i="4"/>
  <c r="P92" i="4"/>
  <c r="O92" i="4"/>
  <c r="L92" i="4"/>
  <c r="P57" i="4"/>
  <c r="O57" i="4"/>
  <c r="L57" i="4"/>
  <c r="B2702" i="4"/>
  <c r="B2703" i="4" s="1"/>
  <c r="B2704" i="4" s="1"/>
  <c r="B2705" i="4" s="1"/>
  <c r="B2706" i="4" s="1"/>
  <c r="B2707" i="4" s="1"/>
  <c r="B2708" i="4" s="1"/>
  <c r="B2709" i="4" s="1"/>
  <c r="B2710" i="4" s="1"/>
  <c r="B2711" i="4" s="1"/>
  <c r="B2712" i="4" s="1"/>
  <c r="B2713" i="4" s="1"/>
  <c r="B2714" i="4" s="1"/>
  <c r="B2715" i="4" s="1"/>
  <c r="B2716" i="4" s="1"/>
  <c r="B2717" i="4" s="1"/>
  <c r="B2718" i="4" s="1"/>
  <c r="B2719" i="4" s="1"/>
  <c r="B2720" i="4" s="1"/>
  <c r="B2721" i="4" s="1"/>
  <c r="B2722" i="4" s="1"/>
  <c r="B2723" i="4" s="1"/>
  <c r="B2724" i="4" s="1"/>
  <c r="B2725" i="4" s="1"/>
  <c r="B2726" i="4" s="1"/>
  <c r="B2727" i="4" s="1"/>
  <c r="B2728" i="4" s="1"/>
  <c r="B2729" i="4" s="1"/>
  <c r="B2730" i="4" s="1"/>
  <c r="B2731" i="4" s="1"/>
  <c r="B2732" i="4" s="1"/>
  <c r="J2681" i="4"/>
  <c r="J2680" i="4"/>
  <c r="J2679" i="4"/>
  <c r="J2678" i="4"/>
  <c r="J2677" i="4"/>
  <c r="J2676" i="4"/>
  <c r="B2667" i="4"/>
  <c r="B2668" i="4" s="1"/>
  <c r="B2669" i="4" s="1"/>
  <c r="B2670" i="4" s="1"/>
  <c r="B2671" i="4" s="1"/>
  <c r="B2672" i="4" s="1"/>
  <c r="B2673" i="4" s="1"/>
  <c r="B2674" i="4" s="1"/>
  <c r="B2675" i="4" s="1"/>
  <c r="B2676" i="4" s="1"/>
  <c r="B2677" i="4" s="1"/>
  <c r="B2678" i="4" s="1"/>
  <c r="B2679" i="4" s="1"/>
  <c r="B2680" i="4" s="1"/>
  <c r="B2681" i="4" s="1"/>
  <c r="B2682" i="4" s="1"/>
  <c r="B2683" i="4" s="1"/>
  <c r="B2684" i="4" s="1"/>
  <c r="B2685" i="4" s="1"/>
  <c r="B2686" i="4" s="1"/>
  <c r="B2687" i="4" s="1"/>
  <c r="B2688" i="4" s="1"/>
  <c r="B2689" i="4" s="1"/>
  <c r="B2690" i="4" s="1"/>
  <c r="B2691" i="4" s="1"/>
  <c r="B2692" i="4" s="1"/>
  <c r="B2693" i="4" s="1"/>
  <c r="B2694" i="4" s="1"/>
  <c r="B2695" i="4" s="1"/>
  <c r="B2696" i="4" s="1"/>
  <c r="B2697" i="4" s="1"/>
  <c r="P2646" i="4"/>
  <c r="O2646" i="4"/>
  <c r="L2646" i="4"/>
  <c r="P2645" i="4"/>
  <c r="O2645" i="4"/>
  <c r="L2645" i="4"/>
  <c r="T2644" i="4"/>
  <c r="S2644" i="4"/>
  <c r="R2644" i="4"/>
  <c r="Q2644" i="4"/>
  <c r="P2644" i="4"/>
  <c r="O2644" i="4"/>
  <c r="L2644" i="4"/>
  <c r="T2643" i="4"/>
  <c r="S2643" i="4"/>
  <c r="R2643" i="4"/>
  <c r="Q2643" i="4"/>
  <c r="P2643" i="4"/>
  <c r="O2643" i="4"/>
  <c r="L2643" i="4"/>
  <c r="T2642" i="4"/>
  <c r="S2642" i="4"/>
  <c r="R2642" i="4"/>
  <c r="Q2642" i="4"/>
  <c r="P2642" i="4"/>
  <c r="O2642" i="4"/>
  <c r="L2642" i="4"/>
  <c r="T2641" i="4"/>
  <c r="S2641" i="4"/>
  <c r="R2641" i="4"/>
  <c r="Q2641" i="4"/>
  <c r="P2641" i="4"/>
  <c r="O2641" i="4"/>
  <c r="L2641" i="4"/>
  <c r="T2640" i="4"/>
  <c r="S2640" i="4"/>
  <c r="R2640" i="4"/>
  <c r="Q2640" i="4"/>
  <c r="P2640" i="4"/>
  <c r="O2640" i="4"/>
  <c r="L2640" i="4"/>
  <c r="T2639" i="4"/>
  <c r="S2639" i="4"/>
  <c r="R2639" i="4"/>
  <c r="Q2639" i="4"/>
  <c r="P2639" i="4"/>
  <c r="O2639" i="4"/>
  <c r="L2639" i="4"/>
  <c r="T2638" i="4"/>
  <c r="S2638" i="4"/>
  <c r="R2638" i="4"/>
  <c r="Q2638" i="4"/>
  <c r="P2638" i="4"/>
  <c r="O2638" i="4"/>
  <c r="L2638" i="4"/>
  <c r="T2637" i="4"/>
  <c r="S2637" i="4"/>
  <c r="R2637" i="4"/>
  <c r="Q2637" i="4"/>
  <c r="P2637" i="4"/>
  <c r="O2637" i="4"/>
  <c r="L2637" i="4"/>
  <c r="T2636" i="4"/>
  <c r="S2636" i="4"/>
  <c r="R2636" i="4"/>
  <c r="Q2636" i="4"/>
  <c r="P2636" i="4"/>
  <c r="O2636" i="4"/>
  <c r="L2636" i="4"/>
  <c r="T2635" i="4"/>
  <c r="S2635" i="4"/>
  <c r="R2635" i="4"/>
  <c r="Q2635" i="4"/>
  <c r="P2635" i="4"/>
  <c r="O2635" i="4"/>
  <c r="L2635" i="4"/>
  <c r="T2634" i="4"/>
  <c r="S2634" i="4"/>
  <c r="R2634" i="4"/>
  <c r="Q2634" i="4"/>
  <c r="P2634" i="4"/>
  <c r="O2634" i="4"/>
  <c r="L2634" i="4"/>
  <c r="T2633" i="4"/>
  <c r="S2633" i="4"/>
  <c r="R2633" i="4"/>
  <c r="Q2633" i="4"/>
  <c r="P2633" i="4"/>
  <c r="O2633" i="4"/>
  <c r="L2633" i="4"/>
  <c r="T2632" i="4"/>
  <c r="S2632" i="4"/>
  <c r="R2632" i="4"/>
  <c r="Q2632" i="4"/>
  <c r="P2632" i="4"/>
  <c r="O2632" i="4"/>
  <c r="L2632" i="4"/>
  <c r="B2632" i="4"/>
  <c r="B2633" i="4" s="1"/>
  <c r="B2634" i="4" s="1"/>
  <c r="B2635" i="4" s="1"/>
  <c r="B2636" i="4" s="1"/>
  <c r="B2637" i="4" s="1"/>
  <c r="B2638" i="4" s="1"/>
  <c r="B2639" i="4" s="1"/>
  <c r="B2640" i="4" s="1"/>
  <c r="B2641" i="4" s="1"/>
  <c r="B2642" i="4" s="1"/>
  <c r="B2643" i="4" s="1"/>
  <c r="B2644" i="4" s="1"/>
  <c r="B2645" i="4" s="1"/>
  <c r="B2646" i="4" s="1"/>
  <c r="B2647" i="4" s="1"/>
  <c r="B2648" i="4" s="1"/>
  <c r="B2649" i="4" s="1"/>
  <c r="B2650" i="4" s="1"/>
  <c r="B2651" i="4" s="1"/>
  <c r="B2652" i="4" s="1"/>
  <c r="B2653" i="4" s="1"/>
  <c r="B2654" i="4" s="1"/>
  <c r="B2655" i="4" s="1"/>
  <c r="B2656" i="4" s="1"/>
  <c r="B2657" i="4" s="1"/>
  <c r="B2658" i="4" s="1"/>
  <c r="B2659" i="4" s="1"/>
  <c r="B2660" i="4" s="1"/>
  <c r="B2661" i="4" s="1"/>
  <c r="T2631" i="4"/>
  <c r="S2631" i="4"/>
  <c r="R2631" i="4"/>
  <c r="Q2631" i="4"/>
  <c r="P2631" i="4"/>
  <c r="O2631" i="4"/>
  <c r="L2631" i="4"/>
  <c r="N2632" i="4" s="1"/>
  <c r="T2630" i="4"/>
  <c r="S2630" i="4"/>
  <c r="R2630" i="4"/>
  <c r="Q2630" i="4"/>
  <c r="P2630" i="4"/>
  <c r="O2630" i="4"/>
  <c r="L2630" i="4"/>
  <c r="T2629" i="4"/>
  <c r="S2629" i="4"/>
  <c r="R2629" i="4"/>
  <c r="Q2629" i="4"/>
  <c r="P2629" i="4"/>
  <c r="O2629" i="4"/>
  <c r="L2629" i="4"/>
  <c r="K2611" i="4"/>
  <c r="I2611" i="4"/>
  <c r="H2611" i="4"/>
  <c r="G2611" i="4"/>
  <c r="F2611" i="4"/>
  <c r="E2611" i="4"/>
  <c r="C2611" i="4"/>
  <c r="K2610" i="4"/>
  <c r="I2610" i="4"/>
  <c r="H2610" i="4"/>
  <c r="G2610" i="4"/>
  <c r="F2610" i="4"/>
  <c r="E2610" i="4"/>
  <c r="C2610" i="4"/>
  <c r="K2609" i="4"/>
  <c r="I2609" i="4"/>
  <c r="H2609" i="4"/>
  <c r="G2609" i="4"/>
  <c r="F2609" i="4"/>
  <c r="E2609" i="4"/>
  <c r="C2609" i="4"/>
  <c r="K2608" i="4"/>
  <c r="I2608" i="4"/>
  <c r="H2608" i="4"/>
  <c r="G2608" i="4"/>
  <c r="F2608" i="4"/>
  <c r="E2608" i="4"/>
  <c r="C2608" i="4"/>
  <c r="K2607" i="4"/>
  <c r="I2607" i="4"/>
  <c r="H2607" i="4"/>
  <c r="G2607" i="4"/>
  <c r="R2607" i="4" s="1"/>
  <c r="F2607" i="4"/>
  <c r="E2607" i="4"/>
  <c r="C2607" i="4"/>
  <c r="K2606" i="4"/>
  <c r="I2606" i="4"/>
  <c r="H2606" i="4"/>
  <c r="G2606" i="4"/>
  <c r="F2606" i="4"/>
  <c r="E2606" i="4"/>
  <c r="C2606" i="4"/>
  <c r="K2604" i="4"/>
  <c r="J2604" i="4"/>
  <c r="I2604" i="4"/>
  <c r="H2604" i="4"/>
  <c r="G2604" i="4"/>
  <c r="F2604" i="4"/>
  <c r="E2604" i="4"/>
  <c r="D2604" i="4"/>
  <c r="C2604" i="4"/>
  <c r="K2603" i="4"/>
  <c r="J2603" i="4"/>
  <c r="I2603" i="4"/>
  <c r="H2603" i="4"/>
  <c r="G2603" i="4"/>
  <c r="F2603" i="4"/>
  <c r="E2603" i="4"/>
  <c r="D2603" i="4"/>
  <c r="C2603" i="4"/>
  <c r="K2602" i="4"/>
  <c r="J2602" i="4"/>
  <c r="I2602" i="4"/>
  <c r="H2602" i="4"/>
  <c r="G2602" i="4"/>
  <c r="F2602" i="4"/>
  <c r="E2602" i="4"/>
  <c r="D2602" i="4"/>
  <c r="C2602" i="4"/>
  <c r="K2601" i="4"/>
  <c r="J2601" i="4"/>
  <c r="I2601" i="4"/>
  <c r="H2601" i="4"/>
  <c r="G2601" i="4"/>
  <c r="F2601" i="4"/>
  <c r="E2601" i="4"/>
  <c r="D2601" i="4"/>
  <c r="C2601" i="4"/>
  <c r="K2600" i="4"/>
  <c r="J2600" i="4"/>
  <c r="I2600" i="4"/>
  <c r="H2600" i="4"/>
  <c r="G2600" i="4"/>
  <c r="F2600" i="4"/>
  <c r="E2600" i="4"/>
  <c r="D2600" i="4"/>
  <c r="C2600" i="4"/>
  <c r="K2599" i="4"/>
  <c r="J2599" i="4"/>
  <c r="I2599" i="4"/>
  <c r="H2599" i="4"/>
  <c r="G2599" i="4"/>
  <c r="F2599" i="4"/>
  <c r="E2599" i="4"/>
  <c r="D2599" i="4"/>
  <c r="C2599" i="4"/>
  <c r="K2598" i="4"/>
  <c r="J2598" i="4"/>
  <c r="I2598" i="4"/>
  <c r="H2598" i="4"/>
  <c r="G2598" i="4"/>
  <c r="F2598" i="4"/>
  <c r="E2598" i="4"/>
  <c r="D2598" i="4"/>
  <c r="C2598" i="4"/>
  <c r="K2597" i="4"/>
  <c r="J2597" i="4"/>
  <c r="I2597" i="4"/>
  <c r="H2597" i="4"/>
  <c r="G2597" i="4"/>
  <c r="F2597" i="4"/>
  <c r="E2597" i="4"/>
  <c r="D2597" i="4"/>
  <c r="C2597" i="4"/>
  <c r="B2597" i="4"/>
  <c r="B2598" i="4" s="1"/>
  <c r="B2599" i="4" s="1"/>
  <c r="B2600" i="4" s="1"/>
  <c r="B2601" i="4" s="1"/>
  <c r="B2602" i="4" s="1"/>
  <c r="B2603" i="4" s="1"/>
  <c r="B2604" i="4" s="1"/>
  <c r="B2605" i="4" s="1"/>
  <c r="B2606" i="4" s="1"/>
  <c r="B2607" i="4" s="1"/>
  <c r="B2608" i="4" s="1"/>
  <c r="B2609" i="4" s="1"/>
  <c r="B2610" i="4" s="1"/>
  <c r="B2611" i="4" s="1"/>
  <c r="B2612" i="4" s="1"/>
  <c r="B2613" i="4" s="1"/>
  <c r="B2614" i="4" s="1"/>
  <c r="B2615" i="4" s="1"/>
  <c r="B2616" i="4" s="1"/>
  <c r="B2617" i="4" s="1"/>
  <c r="B2618" i="4" s="1"/>
  <c r="B2619" i="4" s="1"/>
  <c r="B2620" i="4" s="1"/>
  <c r="B2621" i="4" s="1"/>
  <c r="B2622" i="4" s="1"/>
  <c r="B2623" i="4" s="1"/>
  <c r="B2624" i="4" s="1"/>
  <c r="B2625" i="4" s="1"/>
  <c r="B2626" i="4" s="1"/>
  <c r="B2627" i="4" s="1"/>
  <c r="K2596" i="4"/>
  <c r="J2596" i="4"/>
  <c r="I2596" i="4"/>
  <c r="H2596" i="4"/>
  <c r="G2596" i="4"/>
  <c r="F2596" i="4"/>
  <c r="E2596" i="4"/>
  <c r="D2596" i="4"/>
  <c r="C2596" i="4"/>
  <c r="K2595" i="4"/>
  <c r="J2595" i="4"/>
  <c r="I2595" i="4"/>
  <c r="H2595" i="4"/>
  <c r="G2595" i="4"/>
  <c r="F2595" i="4"/>
  <c r="E2595" i="4"/>
  <c r="D2595" i="4"/>
  <c r="C2595" i="4"/>
  <c r="K2594" i="4"/>
  <c r="J2594" i="4"/>
  <c r="I2594" i="4"/>
  <c r="H2594" i="4"/>
  <c r="G2594" i="4"/>
  <c r="F2594" i="4"/>
  <c r="E2594" i="4"/>
  <c r="D2594" i="4"/>
  <c r="C2594" i="4"/>
  <c r="P2576" i="4"/>
  <c r="O2576" i="4"/>
  <c r="L2576" i="4"/>
  <c r="P2575" i="4"/>
  <c r="O2575" i="4"/>
  <c r="L2575" i="4"/>
  <c r="T2574" i="4"/>
  <c r="S2574" i="4"/>
  <c r="R2574" i="4"/>
  <c r="Q2574" i="4"/>
  <c r="P2574" i="4"/>
  <c r="O2574" i="4"/>
  <c r="L2574" i="4"/>
  <c r="T2573" i="4"/>
  <c r="S2573" i="4"/>
  <c r="R2573" i="4"/>
  <c r="Q2573" i="4"/>
  <c r="P2573" i="4"/>
  <c r="O2573" i="4"/>
  <c r="L2573" i="4"/>
  <c r="T2572" i="4"/>
  <c r="S2572" i="4"/>
  <c r="R2572" i="4"/>
  <c r="Q2572" i="4"/>
  <c r="P2572" i="4"/>
  <c r="O2572" i="4"/>
  <c r="L2572" i="4"/>
  <c r="T2571" i="4"/>
  <c r="S2571" i="4"/>
  <c r="R2571" i="4"/>
  <c r="Q2571" i="4"/>
  <c r="P2571" i="4"/>
  <c r="O2571" i="4"/>
  <c r="L2571" i="4"/>
  <c r="T2570" i="4"/>
  <c r="S2570" i="4"/>
  <c r="R2570" i="4"/>
  <c r="Q2570" i="4"/>
  <c r="P2570" i="4"/>
  <c r="O2570" i="4"/>
  <c r="L2570" i="4"/>
  <c r="T2569" i="4"/>
  <c r="S2569" i="4"/>
  <c r="R2569" i="4"/>
  <c r="Q2569" i="4"/>
  <c r="P2569" i="4"/>
  <c r="O2569" i="4"/>
  <c r="L2569" i="4"/>
  <c r="T2568" i="4"/>
  <c r="S2568" i="4"/>
  <c r="R2568" i="4"/>
  <c r="Q2568" i="4"/>
  <c r="P2568" i="4"/>
  <c r="O2568" i="4"/>
  <c r="L2568" i="4"/>
  <c r="T2567" i="4"/>
  <c r="S2567" i="4"/>
  <c r="R2567" i="4"/>
  <c r="Q2567" i="4"/>
  <c r="P2567" i="4"/>
  <c r="O2567" i="4"/>
  <c r="L2567" i="4"/>
  <c r="T2566" i="4"/>
  <c r="S2566" i="4"/>
  <c r="R2566" i="4"/>
  <c r="Q2566" i="4"/>
  <c r="P2566" i="4"/>
  <c r="O2566" i="4"/>
  <c r="L2566" i="4"/>
  <c r="T2565" i="4"/>
  <c r="S2565" i="4"/>
  <c r="R2565" i="4"/>
  <c r="Q2565" i="4"/>
  <c r="P2565" i="4"/>
  <c r="O2565" i="4"/>
  <c r="L2565" i="4"/>
  <c r="T2564" i="4"/>
  <c r="S2564" i="4"/>
  <c r="R2564" i="4"/>
  <c r="Q2564" i="4"/>
  <c r="P2564" i="4"/>
  <c r="O2564" i="4"/>
  <c r="L2564" i="4"/>
  <c r="T2563" i="4"/>
  <c r="S2563" i="4"/>
  <c r="R2563" i="4"/>
  <c r="Q2563" i="4"/>
  <c r="P2563" i="4"/>
  <c r="O2563" i="4"/>
  <c r="L2563" i="4"/>
  <c r="T2562" i="4"/>
  <c r="S2562" i="4"/>
  <c r="R2562" i="4"/>
  <c r="Q2562" i="4"/>
  <c r="P2562" i="4"/>
  <c r="O2562" i="4"/>
  <c r="L2562" i="4"/>
  <c r="B2562" i="4"/>
  <c r="B2563" i="4" s="1"/>
  <c r="B2564" i="4" s="1"/>
  <c r="B2565" i="4" s="1"/>
  <c r="B2566" i="4" s="1"/>
  <c r="B2567" i="4" s="1"/>
  <c r="B2568" i="4" s="1"/>
  <c r="B2569" i="4" s="1"/>
  <c r="B2570" i="4" s="1"/>
  <c r="B2571" i="4" s="1"/>
  <c r="B2572" i="4" s="1"/>
  <c r="B2573" i="4" s="1"/>
  <c r="B2574" i="4" s="1"/>
  <c r="B2575" i="4" s="1"/>
  <c r="B2576" i="4" s="1"/>
  <c r="B2577" i="4" s="1"/>
  <c r="B2578" i="4" s="1"/>
  <c r="B2579" i="4" s="1"/>
  <c r="B2580" i="4" s="1"/>
  <c r="B2581" i="4" s="1"/>
  <c r="B2582" i="4" s="1"/>
  <c r="B2583" i="4" s="1"/>
  <c r="B2584" i="4" s="1"/>
  <c r="B2585" i="4" s="1"/>
  <c r="B2586" i="4" s="1"/>
  <c r="B2587" i="4" s="1"/>
  <c r="B2588" i="4" s="1"/>
  <c r="B2589" i="4" s="1"/>
  <c r="B2590" i="4" s="1"/>
  <c r="B2591" i="4" s="1"/>
  <c r="B2592" i="4" s="1"/>
  <c r="T2561" i="4"/>
  <c r="S2561" i="4"/>
  <c r="R2561" i="4"/>
  <c r="Q2561" i="4"/>
  <c r="P2561" i="4"/>
  <c r="O2561" i="4"/>
  <c r="L2561" i="4"/>
  <c r="T2560" i="4"/>
  <c r="S2560" i="4"/>
  <c r="R2560" i="4"/>
  <c r="Q2560" i="4"/>
  <c r="P2560" i="4"/>
  <c r="O2560" i="4"/>
  <c r="L2560" i="4"/>
  <c r="T2559" i="4"/>
  <c r="S2559" i="4"/>
  <c r="R2559" i="4"/>
  <c r="Q2559" i="4"/>
  <c r="P2559" i="4"/>
  <c r="O2559" i="4"/>
  <c r="L2559" i="4"/>
  <c r="M2592" i="4" s="1"/>
  <c r="K2541" i="4"/>
  <c r="J2541" i="4"/>
  <c r="I2541" i="4"/>
  <c r="H2541" i="4"/>
  <c r="G2541" i="4"/>
  <c r="F2541" i="4"/>
  <c r="E2541" i="4"/>
  <c r="D2541" i="4"/>
  <c r="C2541" i="4"/>
  <c r="K2540" i="4"/>
  <c r="J2540" i="4"/>
  <c r="I2540" i="4"/>
  <c r="H2540" i="4"/>
  <c r="G2540" i="4"/>
  <c r="F2540" i="4"/>
  <c r="E2540" i="4"/>
  <c r="D2540" i="4"/>
  <c r="C2540" i="4"/>
  <c r="K2539" i="4"/>
  <c r="J2539" i="4"/>
  <c r="I2539" i="4"/>
  <c r="H2539" i="4"/>
  <c r="G2539" i="4"/>
  <c r="F2539" i="4"/>
  <c r="E2539" i="4"/>
  <c r="D2539" i="4"/>
  <c r="C2539" i="4"/>
  <c r="K2538" i="4"/>
  <c r="J2538" i="4"/>
  <c r="I2538" i="4"/>
  <c r="H2538" i="4"/>
  <c r="G2538" i="4"/>
  <c r="F2538" i="4"/>
  <c r="E2538" i="4"/>
  <c r="D2538" i="4"/>
  <c r="C2538" i="4"/>
  <c r="K2537" i="4"/>
  <c r="J2537" i="4"/>
  <c r="I2537" i="4"/>
  <c r="H2537" i="4"/>
  <c r="G2537" i="4"/>
  <c r="R2537" i="4" s="1"/>
  <c r="F2537" i="4"/>
  <c r="E2537" i="4"/>
  <c r="D2537" i="4"/>
  <c r="C2537" i="4"/>
  <c r="B2537" i="4"/>
  <c r="B2538" i="4" s="1"/>
  <c r="B2539" i="4" s="1"/>
  <c r="B2540" i="4" s="1"/>
  <c r="B2541" i="4" s="1"/>
  <c r="B2542" i="4" s="1"/>
  <c r="B2543" i="4" s="1"/>
  <c r="B2544" i="4" s="1"/>
  <c r="B2545" i="4" s="1"/>
  <c r="B2546" i="4" s="1"/>
  <c r="B2547" i="4" s="1"/>
  <c r="B2548" i="4" s="1"/>
  <c r="B2549" i="4" s="1"/>
  <c r="B2550" i="4" s="1"/>
  <c r="B2551" i="4" s="1"/>
  <c r="B2552" i="4" s="1"/>
  <c r="B2553" i="4" s="1"/>
  <c r="B2554" i="4" s="1"/>
  <c r="B2555" i="4" s="1"/>
  <c r="B2556" i="4" s="1"/>
  <c r="B2557" i="4" s="1"/>
  <c r="K2536" i="4"/>
  <c r="J2536" i="4"/>
  <c r="I2536" i="4"/>
  <c r="H2536" i="4"/>
  <c r="G2536" i="4"/>
  <c r="F2536" i="4"/>
  <c r="E2536" i="4"/>
  <c r="D2536" i="4"/>
  <c r="C2536" i="4"/>
  <c r="T2535" i="4"/>
  <c r="S2535" i="4"/>
  <c r="R2535" i="4"/>
  <c r="Q2535" i="4"/>
  <c r="P2535" i="4"/>
  <c r="O2535" i="4"/>
  <c r="L2535" i="4"/>
  <c r="T2534" i="4"/>
  <c r="S2534" i="4"/>
  <c r="R2534" i="4"/>
  <c r="Q2534" i="4"/>
  <c r="P2534" i="4"/>
  <c r="O2534" i="4"/>
  <c r="L2534" i="4"/>
  <c r="N2535" i="4" s="1"/>
  <c r="T2533" i="4"/>
  <c r="S2533" i="4"/>
  <c r="R2533" i="4"/>
  <c r="Q2533" i="4"/>
  <c r="P2533" i="4"/>
  <c r="O2533" i="4"/>
  <c r="L2533" i="4"/>
  <c r="N2534" i="4" s="1"/>
  <c r="T2532" i="4"/>
  <c r="S2532" i="4"/>
  <c r="R2532" i="4"/>
  <c r="Q2532" i="4"/>
  <c r="P2532" i="4"/>
  <c r="O2532" i="4"/>
  <c r="L2532" i="4"/>
  <c r="N2533" i="4" s="1"/>
  <c r="T2531" i="4"/>
  <c r="S2531" i="4"/>
  <c r="R2531" i="4"/>
  <c r="Q2531" i="4"/>
  <c r="P2531" i="4"/>
  <c r="O2531" i="4"/>
  <c r="L2531" i="4"/>
  <c r="N2532" i="4" s="1"/>
  <c r="T2530" i="4"/>
  <c r="S2530" i="4"/>
  <c r="R2530" i="4"/>
  <c r="Q2530" i="4"/>
  <c r="P2530" i="4"/>
  <c r="O2530" i="4"/>
  <c r="L2530" i="4"/>
  <c r="N2531" i="4" s="1"/>
  <c r="T2529" i="4"/>
  <c r="S2529" i="4"/>
  <c r="R2529" i="4"/>
  <c r="Q2529" i="4"/>
  <c r="P2529" i="4"/>
  <c r="O2529" i="4"/>
  <c r="L2529" i="4"/>
  <c r="N2530" i="4" s="1"/>
  <c r="T2528" i="4"/>
  <c r="S2528" i="4"/>
  <c r="R2528" i="4"/>
  <c r="Q2528" i="4"/>
  <c r="P2528" i="4"/>
  <c r="O2528" i="4"/>
  <c r="L2528" i="4"/>
  <c r="N2529" i="4" s="1"/>
  <c r="T2527" i="4"/>
  <c r="S2527" i="4"/>
  <c r="R2527" i="4"/>
  <c r="Q2527" i="4"/>
  <c r="P2527" i="4"/>
  <c r="O2527" i="4"/>
  <c r="L2527" i="4"/>
  <c r="N2528" i="4" s="1"/>
  <c r="T2526" i="4"/>
  <c r="S2526" i="4"/>
  <c r="R2526" i="4"/>
  <c r="Q2526" i="4"/>
  <c r="P2526" i="4"/>
  <c r="O2526" i="4"/>
  <c r="L2526" i="4"/>
  <c r="N2527" i="4" s="1"/>
  <c r="T2525" i="4"/>
  <c r="S2525" i="4"/>
  <c r="R2525" i="4"/>
  <c r="Q2525" i="4"/>
  <c r="P2525" i="4"/>
  <c r="O2525" i="4"/>
  <c r="L2525" i="4"/>
  <c r="N2526" i="4" s="1"/>
  <c r="T2524" i="4"/>
  <c r="S2524" i="4"/>
  <c r="R2524" i="4"/>
  <c r="Q2524" i="4"/>
  <c r="P2524" i="4"/>
  <c r="O2524" i="4"/>
  <c r="L2524" i="4"/>
  <c r="P2506" i="4"/>
  <c r="O2506" i="4"/>
  <c r="L2506" i="4"/>
  <c r="N2507" i="4" s="1"/>
  <c r="P2505" i="4"/>
  <c r="O2505" i="4"/>
  <c r="L2505" i="4"/>
  <c r="T2504" i="4"/>
  <c r="S2504" i="4"/>
  <c r="R2504" i="4"/>
  <c r="Q2504" i="4"/>
  <c r="P2504" i="4"/>
  <c r="O2504" i="4"/>
  <c r="L2504" i="4"/>
  <c r="T2503" i="4"/>
  <c r="S2503" i="4"/>
  <c r="R2503" i="4"/>
  <c r="Q2503" i="4"/>
  <c r="P2503" i="4"/>
  <c r="O2503" i="4"/>
  <c r="L2503" i="4"/>
  <c r="B2503" i="4"/>
  <c r="B2504" i="4" s="1"/>
  <c r="B2505" i="4" s="1"/>
  <c r="B2506" i="4" s="1"/>
  <c r="B2507" i="4" s="1"/>
  <c r="B2508" i="4" s="1"/>
  <c r="B2509" i="4" s="1"/>
  <c r="B2510" i="4" s="1"/>
  <c r="B2511" i="4" s="1"/>
  <c r="B2512" i="4" s="1"/>
  <c r="B2513" i="4" s="1"/>
  <c r="B2514" i="4" s="1"/>
  <c r="B2515" i="4" s="1"/>
  <c r="B2516" i="4" s="1"/>
  <c r="B2517" i="4" s="1"/>
  <c r="B2518" i="4" s="1"/>
  <c r="B2519" i="4" s="1"/>
  <c r="B2520" i="4" s="1"/>
  <c r="B2521" i="4" s="1"/>
  <c r="B2522" i="4" s="1"/>
  <c r="T2502" i="4"/>
  <c r="S2502" i="4"/>
  <c r="R2502" i="4"/>
  <c r="Q2502" i="4"/>
  <c r="P2502" i="4"/>
  <c r="O2502" i="4"/>
  <c r="L2502" i="4"/>
  <c r="T2501" i="4"/>
  <c r="S2501" i="4"/>
  <c r="R2501" i="4"/>
  <c r="Q2501" i="4"/>
  <c r="P2501" i="4"/>
  <c r="O2501" i="4"/>
  <c r="L2501" i="4"/>
  <c r="T2500" i="4"/>
  <c r="S2500" i="4"/>
  <c r="R2500" i="4"/>
  <c r="Q2500" i="4"/>
  <c r="P2500" i="4"/>
  <c r="O2500" i="4"/>
  <c r="L2500" i="4"/>
  <c r="T2499" i="4"/>
  <c r="S2499" i="4"/>
  <c r="R2499" i="4"/>
  <c r="Q2499" i="4"/>
  <c r="P2499" i="4"/>
  <c r="O2499" i="4"/>
  <c r="L2499" i="4"/>
  <c r="N2500" i="4" s="1"/>
  <c r="T2498" i="4"/>
  <c r="S2498" i="4"/>
  <c r="R2498" i="4"/>
  <c r="Q2498" i="4"/>
  <c r="P2498" i="4"/>
  <c r="O2498" i="4"/>
  <c r="L2498" i="4"/>
  <c r="N2499" i="4" s="1"/>
  <c r="T2497" i="4"/>
  <c r="S2497" i="4"/>
  <c r="R2497" i="4"/>
  <c r="Q2497" i="4"/>
  <c r="P2497" i="4"/>
  <c r="O2497" i="4"/>
  <c r="L2497" i="4"/>
  <c r="N2498" i="4" s="1"/>
  <c r="T2496" i="4"/>
  <c r="S2496" i="4"/>
  <c r="R2496" i="4"/>
  <c r="Q2496" i="4"/>
  <c r="P2496" i="4"/>
  <c r="O2496" i="4"/>
  <c r="L2496" i="4"/>
  <c r="N2497" i="4" s="1"/>
  <c r="T2495" i="4"/>
  <c r="S2495" i="4"/>
  <c r="R2495" i="4"/>
  <c r="Q2495" i="4"/>
  <c r="P2495" i="4"/>
  <c r="O2495" i="4"/>
  <c r="L2495" i="4"/>
  <c r="N2496" i="4" s="1"/>
  <c r="T2494" i="4"/>
  <c r="S2494" i="4"/>
  <c r="R2494" i="4"/>
  <c r="Q2494" i="4"/>
  <c r="P2494" i="4"/>
  <c r="O2494" i="4"/>
  <c r="L2494" i="4"/>
  <c r="N2495" i="4" s="1"/>
  <c r="T2493" i="4"/>
  <c r="S2493" i="4"/>
  <c r="R2493" i="4"/>
  <c r="Q2493" i="4"/>
  <c r="P2493" i="4"/>
  <c r="O2493" i="4"/>
  <c r="L2493" i="4"/>
  <c r="N2494" i="4" s="1"/>
  <c r="T2492" i="4"/>
  <c r="S2492" i="4"/>
  <c r="R2492" i="4"/>
  <c r="Q2492" i="4"/>
  <c r="P2492" i="4"/>
  <c r="O2492" i="4"/>
  <c r="L2492" i="4"/>
  <c r="N2493" i="4" s="1"/>
  <c r="T2491" i="4"/>
  <c r="S2491" i="4"/>
  <c r="R2491" i="4"/>
  <c r="Q2491" i="4"/>
  <c r="P2491" i="4"/>
  <c r="O2491" i="4"/>
  <c r="L2491" i="4"/>
  <c r="N2492" i="4" s="1"/>
  <c r="T2490" i="4"/>
  <c r="S2490" i="4"/>
  <c r="R2490" i="4"/>
  <c r="Q2490" i="4"/>
  <c r="P2490" i="4"/>
  <c r="O2490" i="4"/>
  <c r="L2490" i="4"/>
  <c r="N2491" i="4" s="1"/>
  <c r="T2489" i="4"/>
  <c r="S2489" i="4"/>
  <c r="R2489" i="4"/>
  <c r="Q2489" i="4"/>
  <c r="P2489" i="4"/>
  <c r="O2489" i="4"/>
  <c r="L2489" i="4"/>
  <c r="M2522" i="4" s="1"/>
  <c r="P2471" i="4"/>
  <c r="O2471" i="4"/>
  <c r="L2471" i="4"/>
  <c r="P2470" i="4"/>
  <c r="O2470" i="4"/>
  <c r="L2470" i="4"/>
  <c r="T2469" i="4"/>
  <c r="S2469" i="4"/>
  <c r="R2469" i="4"/>
  <c r="Q2469" i="4"/>
  <c r="P2469" i="4"/>
  <c r="O2469" i="4"/>
  <c r="L2469" i="4"/>
  <c r="T2468" i="4"/>
  <c r="S2468" i="4"/>
  <c r="R2468" i="4"/>
  <c r="Q2468" i="4"/>
  <c r="P2468" i="4"/>
  <c r="O2468" i="4"/>
  <c r="L2468" i="4"/>
  <c r="B2468" i="4"/>
  <c r="B2469" i="4" s="1"/>
  <c r="B2470" i="4" s="1"/>
  <c r="B2471" i="4" s="1"/>
  <c r="B2472" i="4" s="1"/>
  <c r="B2473" i="4" s="1"/>
  <c r="B2474" i="4" s="1"/>
  <c r="B2475" i="4" s="1"/>
  <c r="B2476" i="4" s="1"/>
  <c r="B2477" i="4" s="1"/>
  <c r="B2478" i="4" s="1"/>
  <c r="B2479" i="4" s="1"/>
  <c r="B2480" i="4" s="1"/>
  <c r="B2481" i="4" s="1"/>
  <c r="B2482" i="4" s="1"/>
  <c r="B2483" i="4" s="1"/>
  <c r="B2484" i="4" s="1"/>
  <c r="B2485" i="4" s="1"/>
  <c r="B2486" i="4" s="1"/>
  <c r="B2487" i="4" s="1"/>
  <c r="T2467" i="4"/>
  <c r="S2467" i="4"/>
  <c r="R2467" i="4"/>
  <c r="Q2467" i="4"/>
  <c r="P2467" i="4"/>
  <c r="O2467" i="4"/>
  <c r="L2467" i="4"/>
  <c r="T2466" i="4"/>
  <c r="S2466" i="4"/>
  <c r="R2466" i="4"/>
  <c r="Q2466" i="4"/>
  <c r="P2466" i="4"/>
  <c r="O2466" i="4"/>
  <c r="L2466" i="4"/>
  <c r="R2465" i="4"/>
  <c r="K2465" i="4"/>
  <c r="I2465" i="4"/>
  <c r="H2465" i="4"/>
  <c r="F2465" i="4"/>
  <c r="E2465" i="4"/>
  <c r="C2465" i="4"/>
  <c r="T2464" i="4"/>
  <c r="S2464" i="4"/>
  <c r="R2464" i="4"/>
  <c r="Q2464" i="4"/>
  <c r="P2464" i="4"/>
  <c r="O2464" i="4"/>
  <c r="L2464" i="4"/>
  <c r="T2463" i="4"/>
  <c r="S2463" i="4"/>
  <c r="R2463" i="4"/>
  <c r="Q2463" i="4"/>
  <c r="P2463" i="4"/>
  <c r="O2463" i="4"/>
  <c r="L2463" i="4"/>
  <c r="T2462" i="4"/>
  <c r="S2462" i="4"/>
  <c r="R2462" i="4"/>
  <c r="Q2462" i="4"/>
  <c r="P2462" i="4"/>
  <c r="O2462" i="4"/>
  <c r="L2462" i="4"/>
  <c r="T2461" i="4"/>
  <c r="S2461" i="4"/>
  <c r="R2461" i="4"/>
  <c r="Q2461" i="4"/>
  <c r="P2461" i="4"/>
  <c r="O2461" i="4"/>
  <c r="L2461" i="4"/>
  <c r="T2460" i="4"/>
  <c r="S2460" i="4"/>
  <c r="R2460" i="4"/>
  <c r="Q2460" i="4"/>
  <c r="P2460" i="4"/>
  <c r="O2460" i="4"/>
  <c r="L2460" i="4"/>
  <c r="T2459" i="4"/>
  <c r="S2459" i="4"/>
  <c r="R2459" i="4"/>
  <c r="Q2459" i="4"/>
  <c r="P2459" i="4"/>
  <c r="O2459" i="4"/>
  <c r="L2459" i="4"/>
  <c r="T2458" i="4"/>
  <c r="S2458" i="4"/>
  <c r="R2458" i="4"/>
  <c r="Q2458" i="4"/>
  <c r="P2458" i="4"/>
  <c r="O2458" i="4"/>
  <c r="L2458" i="4"/>
  <c r="T2457" i="4"/>
  <c r="S2457" i="4"/>
  <c r="R2457" i="4"/>
  <c r="Q2457" i="4"/>
  <c r="P2457" i="4"/>
  <c r="O2457" i="4"/>
  <c r="L2457" i="4"/>
  <c r="T2456" i="4"/>
  <c r="S2456" i="4"/>
  <c r="R2456" i="4"/>
  <c r="Q2456" i="4"/>
  <c r="P2456" i="4"/>
  <c r="O2456" i="4"/>
  <c r="L2456" i="4"/>
  <c r="T2455" i="4"/>
  <c r="S2455" i="4"/>
  <c r="R2455" i="4"/>
  <c r="Q2455" i="4"/>
  <c r="P2455" i="4"/>
  <c r="O2455" i="4"/>
  <c r="L2455" i="4"/>
  <c r="T2454" i="4"/>
  <c r="S2454" i="4"/>
  <c r="R2454" i="4"/>
  <c r="Q2454" i="4"/>
  <c r="P2454" i="4"/>
  <c r="O2454" i="4"/>
  <c r="L2454" i="4"/>
  <c r="M2487" i="4" s="1"/>
  <c r="P2436" i="4"/>
  <c r="O2436" i="4"/>
  <c r="L2436" i="4"/>
  <c r="P2435" i="4"/>
  <c r="O2435" i="4"/>
  <c r="L2435" i="4"/>
  <c r="T2434" i="4"/>
  <c r="S2434" i="4"/>
  <c r="R2434" i="4"/>
  <c r="Q2434" i="4"/>
  <c r="P2434" i="4"/>
  <c r="O2434" i="4"/>
  <c r="L2434" i="4"/>
  <c r="T2433" i="4"/>
  <c r="S2433" i="4"/>
  <c r="R2433" i="4"/>
  <c r="Q2433" i="4"/>
  <c r="P2433" i="4"/>
  <c r="O2433" i="4"/>
  <c r="L2433" i="4"/>
  <c r="T2432" i="4"/>
  <c r="S2432" i="4"/>
  <c r="R2432" i="4"/>
  <c r="Q2432" i="4"/>
  <c r="P2432" i="4"/>
  <c r="O2432" i="4"/>
  <c r="L2432" i="4"/>
  <c r="T2431" i="4"/>
  <c r="S2431" i="4"/>
  <c r="R2431" i="4"/>
  <c r="Q2431" i="4"/>
  <c r="P2431" i="4"/>
  <c r="O2431" i="4"/>
  <c r="L2431" i="4"/>
  <c r="T2430" i="4"/>
  <c r="S2430" i="4"/>
  <c r="R2430" i="4"/>
  <c r="Q2430" i="4"/>
  <c r="P2430" i="4"/>
  <c r="O2430" i="4"/>
  <c r="L2430" i="4"/>
  <c r="T2429" i="4"/>
  <c r="S2429" i="4"/>
  <c r="R2429" i="4"/>
  <c r="Q2429" i="4"/>
  <c r="P2429" i="4"/>
  <c r="O2429" i="4"/>
  <c r="L2429" i="4"/>
  <c r="T2428" i="4"/>
  <c r="S2428" i="4"/>
  <c r="R2428" i="4"/>
  <c r="Q2428" i="4"/>
  <c r="P2428" i="4"/>
  <c r="O2428" i="4"/>
  <c r="L2428" i="4"/>
  <c r="T2427" i="4"/>
  <c r="S2427" i="4"/>
  <c r="R2427" i="4"/>
  <c r="Q2427" i="4"/>
  <c r="P2427" i="4"/>
  <c r="O2427" i="4"/>
  <c r="L2427" i="4"/>
  <c r="T2426" i="4"/>
  <c r="S2426" i="4"/>
  <c r="R2426" i="4"/>
  <c r="Q2426" i="4"/>
  <c r="P2426" i="4"/>
  <c r="O2426" i="4"/>
  <c r="L2426" i="4"/>
  <c r="T2425" i="4"/>
  <c r="S2425" i="4"/>
  <c r="R2425" i="4"/>
  <c r="Q2425" i="4"/>
  <c r="P2425" i="4"/>
  <c r="O2425" i="4"/>
  <c r="L2425" i="4"/>
  <c r="T2424" i="4"/>
  <c r="S2424" i="4"/>
  <c r="R2424" i="4"/>
  <c r="Q2424" i="4"/>
  <c r="P2424" i="4"/>
  <c r="O2424" i="4"/>
  <c r="L2424" i="4"/>
  <c r="T2423" i="4"/>
  <c r="S2423" i="4"/>
  <c r="R2423" i="4"/>
  <c r="Q2423" i="4"/>
  <c r="P2423" i="4"/>
  <c r="O2423" i="4"/>
  <c r="L2423" i="4"/>
  <c r="T2422" i="4"/>
  <c r="S2422" i="4"/>
  <c r="R2422" i="4"/>
  <c r="Q2422" i="4"/>
  <c r="P2422" i="4"/>
  <c r="O2422" i="4"/>
  <c r="L2422" i="4"/>
  <c r="B2422" i="4"/>
  <c r="B2423" i="4" s="1"/>
  <c r="B2424" i="4" s="1"/>
  <c r="B2425" i="4" s="1"/>
  <c r="B2426" i="4" s="1"/>
  <c r="B2427" i="4" s="1"/>
  <c r="B2428" i="4" s="1"/>
  <c r="B2429" i="4" s="1"/>
  <c r="B2430" i="4" s="1"/>
  <c r="B2431" i="4" s="1"/>
  <c r="B2432" i="4" s="1"/>
  <c r="B2433" i="4" s="1"/>
  <c r="B2434" i="4" s="1"/>
  <c r="B2435" i="4" s="1"/>
  <c r="B2436" i="4" s="1"/>
  <c r="B2437" i="4" s="1"/>
  <c r="B2438" i="4" s="1"/>
  <c r="B2439" i="4" s="1"/>
  <c r="B2440" i="4" s="1"/>
  <c r="B2441" i="4" s="1"/>
  <c r="B2442" i="4" s="1"/>
  <c r="B2443" i="4" s="1"/>
  <c r="B2444" i="4" s="1"/>
  <c r="B2445" i="4" s="1"/>
  <c r="B2446" i="4" s="1"/>
  <c r="B2447" i="4" s="1"/>
  <c r="B2448" i="4" s="1"/>
  <c r="B2449" i="4" s="1"/>
  <c r="B2450" i="4" s="1"/>
  <c r="B2451" i="4" s="1"/>
  <c r="B2452" i="4" s="1"/>
  <c r="T2421" i="4"/>
  <c r="S2421" i="4"/>
  <c r="R2421" i="4"/>
  <c r="Q2421" i="4"/>
  <c r="P2421" i="4"/>
  <c r="O2421" i="4"/>
  <c r="L2421" i="4"/>
  <c r="T2420" i="4"/>
  <c r="S2420" i="4"/>
  <c r="R2420" i="4"/>
  <c r="Q2420" i="4"/>
  <c r="P2420" i="4"/>
  <c r="O2420" i="4"/>
  <c r="L2420" i="4"/>
  <c r="T2419" i="4"/>
  <c r="S2419" i="4"/>
  <c r="R2419" i="4"/>
  <c r="Q2419" i="4"/>
  <c r="P2419" i="4"/>
  <c r="O2419" i="4"/>
  <c r="L2419" i="4"/>
  <c r="T2396" i="4"/>
  <c r="S2396" i="4"/>
  <c r="R2396" i="4"/>
  <c r="Q2396" i="4"/>
  <c r="P2396" i="4"/>
  <c r="O2396" i="4"/>
  <c r="L2396" i="4"/>
  <c r="R2395" i="4"/>
  <c r="K2395" i="4"/>
  <c r="I2395" i="4"/>
  <c r="H2395" i="4"/>
  <c r="F2395" i="4"/>
  <c r="E2395" i="4"/>
  <c r="C2395" i="4"/>
  <c r="T2394" i="4"/>
  <c r="S2394" i="4"/>
  <c r="R2394" i="4"/>
  <c r="Q2394" i="4"/>
  <c r="P2394" i="4"/>
  <c r="O2394" i="4"/>
  <c r="L2394" i="4"/>
  <c r="T2393" i="4"/>
  <c r="S2393" i="4"/>
  <c r="R2393" i="4"/>
  <c r="Q2393" i="4"/>
  <c r="P2393" i="4"/>
  <c r="O2393" i="4"/>
  <c r="L2393" i="4"/>
  <c r="T2392" i="4"/>
  <c r="S2392" i="4"/>
  <c r="R2392" i="4"/>
  <c r="Q2392" i="4"/>
  <c r="P2392" i="4"/>
  <c r="O2392" i="4"/>
  <c r="L2392" i="4"/>
  <c r="T2391" i="4"/>
  <c r="S2391" i="4"/>
  <c r="R2391" i="4"/>
  <c r="Q2391" i="4"/>
  <c r="P2391" i="4"/>
  <c r="O2391" i="4"/>
  <c r="L2391" i="4"/>
  <c r="T2390" i="4"/>
  <c r="S2390" i="4"/>
  <c r="R2390" i="4"/>
  <c r="Q2390" i="4"/>
  <c r="P2390" i="4"/>
  <c r="O2390" i="4"/>
  <c r="L2390" i="4"/>
  <c r="T2389" i="4"/>
  <c r="S2389" i="4"/>
  <c r="R2389" i="4"/>
  <c r="Q2389" i="4"/>
  <c r="P2389" i="4"/>
  <c r="O2389" i="4"/>
  <c r="L2389" i="4"/>
  <c r="T2388" i="4"/>
  <c r="S2388" i="4"/>
  <c r="R2388" i="4"/>
  <c r="Q2388" i="4"/>
  <c r="P2388" i="4"/>
  <c r="O2388" i="4"/>
  <c r="L2388" i="4"/>
  <c r="T2387" i="4"/>
  <c r="S2387" i="4"/>
  <c r="R2387" i="4"/>
  <c r="Q2387" i="4"/>
  <c r="P2387" i="4"/>
  <c r="O2387" i="4"/>
  <c r="L2387" i="4"/>
  <c r="T2386" i="4"/>
  <c r="S2386" i="4"/>
  <c r="R2386" i="4"/>
  <c r="Q2386" i="4"/>
  <c r="P2386" i="4"/>
  <c r="O2386" i="4"/>
  <c r="L2386" i="4"/>
  <c r="T2385" i="4"/>
  <c r="S2385" i="4"/>
  <c r="R2385" i="4"/>
  <c r="Q2385" i="4"/>
  <c r="P2385" i="4"/>
  <c r="O2385" i="4"/>
  <c r="L2385" i="4"/>
  <c r="T2384" i="4"/>
  <c r="S2384" i="4"/>
  <c r="R2384" i="4"/>
  <c r="Q2384" i="4"/>
  <c r="P2384" i="4"/>
  <c r="O2384" i="4"/>
  <c r="L2384" i="4"/>
  <c r="P2366" i="4"/>
  <c r="O2366" i="4"/>
  <c r="L2366" i="4"/>
  <c r="P2365" i="4"/>
  <c r="O2365" i="4"/>
  <c r="L2365" i="4"/>
  <c r="T2364" i="4"/>
  <c r="S2364" i="4"/>
  <c r="R2364" i="4"/>
  <c r="Q2364" i="4"/>
  <c r="P2364" i="4"/>
  <c r="O2364" i="4"/>
  <c r="L2364" i="4"/>
  <c r="T2363" i="4"/>
  <c r="S2363" i="4"/>
  <c r="R2363" i="4"/>
  <c r="Q2363" i="4"/>
  <c r="P2363" i="4"/>
  <c r="O2363" i="4"/>
  <c r="L2363" i="4"/>
  <c r="T2362" i="4"/>
  <c r="S2362" i="4"/>
  <c r="R2362" i="4"/>
  <c r="Q2362" i="4"/>
  <c r="P2362" i="4"/>
  <c r="O2362" i="4"/>
  <c r="L2362" i="4"/>
  <c r="T2361" i="4"/>
  <c r="S2361" i="4"/>
  <c r="R2361" i="4"/>
  <c r="Q2361" i="4"/>
  <c r="P2361" i="4"/>
  <c r="O2361" i="4"/>
  <c r="L2361" i="4"/>
  <c r="T2360" i="4"/>
  <c r="S2360" i="4"/>
  <c r="R2360" i="4"/>
  <c r="Q2360" i="4"/>
  <c r="P2360" i="4"/>
  <c r="O2360" i="4"/>
  <c r="L2360" i="4"/>
  <c r="T2359" i="4"/>
  <c r="S2359" i="4"/>
  <c r="R2359" i="4"/>
  <c r="Q2359" i="4"/>
  <c r="P2359" i="4"/>
  <c r="O2359" i="4"/>
  <c r="L2359" i="4"/>
  <c r="T2358" i="4"/>
  <c r="S2358" i="4"/>
  <c r="R2358" i="4"/>
  <c r="Q2358" i="4"/>
  <c r="P2358" i="4"/>
  <c r="O2358" i="4"/>
  <c r="L2358" i="4"/>
  <c r="T2357" i="4"/>
  <c r="S2357" i="4"/>
  <c r="R2357" i="4"/>
  <c r="Q2357" i="4"/>
  <c r="P2357" i="4"/>
  <c r="O2357" i="4"/>
  <c r="L2357" i="4"/>
  <c r="T2356" i="4"/>
  <c r="S2356" i="4"/>
  <c r="R2356" i="4"/>
  <c r="Q2356" i="4"/>
  <c r="P2356" i="4"/>
  <c r="O2356" i="4"/>
  <c r="L2356" i="4"/>
  <c r="T2355" i="4"/>
  <c r="S2355" i="4"/>
  <c r="R2355" i="4"/>
  <c r="Q2355" i="4"/>
  <c r="P2355" i="4"/>
  <c r="O2355" i="4"/>
  <c r="L2355" i="4"/>
  <c r="T2354" i="4"/>
  <c r="S2354" i="4"/>
  <c r="R2354" i="4"/>
  <c r="Q2354" i="4"/>
  <c r="P2354" i="4"/>
  <c r="O2354" i="4"/>
  <c r="L2354" i="4"/>
  <c r="T2353" i="4"/>
  <c r="S2353" i="4"/>
  <c r="R2353" i="4"/>
  <c r="Q2353" i="4"/>
  <c r="P2353" i="4"/>
  <c r="O2353" i="4"/>
  <c r="L2353" i="4"/>
  <c r="T2352" i="4"/>
  <c r="S2352" i="4"/>
  <c r="R2352" i="4"/>
  <c r="Q2352" i="4"/>
  <c r="P2352" i="4"/>
  <c r="O2352" i="4"/>
  <c r="L2352" i="4"/>
  <c r="B2352" i="4"/>
  <c r="B2353" i="4" s="1"/>
  <c r="B2354" i="4" s="1"/>
  <c r="B2355" i="4" s="1"/>
  <c r="B2356" i="4" s="1"/>
  <c r="B2357" i="4" s="1"/>
  <c r="B2358" i="4" s="1"/>
  <c r="B2359" i="4" s="1"/>
  <c r="B2360" i="4" s="1"/>
  <c r="B2361" i="4" s="1"/>
  <c r="B2362" i="4" s="1"/>
  <c r="B2363" i="4" s="1"/>
  <c r="B2364" i="4" s="1"/>
  <c r="B2365" i="4" s="1"/>
  <c r="B2366" i="4" s="1"/>
  <c r="B2367" i="4" s="1"/>
  <c r="B2368" i="4" s="1"/>
  <c r="B2369" i="4" s="1"/>
  <c r="B2370" i="4" s="1"/>
  <c r="B2371" i="4" s="1"/>
  <c r="B2372" i="4" s="1"/>
  <c r="B2373" i="4" s="1"/>
  <c r="B2374" i="4" s="1"/>
  <c r="B2375" i="4" s="1"/>
  <c r="B2376" i="4" s="1"/>
  <c r="B2377" i="4" s="1"/>
  <c r="B2378" i="4" s="1"/>
  <c r="B2379" i="4" s="1"/>
  <c r="B2380" i="4" s="1"/>
  <c r="B2381" i="4" s="1"/>
  <c r="B2382" i="4" s="1"/>
  <c r="T2351" i="4"/>
  <c r="S2351" i="4"/>
  <c r="R2351" i="4"/>
  <c r="Q2351" i="4"/>
  <c r="P2351" i="4"/>
  <c r="O2351" i="4"/>
  <c r="L2351" i="4"/>
  <c r="T2350" i="4"/>
  <c r="S2350" i="4"/>
  <c r="R2350" i="4"/>
  <c r="Q2350" i="4"/>
  <c r="P2350" i="4"/>
  <c r="O2350" i="4"/>
  <c r="L2350" i="4"/>
  <c r="T2349" i="4"/>
  <c r="S2349" i="4"/>
  <c r="R2349" i="4"/>
  <c r="Q2349" i="4"/>
  <c r="P2349" i="4"/>
  <c r="O2349" i="4"/>
  <c r="L2349" i="4"/>
  <c r="P2331" i="4"/>
  <c r="O2331" i="4"/>
  <c r="L2331" i="4"/>
  <c r="P2330" i="4"/>
  <c r="O2330" i="4"/>
  <c r="L2330" i="4"/>
  <c r="T2329" i="4"/>
  <c r="S2329" i="4"/>
  <c r="R2329" i="4"/>
  <c r="Q2329" i="4"/>
  <c r="P2329" i="4"/>
  <c r="O2329" i="4"/>
  <c r="L2329" i="4"/>
  <c r="T2328" i="4"/>
  <c r="S2328" i="4"/>
  <c r="R2328" i="4"/>
  <c r="Q2328" i="4"/>
  <c r="P2328" i="4"/>
  <c r="O2328" i="4"/>
  <c r="L2328" i="4"/>
  <c r="T2327" i="4"/>
  <c r="S2327" i="4"/>
  <c r="R2327" i="4"/>
  <c r="Q2327" i="4"/>
  <c r="P2327" i="4"/>
  <c r="O2327" i="4"/>
  <c r="L2327" i="4"/>
  <c r="T2326" i="4"/>
  <c r="S2326" i="4"/>
  <c r="R2326" i="4"/>
  <c r="Q2326" i="4"/>
  <c r="P2326" i="4"/>
  <c r="O2326" i="4"/>
  <c r="L2326" i="4"/>
  <c r="T2325" i="4"/>
  <c r="S2325" i="4"/>
  <c r="R2325" i="4"/>
  <c r="Q2325" i="4"/>
  <c r="P2325" i="4"/>
  <c r="O2325" i="4"/>
  <c r="L2325" i="4"/>
  <c r="T2324" i="4"/>
  <c r="S2324" i="4"/>
  <c r="R2324" i="4"/>
  <c r="Q2324" i="4"/>
  <c r="P2324" i="4"/>
  <c r="O2324" i="4"/>
  <c r="L2324" i="4"/>
  <c r="T2323" i="4"/>
  <c r="S2323" i="4"/>
  <c r="R2323" i="4"/>
  <c r="Q2323" i="4"/>
  <c r="P2323" i="4"/>
  <c r="O2323" i="4"/>
  <c r="L2323" i="4"/>
  <c r="T2322" i="4"/>
  <c r="S2322" i="4"/>
  <c r="R2322" i="4"/>
  <c r="Q2322" i="4"/>
  <c r="P2322" i="4"/>
  <c r="O2322" i="4"/>
  <c r="L2322" i="4"/>
  <c r="T2321" i="4"/>
  <c r="S2321" i="4"/>
  <c r="R2321" i="4"/>
  <c r="Q2321" i="4"/>
  <c r="P2321" i="4"/>
  <c r="O2321" i="4"/>
  <c r="L2321" i="4"/>
  <c r="T2320" i="4"/>
  <c r="S2320" i="4"/>
  <c r="R2320" i="4"/>
  <c r="Q2320" i="4"/>
  <c r="P2320" i="4"/>
  <c r="O2320" i="4"/>
  <c r="L2320" i="4"/>
  <c r="T2319" i="4"/>
  <c r="S2319" i="4"/>
  <c r="R2319" i="4"/>
  <c r="Q2319" i="4"/>
  <c r="P2319" i="4"/>
  <c r="O2319" i="4"/>
  <c r="L2319" i="4"/>
  <c r="T2318" i="4"/>
  <c r="S2318" i="4"/>
  <c r="R2318" i="4"/>
  <c r="Q2318" i="4"/>
  <c r="P2318" i="4"/>
  <c r="O2318" i="4"/>
  <c r="L2318" i="4"/>
  <c r="T2317" i="4"/>
  <c r="S2317" i="4"/>
  <c r="R2317" i="4"/>
  <c r="Q2317" i="4"/>
  <c r="P2317" i="4"/>
  <c r="O2317" i="4"/>
  <c r="L2317" i="4"/>
  <c r="B2317" i="4"/>
  <c r="B2318" i="4" s="1"/>
  <c r="B2319" i="4" s="1"/>
  <c r="B2320" i="4" s="1"/>
  <c r="B2321" i="4" s="1"/>
  <c r="B2322" i="4" s="1"/>
  <c r="B2323" i="4" s="1"/>
  <c r="B2324" i="4" s="1"/>
  <c r="B2325" i="4" s="1"/>
  <c r="B2326" i="4" s="1"/>
  <c r="B2327" i="4" s="1"/>
  <c r="B2328" i="4" s="1"/>
  <c r="B2329" i="4" s="1"/>
  <c r="B2330" i="4" s="1"/>
  <c r="B2331" i="4" s="1"/>
  <c r="B2332" i="4" s="1"/>
  <c r="B2333" i="4" s="1"/>
  <c r="B2334" i="4" s="1"/>
  <c r="B2335" i="4" s="1"/>
  <c r="B2336" i="4" s="1"/>
  <c r="B2337" i="4" s="1"/>
  <c r="B2338" i="4" s="1"/>
  <c r="B2339" i="4" s="1"/>
  <c r="B2340" i="4" s="1"/>
  <c r="B2341" i="4" s="1"/>
  <c r="B2342" i="4" s="1"/>
  <c r="B2343" i="4" s="1"/>
  <c r="B2344" i="4" s="1"/>
  <c r="B2345" i="4" s="1"/>
  <c r="B2346" i="4" s="1"/>
  <c r="B2347" i="4" s="1"/>
  <c r="T2316" i="4"/>
  <c r="S2316" i="4"/>
  <c r="R2316" i="4"/>
  <c r="Q2316" i="4"/>
  <c r="P2316" i="4"/>
  <c r="O2316" i="4"/>
  <c r="L2316" i="4"/>
  <c r="T2315" i="4"/>
  <c r="S2315" i="4"/>
  <c r="R2315" i="4"/>
  <c r="Q2315" i="4"/>
  <c r="P2315" i="4"/>
  <c r="O2315" i="4"/>
  <c r="L2315" i="4"/>
  <c r="T2314" i="4"/>
  <c r="S2314" i="4"/>
  <c r="R2314" i="4"/>
  <c r="Q2314" i="4"/>
  <c r="P2314" i="4"/>
  <c r="O2314" i="4"/>
  <c r="L2314" i="4"/>
  <c r="P2296" i="4"/>
  <c r="O2296" i="4"/>
  <c r="L2296" i="4"/>
  <c r="P2295" i="4"/>
  <c r="O2295" i="4"/>
  <c r="L2295" i="4"/>
  <c r="T2294" i="4"/>
  <c r="S2294" i="4"/>
  <c r="R2294" i="4"/>
  <c r="Q2294" i="4"/>
  <c r="P2294" i="4"/>
  <c r="O2294" i="4"/>
  <c r="L2294" i="4"/>
  <c r="T2293" i="4"/>
  <c r="S2293" i="4"/>
  <c r="R2293" i="4"/>
  <c r="Q2293" i="4"/>
  <c r="P2293" i="4"/>
  <c r="O2293" i="4"/>
  <c r="L2293" i="4"/>
  <c r="T2292" i="4"/>
  <c r="S2292" i="4"/>
  <c r="R2292" i="4"/>
  <c r="Q2292" i="4"/>
  <c r="P2292" i="4"/>
  <c r="O2292" i="4"/>
  <c r="L2292" i="4"/>
  <c r="T2291" i="4"/>
  <c r="S2291" i="4"/>
  <c r="R2291" i="4"/>
  <c r="Q2291" i="4"/>
  <c r="P2291" i="4"/>
  <c r="O2291" i="4"/>
  <c r="L2291" i="4"/>
  <c r="T2290" i="4"/>
  <c r="S2290" i="4"/>
  <c r="R2290" i="4"/>
  <c r="Q2290" i="4"/>
  <c r="P2290" i="4"/>
  <c r="O2290" i="4"/>
  <c r="L2290" i="4"/>
  <c r="T2289" i="4"/>
  <c r="S2289" i="4"/>
  <c r="R2289" i="4"/>
  <c r="Q2289" i="4"/>
  <c r="P2289" i="4"/>
  <c r="O2289" i="4"/>
  <c r="L2289" i="4"/>
  <c r="T2288" i="4"/>
  <c r="S2288" i="4"/>
  <c r="R2288" i="4"/>
  <c r="Q2288" i="4"/>
  <c r="P2288" i="4"/>
  <c r="O2288" i="4"/>
  <c r="L2288" i="4"/>
  <c r="T2287" i="4"/>
  <c r="S2287" i="4"/>
  <c r="R2287" i="4"/>
  <c r="Q2287" i="4"/>
  <c r="P2287" i="4"/>
  <c r="O2287" i="4"/>
  <c r="L2287" i="4"/>
  <c r="T2286" i="4"/>
  <c r="S2286" i="4"/>
  <c r="R2286" i="4"/>
  <c r="Q2286" i="4"/>
  <c r="P2286" i="4"/>
  <c r="O2286" i="4"/>
  <c r="L2286" i="4"/>
  <c r="T2285" i="4"/>
  <c r="S2285" i="4"/>
  <c r="R2285" i="4"/>
  <c r="Q2285" i="4"/>
  <c r="P2285" i="4"/>
  <c r="O2285" i="4"/>
  <c r="L2285" i="4"/>
  <c r="T2284" i="4"/>
  <c r="S2284" i="4"/>
  <c r="R2284" i="4"/>
  <c r="Q2284" i="4"/>
  <c r="P2284" i="4"/>
  <c r="O2284" i="4"/>
  <c r="L2284" i="4"/>
  <c r="T2283" i="4"/>
  <c r="S2283" i="4"/>
  <c r="R2283" i="4"/>
  <c r="Q2283" i="4"/>
  <c r="P2283" i="4"/>
  <c r="O2283" i="4"/>
  <c r="L2283" i="4"/>
  <c r="T2282" i="4"/>
  <c r="S2282" i="4"/>
  <c r="R2282" i="4"/>
  <c r="Q2282" i="4"/>
  <c r="P2282" i="4"/>
  <c r="O2282" i="4"/>
  <c r="L2282" i="4"/>
  <c r="B2282" i="4"/>
  <c r="B2283" i="4" s="1"/>
  <c r="B2284" i="4" s="1"/>
  <c r="B2285" i="4" s="1"/>
  <c r="B2286" i="4" s="1"/>
  <c r="B2287" i="4" s="1"/>
  <c r="B2288" i="4" s="1"/>
  <c r="B2289" i="4" s="1"/>
  <c r="B2290" i="4" s="1"/>
  <c r="B2291" i="4" s="1"/>
  <c r="B2292" i="4" s="1"/>
  <c r="B2293" i="4" s="1"/>
  <c r="B2294" i="4" s="1"/>
  <c r="B2295" i="4" s="1"/>
  <c r="B2296" i="4" s="1"/>
  <c r="B2297" i="4" s="1"/>
  <c r="B2298" i="4" s="1"/>
  <c r="B2299" i="4" s="1"/>
  <c r="B2300" i="4" s="1"/>
  <c r="B2301" i="4" s="1"/>
  <c r="B2302" i="4" s="1"/>
  <c r="B2303" i="4" s="1"/>
  <c r="B2304" i="4" s="1"/>
  <c r="B2305" i="4" s="1"/>
  <c r="B2306" i="4" s="1"/>
  <c r="B2307" i="4" s="1"/>
  <c r="B2308" i="4" s="1"/>
  <c r="B2309" i="4" s="1"/>
  <c r="B2310" i="4" s="1"/>
  <c r="B2311" i="4" s="1"/>
  <c r="B2312" i="4" s="1"/>
  <c r="T2281" i="4"/>
  <c r="S2281" i="4"/>
  <c r="R2281" i="4"/>
  <c r="Q2281" i="4"/>
  <c r="P2281" i="4"/>
  <c r="O2281" i="4"/>
  <c r="L2281" i="4"/>
  <c r="T2280" i="4"/>
  <c r="S2280" i="4"/>
  <c r="R2280" i="4"/>
  <c r="Q2280" i="4"/>
  <c r="P2280" i="4"/>
  <c r="O2280" i="4"/>
  <c r="L2280" i="4"/>
  <c r="T2279" i="4"/>
  <c r="S2279" i="4"/>
  <c r="R2279" i="4"/>
  <c r="Q2279" i="4"/>
  <c r="P2279" i="4"/>
  <c r="O2279" i="4"/>
  <c r="L2279" i="4"/>
  <c r="M2312" i="4" s="1"/>
  <c r="K2261" i="4"/>
  <c r="I2261" i="4"/>
  <c r="H2261" i="4"/>
  <c r="G2261" i="4"/>
  <c r="F2261" i="4"/>
  <c r="E2261" i="4"/>
  <c r="C2261" i="4"/>
  <c r="K2260" i="4"/>
  <c r="I2260" i="4"/>
  <c r="H2260" i="4"/>
  <c r="G2260" i="4"/>
  <c r="F2260" i="4"/>
  <c r="E2260" i="4"/>
  <c r="C2260" i="4"/>
  <c r="K2259" i="4"/>
  <c r="I2259" i="4"/>
  <c r="H2259" i="4"/>
  <c r="G2259" i="4"/>
  <c r="F2259" i="4"/>
  <c r="E2259" i="4"/>
  <c r="C2259" i="4"/>
  <c r="K2258" i="4"/>
  <c r="I2258" i="4"/>
  <c r="H2258" i="4"/>
  <c r="G2258" i="4"/>
  <c r="F2258" i="4"/>
  <c r="E2258" i="4"/>
  <c r="C2258" i="4"/>
  <c r="K2257" i="4"/>
  <c r="I2257" i="4"/>
  <c r="H2257" i="4"/>
  <c r="G2257" i="4"/>
  <c r="R2257" i="4" s="1"/>
  <c r="F2257" i="4"/>
  <c r="E2257" i="4"/>
  <c r="C2257" i="4"/>
  <c r="K2256" i="4"/>
  <c r="I2256" i="4"/>
  <c r="H2256" i="4"/>
  <c r="G2256" i="4"/>
  <c r="F2256" i="4"/>
  <c r="E2256" i="4"/>
  <c r="C2256" i="4"/>
  <c r="K2255" i="4"/>
  <c r="I2255" i="4"/>
  <c r="H2255" i="4"/>
  <c r="G2255" i="4"/>
  <c r="F2255" i="4"/>
  <c r="E2255" i="4"/>
  <c r="C2255" i="4"/>
  <c r="K2254" i="4"/>
  <c r="J2254" i="4"/>
  <c r="I2254" i="4"/>
  <c r="H2254" i="4"/>
  <c r="G2254" i="4"/>
  <c r="F2254" i="4"/>
  <c r="E2254" i="4"/>
  <c r="D2254" i="4"/>
  <c r="C2254" i="4"/>
  <c r="K2253" i="4"/>
  <c r="J2253" i="4"/>
  <c r="I2253" i="4"/>
  <c r="H2253" i="4"/>
  <c r="G2253" i="4"/>
  <c r="F2253" i="4"/>
  <c r="E2253" i="4"/>
  <c r="D2253" i="4"/>
  <c r="C2253" i="4"/>
  <c r="K2252" i="4"/>
  <c r="J2252" i="4"/>
  <c r="I2252" i="4"/>
  <c r="H2252" i="4"/>
  <c r="G2252" i="4"/>
  <c r="F2252" i="4"/>
  <c r="E2252" i="4"/>
  <c r="D2252" i="4"/>
  <c r="C2252" i="4"/>
  <c r="K2251" i="4"/>
  <c r="J2251" i="4"/>
  <c r="I2251" i="4"/>
  <c r="H2251" i="4"/>
  <c r="G2251" i="4"/>
  <c r="F2251" i="4"/>
  <c r="E2251" i="4"/>
  <c r="D2251" i="4"/>
  <c r="C2251" i="4"/>
  <c r="K2250" i="4"/>
  <c r="J2250" i="4"/>
  <c r="I2250" i="4"/>
  <c r="H2250" i="4"/>
  <c r="G2250" i="4"/>
  <c r="F2250" i="4"/>
  <c r="E2250" i="4"/>
  <c r="D2250" i="4"/>
  <c r="C2250" i="4"/>
  <c r="K2249" i="4"/>
  <c r="J2249" i="4"/>
  <c r="I2249" i="4"/>
  <c r="H2249" i="4"/>
  <c r="G2249" i="4"/>
  <c r="F2249" i="4"/>
  <c r="E2249" i="4"/>
  <c r="D2249" i="4"/>
  <c r="C2249" i="4"/>
  <c r="K2248" i="4"/>
  <c r="J2248" i="4"/>
  <c r="I2248" i="4"/>
  <c r="H2248" i="4"/>
  <c r="G2248" i="4"/>
  <c r="F2248" i="4"/>
  <c r="E2248" i="4"/>
  <c r="D2248" i="4"/>
  <c r="C2248" i="4"/>
  <c r="K2247" i="4"/>
  <c r="J2247" i="4"/>
  <c r="I2247" i="4"/>
  <c r="H2247" i="4"/>
  <c r="G2247" i="4"/>
  <c r="F2247" i="4"/>
  <c r="E2247" i="4"/>
  <c r="D2247" i="4"/>
  <c r="C2247" i="4"/>
  <c r="B2247" i="4"/>
  <c r="B2248" i="4" s="1"/>
  <c r="B2249" i="4" s="1"/>
  <c r="B2250" i="4" s="1"/>
  <c r="B2251" i="4" s="1"/>
  <c r="B2252" i="4" s="1"/>
  <c r="B2253" i="4" s="1"/>
  <c r="B2254" i="4" s="1"/>
  <c r="B2255" i="4" s="1"/>
  <c r="B2256" i="4" s="1"/>
  <c r="B2257" i="4" s="1"/>
  <c r="B2258" i="4" s="1"/>
  <c r="B2259" i="4" s="1"/>
  <c r="B2260" i="4" s="1"/>
  <c r="B2261" i="4" s="1"/>
  <c r="B2262" i="4" s="1"/>
  <c r="B2263" i="4" s="1"/>
  <c r="B2264" i="4" s="1"/>
  <c r="B2265" i="4" s="1"/>
  <c r="B2266" i="4" s="1"/>
  <c r="B2267" i="4" s="1"/>
  <c r="B2268" i="4" s="1"/>
  <c r="B2269" i="4" s="1"/>
  <c r="B2270" i="4" s="1"/>
  <c r="B2271" i="4" s="1"/>
  <c r="B2272" i="4" s="1"/>
  <c r="B2273" i="4" s="1"/>
  <c r="B2274" i="4" s="1"/>
  <c r="B2275" i="4" s="1"/>
  <c r="B2276" i="4" s="1"/>
  <c r="B2277" i="4" s="1"/>
  <c r="K2246" i="4"/>
  <c r="J2246" i="4"/>
  <c r="I2246" i="4"/>
  <c r="H2246" i="4"/>
  <c r="G2246" i="4"/>
  <c r="F2246" i="4"/>
  <c r="E2246" i="4"/>
  <c r="D2246" i="4"/>
  <c r="C2246" i="4"/>
  <c r="K2245" i="4"/>
  <c r="J2245" i="4"/>
  <c r="I2245" i="4"/>
  <c r="H2245" i="4"/>
  <c r="G2245" i="4"/>
  <c r="F2245" i="4"/>
  <c r="E2245" i="4"/>
  <c r="D2245" i="4"/>
  <c r="C2245" i="4"/>
  <c r="K2244" i="4"/>
  <c r="J2244" i="4"/>
  <c r="I2244" i="4"/>
  <c r="H2244" i="4"/>
  <c r="G2244" i="4"/>
  <c r="F2244" i="4"/>
  <c r="E2244" i="4"/>
  <c r="D2244" i="4"/>
  <c r="C2244" i="4"/>
  <c r="P2226" i="4"/>
  <c r="O2226" i="4"/>
  <c r="L2226" i="4"/>
  <c r="P2225" i="4"/>
  <c r="O2225" i="4"/>
  <c r="L2225" i="4"/>
  <c r="T2224" i="4"/>
  <c r="S2224" i="4"/>
  <c r="R2224" i="4"/>
  <c r="Q2224" i="4"/>
  <c r="P2224" i="4"/>
  <c r="O2224" i="4"/>
  <c r="L2224" i="4"/>
  <c r="T2223" i="4"/>
  <c r="S2223" i="4"/>
  <c r="R2223" i="4"/>
  <c r="Q2223" i="4"/>
  <c r="P2223" i="4"/>
  <c r="O2223" i="4"/>
  <c r="L2223" i="4"/>
  <c r="T2222" i="4"/>
  <c r="S2222" i="4"/>
  <c r="R2222" i="4"/>
  <c r="Q2222" i="4"/>
  <c r="P2222" i="4"/>
  <c r="O2222" i="4"/>
  <c r="L2222" i="4"/>
  <c r="T2221" i="4"/>
  <c r="S2221" i="4"/>
  <c r="R2221" i="4"/>
  <c r="Q2221" i="4"/>
  <c r="P2221" i="4"/>
  <c r="O2221" i="4"/>
  <c r="L2221" i="4"/>
  <c r="T2220" i="4"/>
  <c r="S2220" i="4"/>
  <c r="R2220" i="4"/>
  <c r="Q2220" i="4"/>
  <c r="P2220" i="4"/>
  <c r="O2220" i="4"/>
  <c r="L2220" i="4"/>
  <c r="T2219" i="4"/>
  <c r="S2219" i="4"/>
  <c r="R2219" i="4"/>
  <c r="Q2219" i="4"/>
  <c r="P2219" i="4"/>
  <c r="O2219" i="4"/>
  <c r="L2219" i="4"/>
  <c r="T2218" i="4"/>
  <c r="S2218" i="4"/>
  <c r="R2218" i="4"/>
  <c r="Q2218" i="4"/>
  <c r="P2218" i="4"/>
  <c r="O2218" i="4"/>
  <c r="L2218" i="4"/>
  <c r="T2217" i="4"/>
  <c r="S2217" i="4"/>
  <c r="R2217" i="4"/>
  <c r="Q2217" i="4"/>
  <c r="P2217" i="4"/>
  <c r="O2217" i="4"/>
  <c r="L2217" i="4"/>
  <c r="T2216" i="4"/>
  <c r="S2216" i="4"/>
  <c r="R2216" i="4"/>
  <c r="Q2216" i="4"/>
  <c r="P2216" i="4"/>
  <c r="O2216" i="4"/>
  <c r="L2216" i="4"/>
  <c r="T2215" i="4"/>
  <c r="S2215" i="4"/>
  <c r="R2215" i="4"/>
  <c r="Q2215" i="4"/>
  <c r="P2215" i="4"/>
  <c r="O2215" i="4"/>
  <c r="L2215" i="4"/>
  <c r="T2214" i="4"/>
  <c r="S2214" i="4"/>
  <c r="R2214" i="4"/>
  <c r="Q2214" i="4"/>
  <c r="P2214" i="4"/>
  <c r="O2214" i="4"/>
  <c r="L2214" i="4"/>
  <c r="T2213" i="4"/>
  <c r="S2213" i="4"/>
  <c r="R2213" i="4"/>
  <c r="Q2213" i="4"/>
  <c r="P2213" i="4"/>
  <c r="O2213" i="4"/>
  <c r="L2213" i="4"/>
  <c r="T2212" i="4"/>
  <c r="S2212" i="4"/>
  <c r="R2212" i="4"/>
  <c r="Q2212" i="4"/>
  <c r="P2212" i="4"/>
  <c r="O2212" i="4"/>
  <c r="L2212" i="4"/>
  <c r="B2212" i="4"/>
  <c r="B2213" i="4" s="1"/>
  <c r="B2214" i="4" s="1"/>
  <c r="B2215" i="4" s="1"/>
  <c r="B2216" i="4" s="1"/>
  <c r="B2217" i="4" s="1"/>
  <c r="B2218" i="4" s="1"/>
  <c r="B2219" i="4" s="1"/>
  <c r="B2220" i="4" s="1"/>
  <c r="B2221" i="4" s="1"/>
  <c r="B2222" i="4" s="1"/>
  <c r="B2223" i="4" s="1"/>
  <c r="B2224" i="4" s="1"/>
  <c r="B2225" i="4" s="1"/>
  <c r="B2226" i="4" s="1"/>
  <c r="B2227" i="4" s="1"/>
  <c r="B2228" i="4" s="1"/>
  <c r="B2229" i="4" s="1"/>
  <c r="B2230" i="4" s="1"/>
  <c r="B2231" i="4" s="1"/>
  <c r="B2232" i="4" s="1"/>
  <c r="B2233" i="4" s="1"/>
  <c r="B2234" i="4" s="1"/>
  <c r="B2235" i="4" s="1"/>
  <c r="B2236" i="4" s="1"/>
  <c r="B2237" i="4" s="1"/>
  <c r="B2238" i="4" s="1"/>
  <c r="B2239" i="4" s="1"/>
  <c r="B2240" i="4" s="1"/>
  <c r="B2241" i="4" s="1"/>
  <c r="B2242" i="4" s="1"/>
  <c r="T2211" i="4"/>
  <c r="S2211" i="4"/>
  <c r="R2211" i="4"/>
  <c r="Q2211" i="4"/>
  <c r="P2211" i="4"/>
  <c r="O2211" i="4"/>
  <c r="L2211" i="4"/>
  <c r="T2210" i="4"/>
  <c r="S2210" i="4"/>
  <c r="R2210" i="4"/>
  <c r="Q2210" i="4"/>
  <c r="P2210" i="4"/>
  <c r="O2210" i="4"/>
  <c r="L2210" i="4"/>
  <c r="T2209" i="4"/>
  <c r="S2209" i="4"/>
  <c r="R2209" i="4"/>
  <c r="Q2209" i="4"/>
  <c r="P2209" i="4"/>
  <c r="O2209" i="4"/>
  <c r="L2209" i="4"/>
  <c r="M2218" i="4" s="1"/>
  <c r="P2191" i="4"/>
  <c r="O2191" i="4"/>
  <c r="L2191" i="4"/>
  <c r="P2190" i="4"/>
  <c r="O2190" i="4"/>
  <c r="L2190" i="4"/>
  <c r="T2189" i="4"/>
  <c r="S2189" i="4"/>
  <c r="R2189" i="4"/>
  <c r="Q2189" i="4"/>
  <c r="P2189" i="4"/>
  <c r="O2189" i="4"/>
  <c r="L2189" i="4"/>
  <c r="T2188" i="4"/>
  <c r="S2188" i="4"/>
  <c r="R2188" i="4"/>
  <c r="Q2188" i="4"/>
  <c r="P2188" i="4"/>
  <c r="O2188" i="4"/>
  <c r="L2188" i="4"/>
  <c r="T2187" i="4"/>
  <c r="S2187" i="4"/>
  <c r="R2187" i="4"/>
  <c r="Q2187" i="4"/>
  <c r="P2187" i="4"/>
  <c r="O2187" i="4"/>
  <c r="L2187" i="4"/>
  <c r="T2186" i="4"/>
  <c r="S2186" i="4"/>
  <c r="R2186" i="4"/>
  <c r="Q2186" i="4"/>
  <c r="P2186" i="4"/>
  <c r="O2186" i="4"/>
  <c r="L2186" i="4"/>
  <c r="T2185" i="4"/>
  <c r="S2185" i="4"/>
  <c r="R2185" i="4"/>
  <c r="Q2185" i="4"/>
  <c r="P2185" i="4"/>
  <c r="O2185" i="4"/>
  <c r="L2185" i="4"/>
  <c r="T2184" i="4"/>
  <c r="S2184" i="4"/>
  <c r="R2184" i="4"/>
  <c r="Q2184" i="4"/>
  <c r="P2184" i="4"/>
  <c r="O2184" i="4"/>
  <c r="L2184" i="4"/>
  <c r="T2183" i="4"/>
  <c r="S2183" i="4"/>
  <c r="R2183" i="4"/>
  <c r="Q2183" i="4"/>
  <c r="P2183" i="4"/>
  <c r="O2183" i="4"/>
  <c r="L2183" i="4"/>
  <c r="T2182" i="4"/>
  <c r="S2182" i="4"/>
  <c r="R2182" i="4"/>
  <c r="Q2182" i="4"/>
  <c r="P2182" i="4"/>
  <c r="O2182" i="4"/>
  <c r="L2182" i="4"/>
  <c r="T2181" i="4"/>
  <c r="S2181" i="4"/>
  <c r="R2181" i="4"/>
  <c r="Q2181" i="4"/>
  <c r="P2181" i="4"/>
  <c r="O2181" i="4"/>
  <c r="L2181" i="4"/>
  <c r="T2180" i="4"/>
  <c r="S2180" i="4"/>
  <c r="R2180" i="4"/>
  <c r="Q2180" i="4"/>
  <c r="P2180" i="4"/>
  <c r="O2180" i="4"/>
  <c r="L2180" i="4"/>
  <c r="T2179" i="4"/>
  <c r="S2179" i="4"/>
  <c r="R2179" i="4"/>
  <c r="Q2179" i="4"/>
  <c r="P2179" i="4"/>
  <c r="O2179" i="4"/>
  <c r="L2179" i="4"/>
  <c r="T2178" i="4"/>
  <c r="S2178" i="4"/>
  <c r="R2178" i="4"/>
  <c r="Q2178" i="4"/>
  <c r="P2178" i="4"/>
  <c r="O2178" i="4"/>
  <c r="L2178" i="4"/>
  <c r="T2177" i="4"/>
  <c r="S2177" i="4"/>
  <c r="R2177" i="4"/>
  <c r="Q2177" i="4"/>
  <c r="P2177" i="4"/>
  <c r="O2177" i="4"/>
  <c r="L2177" i="4"/>
  <c r="B2177" i="4"/>
  <c r="B2178" i="4" s="1"/>
  <c r="B2179" i="4" s="1"/>
  <c r="B2180" i="4" s="1"/>
  <c r="B2181" i="4" s="1"/>
  <c r="B2182" i="4" s="1"/>
  <c r="B2183" i="4" s="1"/>
  <c r="B2184" i="4" s="1"/>
  <c r="B2185" i="4" s="1"/>
  <c r="B2186" i="4" s="1"/>
  <c r="B2187" i="4" s="1"/>
  <c r="B2188" i="4" s="1"/>
  <c r="B2189" i="4" s="1"/>
  <c r="B2190" i="4" s="1"/>
  <c r="B2191" i="4" s="1"/>
  <c r="B2192" i="4" s="1"/>
  <c r="B2193" i="4" s="1"/>
  <c r="B2194" i="4" s="1"/>
  <c r="B2195" i="4" s="1"/>
  <c r="B2196" i="4" s="1"/>
  <c r="B2197" i="4" s="1"/>
  <c r="B2198" i="4" s="1"/>
  <c r="B2199" i="4" s="1"/>
  <c r="B2200" i="4" s="1"/>
  <c r="B2201" i="4" s="1"/>
  <c r="B2202" i="4" s="1"/>
  <c r="B2203" i="4" s="1"/>
  <c r="B2204" i="4" s="1"/>
  <c r="B2205" i="4" s="1"/>
  <c r="B2206" i="4" s="1"/>
  <c r="B2207" i="4" s="1"/>
  <c r="T2176" i="4"/>
  <c r="S2176" i="4"/>
  <c r="R2176" i="4"/>
  <c r="Q2176" i="4"/>
  <c r="P2176" i="4"/>
  <c r="O2176" i="4"/>
  <c r="L2176" i="4"/>
  <c r="N2177" i="4" s="1"/>
  <c r="T2175" i="4"/>
  <c r="S2175" i="4"/>
  <c r="R2175" i="4"/>
  <c r="Q2175" i="4"/>
  <c r="P2175" i="4"/>
  <c r="O2175" i="4"/>
  <c r="L2175" i="4"/>
  <c r="T2174" i="4"/>
  <c r="S2174" i="4"/>
  <c r="R2174" i="4"/>
  <c r="Q2174" i="4"/>
  <c r="P2174" i="4"/>
  <c r="O2174" i="4"/>
  <c r="L2174" i="4"/>
  <c r="P2156" i="4"/>
  <c r="O2156" i="4"/>
  <c r="L2156" i="4"/>
  <c r="P2155" i="4"/>
  <c r="O2155" i="4"/>
  <c r="L2155" i="4"/>
  <c r="T2154" i="4"/>
  <c r="S2154" i="4"/>
  <c r="R2154" i="4"/>
  <c r="Q2154" i="4"/>
  <c r="P2154" i="4"/>
  <c r="O2154" i="4"/>
  <c r="L2154" i="4"/>
  <c r="T2153" i="4"/>
  <c r="S2153" i="4"/>
  <c r="R2153" i="4"/>
  <c r="Q2153" i="4"/>
  <c r="P2153" i="4"/>
  <c r="O2153" i="4"/>
  <c r="L2153" i="4"/>
  <c r="T2152" i="4"/>
  <c r="S2152" i="4"/>
  <c r="R2152" i="4"/>
  <c r="Q2152" i="4"/>
  <c r="P2152" i="4"/>
  <c r="O2152" i="4"/>
  <c r="L2152" i="4"/>
  <c r="T2151" i="4"/>
  <c r="S2151" i="4"/>
  <c r="R2151" i="4"/>
  <c r="Q2151" i="4"/>
  <c r="P2151" i="4"/>
  <c r="O2151" i="4"/>
  <c r="L2151" i="4"/>
  <c r="T2150" i="4"/>
  <c r="S2150" i="4"/>
  <c r="R2150" i="4"/>
  <c r="Q2150" i="4"/>
  <c r="P2150" i="4"/>
  <c r="O2150" i="4"/>
  <c r="L2150" i="4"/>
  <c r="T2149" i="4"/>
  <c r="S2149" i="4"/>
  <c r="R2149" i="4"/>
  <c r="Q2149" i="4"/>
  <c r="P2149" i="4"/>
  <c r="O2149" i="4"/>
  <c r="L2149" i="4"/>
  <c r="T2148" i="4"/>
  <c r="S2148" i="4"/>
  <c r="R2148" i="4"/>
  <c r="Q2148" i="4"/>
  <c r="P2148" i="4"/>
  <c r="O2148" i="4"/>
  <c r="L2148" i="4"/>
  <c r="T2147" i="4"/>
  <c r="S2147" i="4"/>
  <c r="R2147" i="4"/>
  <c r="Q2147" i="4"/>
  <c r="P2147" i="4"/>
  <c r="O2147" i="4"/>
  <c r="L2147" i="4"/>
  <c r="T2146" i="4"/>
  <c r="S2146" i="4"/>
  <c r="R2146" i="4"/>
  <c r="Q2146" i="4"/>
  <c r="P2146" i="4"/>
  <c r="O2146" i="4"/>
  <c r="L2146" i="4"/>
  <c r="T2145" i="4"/>
  <c r="S2145" i="4"/>
  <c r="R2145" i="4"/>
  <c r="Q2145" i="4"/>
  <c r="P2145" i="4"/>
  <c r="O2145" i="4"/>
  <c r="L2145" i="4"/>
  <c r="T2144" i="4"/>
  <c r="S2144" i="4"/>
  <c r="R2144" i="4"/>
  <c r="Q2144" i="4"/>
  <c r="P2144" i="4"/>
  <c r="O2144" i="4"/>
  <c r="L2144" i="4"/>
  <c r="T2143" i="4"/>
  <c r="S2143" i="4"/>
  <c r="R2143" i="4"/>
  <c r="Q2143" i="4"/>
  <c r="P2143" i="4"/>
  <c r="O2143" i="4"/>
  <c r="L2143" i="4"/>
  <c r="T2142" i="4"/>
  <c r="S2142" i="4"/>
  <c r="R2142" i="4"/>
  <c r="Q2142" i="4"/>
  <c r="P2142" i="4"/>
  <c r="O2142" i="4"/>
  <c r="L2142" i="4"/>
  <c r="B2142" i="4"/>
  <c r="B2143" i="4" s="1"/>
  <c r="B2144" i="4" s="1"/>
  <c r="B2145" i="4" s="1"/>
  <c r="B2146" i="4" s="1"/>
  <c r="B2147" i="4" s="1"/>
  <c r="B2148" i="4" s="1"/>
  <c r="B2149" i="4" s="1"/>
  <c r="B2150" i="4" s="1"/>
  <c r="B2151" i="4" s="1"/>
  <c r="B2152" i="4" s="1"/>
  <c r="B2153" i="4" s="1"/>
  <c r="B2154" i="4" s="1"/>
  <c r="B2155" i="4" s="1"/>
  <c r="B2156" i="4" s="1"/>
  <c r="B2157" i="4" s="1"/>
  <c r="B2158" i="4" s="1"/>
  <c r="B2159" i="4" s="1"/>
  <c r="B2160" i="4" s="1"/>
  <c r="B2161" i="4" s="1"/>
  <c r="B2162" i="4" s="1"/>
  <c r="B2163" i="4" s="1"/>
  <c r="B2164" i="4" s="1"/>
  <c r="B2165" i="4" s="1"/>
  <c r="B2166" i="4" s="1"/>
  <c r="B2167" i="4" s="1"/>
  <c r="B2168" i="4" s="1"/>
  <c r="B2169" i="4" s="1"/>
  <c r="B2170" i="4" s="1"/>
  <c r="B2171" i="4" s="1"/>
  <c r="B2172" i="4" s="1"/>
  <c r="T2141" i="4"/>
  <c r="S2141" i="4"/>
  <c r="R2141" i="4"/>
  <c r="Q2141" i="4"/>
  <c r="P2141" i="4"/>
  <c r="O2141" i="4"/>
  <c r="L2141" i="4"/>
  <c r="T2140" i="4"/>
  <c r="S2140" i="4"/>
  <c r="R2140" i="4"/>
  <c r="Q2140" i="4"/>
  <c r="P2140" i="4"/>
  <c r="O2140" i="4"/>
  <c r="L2140" i="4"/>
  <c r="T2139" i="4"/>
  <c r="S2139" i="4"/>
  <c r="R2139" i="4"/>
  <c r="Q2139" i="4"/>
  <c r="P2139" i="4"/>
  <c r="O2139" i="4"/>
  <c r="L2139" i="4"/>
  <c r="M2172" i="4" s="1"/>
  <c r="P2121" i="4"/>
  <c r="O2121" i="4"/>
  <c r="L2121" i="4"/>
  <c r="P2120" i="4"/>
  <c r="O2120" i="4"/>
  <c r="L2120" i="4"/>
  <c r="T2119" i="4"/>
  <c r="S2119" i="4"/>
  <c r="R2119" i="4"/>
  <c r="Q2119" i="4"/>
  <c r="P2119" i="4"/>
  <c r="O2119" i="4"/>
  <c r="L2119" i="4"/>
  <c r="T2118" i="4"/>
  <c r="S2118" i="4"/>
  <c r="R2118" i="4"/>
  <c r="Q2118" i="4"/>
  <c r="P2118" i="4"/>
  <c r="O2118" i="4"/>
  <c r="L2118" i="4"/>
  <c r="T2117" i="4"/>
  <c r="S2117" i="4"/>
  <c r="R2117" i="4"/>
  <c r="Q2117" i="4"/>
  <c r="P2117" i="4"/>
  <c r="O2117" i="4"/>
  <c r="L2117" i="4"/>
  <c r="T2116" i="4"/>
  <c r="S2116" i="4"/>
  <c r="R2116" i="4"/>
  <c r="Q2116" i="4"/>
  <c r="P2116" i="4"/>
  <c r="O2116" i="4"/>
  <c r="L2116" i="4"/>
  <c r="T2115" i="4"/>
  <c r="S2115" i="4"/>
  <c r="R2115" i="4"/>
  <c r="Q2115" i="4"/>
  <c r="P2115" i="4"/>
  <c r="O2115" i="4"/>
  <c r="L2115" i="4"/>
  <c r="T2114" i="4"/>
  <c r="S2114" i="4"/>
  <c r="R2114" i="4"/>
  <c r="Q2114" i="4"/>
  <c r="P2114" i="4"/>
  <c r="O2114" i="4"/>
  <c r="L2114" i="4"/>
  <c r="T2113" i="4"/>
  <c r="S2113" i="4"/>
  <c r="R2113" i="4"/>
  <c r="Q2113" i="4"/>
  <c r="P2113" i="4"/>
  <c r="O2113" i="4"/>
  <c r="L2113" i="4"/>
  <c r="T2112" i="4"/>
  <c r="S2112" i="4"/>
  <c r="R2112" i="4"/>
  <c r="Q2112" i="4"/>
  <c r="P2112" i="4"/>
  <c r="O2112" i="4"/>
  <c r="L2112" i="4"/>
  <c r="T2111" i="4"/>
  <c r="S2111" i="4"/>
  <c r="R2111" i="4"/>
  <c r="Q2111" i="4"/>
  <c r="P2111" i="4"/>
  <c r="O2111" i="4"/>
  <c r="L2111" i="4"/>
  <c r="T2110" i="4"/>
  <c r="S2110" i="4"/>
  <c r="R2110" i="4"/>
  <c r="Q2110" i="4"/>
  <c r="P2110" i="4"/>
  <c r="O2110" i="4"/>
  <c r="L2110" i="4"/>
  <c r="T2109" i="4"/>
  <c r="S2109" i="4"/>
  <c r="R2109" i="4"/>
  <c r="Q2109" i="4"/>
  <c r="P2109" i="4"/>
  <c r="O2109" i="4"/>
  <c r="L2109" i="4"/>
  <c r="T2108" i="4"/>
  <c r="S2108" i="4"/>
  <c r="R2108" i="4"/>
  <c r="Q2108" i="4"/>
  <c r="P2108" i="4"/>
  <c r="O2108" i="4"/>
  <c r="L2108" i="4"/>
  <c r="T2107" i="4"/>
  <c r="S2107" i="4"/>
  <c r="R2107" i="4"/>
  <c r="Q2107" i="4"/>
  <c r="P2107" i="4"/>
  <c r="O2107" i="4"/>
  <c r="L2107" i="4"/>
  <c r="B2107" i="4"/>
  <c r="B2108" i="4" s="1"/>
  <c r="B2109" i="4" s="1"/>
  <c r="B2110" i="4" s="1"/>
  <c r="B2111" i="4" s="1"/>
  <c r="B2112" i="4" s="1"/>
  <c r="B2113" i="4" s="1"/>
  <c r="B2114" i="4" s="1"/>
  <c r="B2115" i="4" s="1"/>
  <c r="B2116" i="4" s="1"/>
  <c r="B2117" i="4" s="1"/>
  <c r="B2118" i="4" s="1"/>
  <c r="B2119" i="4" s="1"/>
  <c r="B2120" i="4" s="1"/>
  <c r="B2121" i="4" s="1"/>
  <c r="B2122" i="4" s="1"/>
  <c r="B2123" i="4" s="1"/>
  <c r="B2124" i="4" s="1"/>
  <c r="B2125" i="4" s="1"/>
  <c r="B2126" i="4" s="1"/>
  <c r="B2127" i="4" s="1"/>
  <c r="B2128" i="4" s="1"/>
  <c r="B2129" i="4" s="1"/>
  <c r="B2130" i="4" s="1"/>
  <c r="B2131" i="4" s="1"/>
  <c r="B2132" i="4" s="1"/>
  <c r="B2133" i="4" s="1"/>
  <c r="B2134" i="4" s="1"/>
  <c r="B2135" i="4" s="1"/>
  <c r="B2136" i="4" s="1"/>
  <c r="B2137" i="4" s="1"/>
  <c r="T2106" i="4"/>
  <c r="S2106" i="4"/>
  <c r="R2106" i="4"/>
  <c r="Q2106" i="4"/>
  <c r="P2106" i="4"/>
  <c r="O2106" i="4"/>
  <c r="L2106" i="4"/>
  <c r="T2105" i="4"/>
  <c r="S2105" i="4"/>
  <c r="R2105" i="4"/>
  <c r="Q2105" i="4"/>
  <c r="P2105" i="4"/>
  <c r="O2105" i="4"/>
  <c r="L2105" i="4"/>
  <c r="T2104" i="4"/>
  <c r="S2104" i="4"/>
  <c r="R2104" i="4"/>
  <c r="Q2104" i="4"/>
  <c r="P2104" i="4"/>
  <c r="O2104" i="4"/>
  <c r="L2104" i="4"/>
  <c r="M2137" i="4" s="1"/>
  <c r="B2072" i="4"/>
  <c r="B2073" i="4" s="1"/>
  <c r="B2074" i="4" s="1"/>
  <c r="B2075" i="4" s="1"/>
  <c r="B2076" i="4" s="1"/>
  <c r="B2077" i="4" s="1"/>
  <c r="B2078" i="4" s="1"/>
  <c r="B2079" i="4" s="1"/>
  <c r="B2080" i="4" s="1"/>
  <c r="B2081" i="4" s="1"/>
  <c r="B2082" i="4" s="1"/>
  <c r="B2083" i="4" s="1"/>
  <c r="B2084" i="4" s="1"/>
  <c r="B2085" i="4" s="1"/>
  <c r="B2086" i="4" s="1"/>
  <c r="B2087" i="4" s="1"/>
  <c r="B2088" i="4" s="1"/>
  <c r="B2089" i="4" s="1"/>
  <c r="B2090" i="4" s="1"/>
  <c r="B2091" i="4" s="1"/>
  <c r="B2092" i="4" s="1"/>
  <c r="B2093" i="4" s="1"/>
  <c r="B2094" i="4" s="1"/>
  <c r="B2095" i="4" s="1"/>
  <c r="B2096" i="4" s="1"/>
  <c r="B2097" i="4" s="1"/>
  <c r="B2098" i="4" s="1"/>
  <c r="B2099" i="4" s="1"/>
  <c r="B2100" i="4" s="1"/>
  <c r="B2101" i="4" s="1"/>
  <c r="B2102" i="4" s="1"/>
  <c r="P2051" i="4"/>
  <c r="O2051" i="4"/>
  <c r="L2051" i="4"/>
  <c r="P2050" i="4"/>
  <c r="O2050" i="4"/>
  <c r="L2050" i="4"/>
  <c r="T2049" i="4"/>
  <c r="S2049" i="4"/>
  <c r="R2049" i="4"/>
  <c r="Q2049" i="4"/>
  <c r="P2049" i="4"/>
  <c r="O2049" i="4"/>
  <c r="L2049" i="4"/>
  <c r="T2048" i="4"/>
  <c r="S2048" i="4"/>
  <c r="R2048" i="4"/>
  <c r="Q2048" i="4"/>
  <c r="P2048" i="4"/>
  <c r="O2048" i="4"/>
  <c r="L2048" i="4"/>
  <c r="T2047" i="4"/>
  <c r="S2047" i="4"/>
  <c r="R2047" i="4"/>
  <c r="Q2047" i="4"/>
  <c r="P2047" i="4"/>
  <c r="O2047" i="4"/>
  <c r="L2047" i="4"/>
  <c r="T2046" i="4"/>
  <c r="S2046" i="4"/>
  <c r="R2046" i="4"/>
  <c r="Q2046" i="4"/>
  <c r="P2046" i="4"/>
  <c r="O2046" i="4"/>
  <c r="L2046" i="4"/>
  <c r="T2045" i="4"/>
  <c r="S2045" i="4"/>
  <c r="R2045" i="4"/>
  <c r="Q2045" i="4"/>
  <c r="P2045" i="4"/>
  <c r="O2045" i="4"/>
  <c r="L2045" i="4"/>
  <c r="T2044" i="4"/>
  <c r="S2044" i="4"/>
  <c r="R2044" i="4"/>
  <c r="Q2044" i="4"/>
  <c r="P2044" i="4"/>
  <c r="O2044" i="4"/>
  <c r="L2044" i="4"/>
  <c r="T2043" i="4"/>
  <c r="S2043" i="4"/>
  <c r="R2043" i="4"/>
  <c r="Q2043" i="4"/>
  <c r="P2043" i="4"/>
  <c r="O2043" i="4"/>
  <c r="L2043" i="4"/>
  <c r="T2042" i="4"/>
  <c r="S2042" i="4"/>
  <c r="R2042" i="4"/>
  <c r="Q2042" i="4"/>
  <c r="P2042" i="4"/>
  <c r="O2042" i="4"/>
  <c r="L2042" i="4"/>
  <c r="T2041" i="4"/>
  <c r="S2041" i="4"/>
  <c r="R2041" i="4"/>
  <c r="Q2041" i="4"/>
  <c r="P2041" i="4"/>
  <c r="O2041" i="4"/>
  <c r="L2041" i="4"/>
  <c r="T2040" i="4"/>
  <c r="S2040" i="4"/>
  <c r="R2040" i="4"/>
  <c r="Q2040" i="4"/>
  <c r="P2040" i="4"/>
  <c r="O2040" i="4"/>
  <c r="L2040" i="4"/>
  <c r="T2039" i="4"/>
  <c r="S2039" i="4"/>
  <c r="R2039" i="4"/>
  <c r="Q2039" i="4"/>
  <c r="P2039" i="4"/>
  <c r="O2039" i="4"/>
  <c r="L2039" i="4"/>
  <c r="T2038" i="4"/>
  <c r="S2038" i="4"/>
  <c r="R2038" i="4"/>
  <c r="Q2038" i="4"/>
  <c r="P2038" i="4"/>
  <c r="O2038" i="4"/>
  <c r="L2038" i="4"/>
  <c r="T2037" i="4"/>
  <c r="S2037" i="4"/>
  <c r="R2037" i="4"/>
  <c r="Q2037" i="4"/>
  <c r="P2037" i="4"/>
  <c r="O2037" i="4"/>
  <c r="L2037" i="4"/>
  <c r="B2037" i="4"/>
  <c r="B2038" i="4" s="1"/>
  <c r="B2039" i="4" s="1"/>
  <c r="B2040" i="4" s="1"/>
  <c r="B2041" i="4" s="1"/>
  <c r="B2042" i="4" s="1"/>
  <c r="B2043" i="4" s="1"/>
  <c r="B2044" i="4" s="1"/>
  <c r="B2045" i="4" s="1"/>
  <c r="B2046" i="4" s="1"/>
  <c r="B2047" i="4" s="1"/>
  <c r="B2048" i="4" s="1"/>
  <c r="B2049" i="4" s="1"/>
  <c r="B2050" i="4" s="1"/>
  <c r="B2051" i="4" s="1"/>
  <c r="B2052" i="4" s="1"/>
  <c r="B2053" i="4" s="1"/>
  <c r="B2054" i="4" s="1"/>
  <c r="B2055" i="4" s="1"/>
  <c r="B2056" i="4" s="1"/>
  <c r="B2057" i="4" s="1"/>
  <c r="B2058" i="4" s="1"/>
  <c r="B2059" i="4" s="1"/>
  <c r="B2060" i="4" s="1"/>
  <c r="B2061" i="4" s="1"/>
  <c r="B2062" i="4" s="1"/>
  <c r="B2063" i="4" s="1"/>
  <c r="B2064" i="4" s="1"/>
  <c r="B2065" i="4" s="1"/>
  <c r="B2066" i="4" s="1"/>
  <c r="B2067" i="4" s="1"/>
  <c r="T2036" i="4"/>
  <c r="S2036" i="4"/>
  <c r="R2036" i="4"/>
  <c r="Q2036" i="4"/>
  <c r="P2036" i="4"/>
  <c r="O2036" i="4"/>
  <c r="L2036" i="4"/>
  <c r="T2035" i="4"/>
  <c r="S2035" i="4"/>
  <c r="R2035" i="4"/>
  <c r="Q2035" i="4"/>
  <c r="P2035" i="4"/>
  <c r="O2035" i="4"/>
  <c r="L2035" i="4"/>
  <c r="T2034" i="4"/>
  <c r="S2034" i="4"/>
  <c r="R2034" i="4"/>
  <c r="Q2034" i="4"/>
  <c r="P2034" i="4"/>
  <c r="O2034" i="4"/>
  <c r="L2034" i="4"/>
  <c r="P2016" i="4"/>
  <c r="O2016" i="4"/>
  <c r="L2016" i="4"/>
  <c r="N2017" i="4" s="1"/>
  <c r="P2015" i="4"/>
  <c r="O2015" i="4"/>
  <c r="L2015" i="4"/>
  <c r="T2014" i="4"/>
  <c r="S2014" i="4"/>
  <c r="R2014" i="4"/>
  <c r="Q2014" i="4"/>
  <c r="P2014" i="4"/>
  <c r="O2014" i="4"/>
  <c r="L2014" i="4"/>
  <c r="T2013" i="4"/>
  <c r="S2013" i="4"/>
  <c r="R2013" i="4"/>
  <c r="Q2013" i="4"/>
  <c r="P2013" i="4"/>
  <c r="O2013" i="4"/>
  <c r="L2013" i="4"/>
  <c r="T2012" i="4"/>
  <c r="S2012" i="4"/>
  <c r="R2012" i="4"/>
  <c r="Q2012" i="4"/>
  <c r="P2012" i="4"/>
  <c r="O2012" i="4"/>
  <c r="L2012" i="4"/>
  <c r="T2011" i="4"/>
  <c r="S2011" i="4"/>
  <c r="R2011" i="4"/>
  <c r="Q2011" i="4"/>
  <c r="P2011" i="4"/>
  <c r="O2011" i="4"/>
  <c r="L2011" i="4"/>
  <c r="T2010" i="4"/>
  <c r="S2010" i="4"/>
  <c r="R2010" i="4"/>
  <c r="Q2010" i="4"/>
  <c r="P2010" i="4"/>
  <c r="O2010" i="4"/>
  <c r="L2010" i="4"/>
  <c r="T2009" i="4"/>
  <c r="S2009" i="4"/>
  <c r="R2009" i="4"/>
  <c r="Q2009" i="4"/>
  <c r="P2009" i="4"/>
  <c r="O2009" i="4"/>
  <c r="L2009" i="4"/>
  <c r="T2008" i="4"/>
  <c r="S2008" i="4"/>
  <c r="R2008" i="4"/>
  <c r="Q2008" i="4"/>
  <c r="P2008" i="4"/>
  <c r="O2008" i="4"/>
  <c r="L2008" i="4"/>
  <c r="T2007" i="4"/>
  <c r="S2007" i="4"/>
  <c r="R2007" i="4"/>
  <c r="Q2007" i="4"/>
  <c r="P2007" i="4"/>
  <c r="O2007" i="4"/>
  <c r="L2007" i="4"/>
  <c r="T2006" i="4"/>
  <c r="S2006" i="4"/>
  <c r="R2006" i="4"/>
  <c r="Q2006" i="4"/>
  <c r="P2006" i="4"/>
  <c r="O2006" i="4"/>
  <c r="L2006" i="4"/>
  <c r="T2005" i="4"/>
  <c r="S2005" i="4"/>
  <c r="R2005" i="4"/>
  <c r="Q2005" i="4"/>
  <c r="P2005" i="4"/>
  <c r="O2005" i="4"/>
  <c r="L2005" i="4"/>
  <c r="T2004" i="4"/>
  <c r="S2004" i="4"/>
  <c r="R2004" i="4"/>
  <c r="Q2004" i="4"/>
  <c r="P2004" i="4"/>
  <c r="O2004" i="4"/>
  <c r="L2004" i="4"/>
  <c r="T2003" i="4"/>
  <c r="S2003" i="4"/>
  <c r="R2003" i="4"/>
  <c r="Q2003" i="4"/>
  <c r="P2003" i="4"/>
  <c r="O2003" i="4"/>
  <c r="L2003" i="4"/>
  <c r="T2002" i="4"/>
  <c r="S2002" i="4"/>
  <c r="R2002" i="4"/>
  <c r="Q2002" i="4"/>
  <c r="P2002" i="4"/>
  <c r="O2002" i="4"/>
  <c r="L2002" i="4"/>
  <c r="B2002" i="4"/>
  <c r="B2003" i="4" s="1"/>
  <c r="B2004" i="4" s="1"/>
  <c r="B2005" i="4" s="1"/>
  <c r="B2006" i="4" s="1"/>
  <c r="B2007" i="4" s="1"/>
  <c r="B2008" i="4" s="1"/>
  <c r="B2009" i="4" s="1"/>
  <c r="B2010" i="4" s="1"/>
  <c r="B2011" i="4" s="1"/>
  <c r="B2012" i="4" s="1"/>
  <c r="B2013" i="4" s="1"/>
  <c r="B2014" i="4" s="1"/>
  <c r="B2015" i="4" s="1"/>
  <c r="B2016" i="4" s="1"/>
  <c r="B2017" i="4" s="1"/>
  <c r="B2018" i="4" s="1"/>
  <c r="B2019" i="4" s="1"/>
  <c r="B2020" i="4" s="1"/>
  <c r="B2021" i="4" s="1"/>
  <c r="B2022" i="4" s="1"/>
  <c r="B2023" i="4" s="1"/>
  <c r="B2024" i="4" s="1"/>
  <c r="B2025" i="4" s="1"/>
  <c r="B2026" i="4" s="1"/>
  <c r="B2027" i="4" s="1"/>
  <c r="B2028" i="4" s="1"/>
  <c r="B2029" i="4" s="1"/>
  <c r="B2030" i="4" s="1"/>
  <c r="B2031" i="4" s="1"/>
  <c r="B2032" i="4" s="1"/>
  <c r="T2001" i="4"/>
  <c r="S2001" i="4"/>
  <c r="R2001" i="4"/>
  <c r="Q2001" i="4"/>
  <c r="P2001" i="4"/>
  <c r="O2001" i="4"/>
  <c r="L2001" i="4"/>
  <c r="N2002" i="4" s="1"/>
  <c r="T2000" i="4"/>
  <c r="S2000" i="4"/>
  <c r="R2000" i="4"/>
  <c r="Q2000" i="4"/>
  <c r="P2000" i="4"/>
  <c r="O2000" i="4"/>
  <c r="L2000" i="4"/>
  <c r="T1999" i="4"/>
  <c r="S1999" i="4"/>
  <c r="R1999" i="4"/>
  <c r="Q1999" i="4"/>
  <c r="P1999" i="4"/>
  <c r="O1999" i="4"/>
  <c r="L1999" i="4"/>
  <c r="M2032" i="4" s="1"/>
  <c r="P1981" i="4"/>
  <c r="O1981" i="4"/>
  <c r="L1981" i="4"/>
  <c r="P1980" i="4"/>
  <c r="O1980" i="4"/>
  <c r="L1980" i="4"/>
  <c r="T1979" i="4"/>
  <c r="S1979" i="4"/>
  <c r="R1979" i="4"/>
  <c r="Q1979" i="4"/>
  <c r="P1979" i="4"/>
  <c r="O1979" i="4"/>
  <c r="L1979" i="4"/>
  <c r="T1978" i="4"/>
  <c r="S1978" i="4"/>
  <c r="R1978" i="4"/>
  <c r="Q1978" i="4"/>
  <c r="P1978" i="4"/>
  <c r="O1978" i="4"/>
  <c r="L1978" i="4"/>
  <c r="T1977" i="4"/>
  <c r="S1977" i="4"/>
  <c r="R1977" i="4"/>
  <c r="Q1977" i="4"/>
  <c r="P1977" i="4"/>
  <c r="O1977" i="4"/>
  <c r="L1977" i="4"/>
  <c r="T1976" i="4"/>
  <c r="S1976" i="4"/>
  <c r="R1976" i="4"/>
  <c r="Q1976" i="4"/>
  <c r="P1976" i="4"/>
  <c r="O1976" i="4"/>
  <c r="L1976" i="4"/>
  <c r="T1975" i="4"/>
  <c r="S1975" i="4"/>
  <c r="R1975" i="4"/>
  <c r="Q1975" i="4"/>
  <c r="P1975" i="4"/>
  <c r="O1975" i="4"/>
  <c r="L1975" i="4"/>
  <c r="T1974" i="4"/>
  <c r="S1974" i="4"/>
  <c r="R1974" i="4"/>
  <c r="Q1974" i="4"/>
  <c r="P1974" i="4"/>
  <c r="O1974" i="4"/>
  <c r="L1974" i="4"/>
  <c r="T1973" i="4"/>
  <c r="S1973" i="4"/>
  <c r="R1973" i="4"/>
  <c r="Q1973" i="4"/>
  <c r="P1973" i="4"/>
  <c r="O1973" i="4"/>
  <c r="L1973" i="4"/>
  <c r="T1972" i="4"/>
  <c r="S1972" i="4"/>
  <c r="R1972" i="4"/>
  <c r="Q1972" i="4"/>
  <c r="P1972" i="4"/>
  <c r="O1972" i="4"/>
  <c r="L1972" i="4"/>
  <c r="T1971" i="4"/>
  <c r="S1971" i="4"/>
  <c r="R1971" i="4"/>
  <c r="Q1971" i="4"/>
  <c r="P1971" i="4"/>
  <c r="O1971" i="4"/>
  <c r="L1971" i="4"/>
  <c r="T1970" i="4"/>
  <c r="S1970" i="4"/>
  <c r="R1970" i="4"/>
  <c r="Q1970" i="4"/>
  <c r="P1970" i="4"/>
  <c r="O1970" i="4"/>
  <c r="L1970" i="4"/>
  <c r="T1969" i="4"/>
  <c r="S1969" i="4"/>
  <c r="R1969" i="4"/>
  <c r="Q1969" i="4"/>
  <c r="P1969" i="4"/>
  <c r="O1969" i="4"/>
  <c r="L1969" i="4"/>
  <c r="T1968" i="4"/>
  <c r="S1968" i="4"/>
  <c r="R1968" i="4"/>
  <c r="Q1968" i="4"/>
  <c r="P1968" i="4"/>
  <c r="O1968" i="4"/>
  <c r="L1968" i="4"/>
  <c r="T1967" i="4"/>
  <c r="S1967" i="4"/>
  <c r="R1967" i="4"/>
  <c r="Q1967" i="4"/>
  <c r="P1967" i="4"/>
  <c r="O1967" i="4"/>
  <c r="L1967" i="4"/>
  <c r="B1967" i="4"/>
  <c r="B1968" i="4" s="1"/>
  <c r="B1969" i="4" s="1"/>
  <c r="B1970" i="4" s="1"/>
  <c r="B1971" i="4" s="1"/>
  <c r="B1972" i="4" s="1"/>
  <c r="B1973" i="4" s="1"/>
  <c r="B1974" i="4" s="1"/>
  <c r="B1975" i="4" s="1"/>
  <c r="B1976" i="4" s="1"/>
  <c r="B1977" i="4" s="1"/>
  <c r="B1978" i="4" s="1"/>
  <c r="B1979" i="4" s="1"/>
  <c r="B1980" i="4" s="1"/>
  <c r="B1981" i="4" s="1"/>
  <c r="B1982" i="4" s="1"/>
  <c r="B1983" i="4" s="1"/>
  <c r="B1984" i="4" s="1"/>
  <c r="B1985" i="4" s="1"/>
  <c r="B1986" i="4" s="1"/>
  <c r="B1987" i="4" s="1"/>
  <c r="B1988" i="4" s="1"/>
  <c r="B1989" i="4" s="1"/>
  <c r="B1990" i="4" s="1"/>
  <c r="B1991" i="4" s="1"/>
  <c r="B1992" i="4" s="1"/>
  <c r="B1993" i="4" s="1"/>
  <c r="B1994" i="4" s="1"/>
  <c r="B1995" i="4" s="1"/>
  <c r="B1996" i="4" s="1"/>
  <c r="B1997" i="4" s="1"/>
  <c r="T1966" i="4"/>
  <c r="S1966" i="4"/>
  <c r="R1966" i="4"/>
  <c r="Q1966" i="4"/>
  <c r="P1966" i="4"/>
  <c r="O1966" i="4"/>
  <c r="L1966" i="4"/>
  <c r="T1965" i="4"/>
  <c r="S1965" i="4"/>
  <c r="R1965" i="4"/>
  <c r="Q1965" i="4"/>
  <c r="P1965" i="4"/>
  <c r="O1965" i="4"/>
  <c r="L1965" i="4"/>
  <c r="T1964" i="4"/>
  <c r="S1964" i="4"/>
  <c r="R1964" i="4"/>
  <c r="Q1964" i="4"/>
  <c r="P1964" i="4"/>
  <c r="O1964" i="4"/>
  <c r="L1964" i="4"/>
  <c r="P1946" i="4"/>
  <c r="O1946" i="4"/>
  <c r="L1946" i="4"/>
  <c r="P1945" i="4"/>
  <c r="O1945" i="4"/>
  <c r="L1945" i="4"/>
  <c r="T1944" i="4"/>
  <c r="S1944" i="4"/>
  <c r="R1944" i="4"/>
  <c r="Q1944" i="4"/>
  <c r="P1944" i="4"/>
  <c r="O1944" i="4"/>
  <c r="L1944" i="4"/>
  <c r="T1943" i="4"/>
  <c r="S1943" i="4"/>
  <c r="R1943" i="4"/>
  <c r="Q1943" i="4"/>
  <c r="P1943" i="4"/>
  <c r="O1943" i="4"/>
  <c r="L1943" i="4"/>
  <c r="T1942" i="4"/>
  <c r="S1942" i="4"/>
  <c r="R1942" i="4"/>
  <c r="Q1942" i="4"/>
  <c r="P1942" i="4"/>
  <c r="O1942" i="4"/>
  <c r="L1942" i="4"/>
  <c r="T1941" i="4"/>
  <c r="S1941" i="4"/>
  <c r="R1941" i="4"/>
  <c r="Q1941" i="4"/>
  <c r="P1941" i="4"/>
  <c r="O1941" i="4"/>
  <c r="L1941" i="4"/>
  <c r="T1940" i="4"/>
  <c r="S1940" i="4"/>
  <c r="R1940" i="4"/>
  <c r="Q1940" i="4"/>
  <c r="P1940" i="4"/>
  <c r="O1940" i="4"/>
  <c r="L1940" i="4"/>
  <c r="T1939" i="4"/>
  <c r="S1939" i="4"/>
  <c r="R1939" i="4"/>
  <c r="Q1939" i="4"/>
  <c r="P1939" i="4"/>
  <c r="O1939" i="4"/>
  <c r="L1939" i="4"/>
  <c r="T1938" i="4"/>
  <c r="S1938" i="4"/>
  <c r="R1938" i="4"/>
  <c r="Q1938" i="4"/>
  <c r="P1938" i="4"/>
  <c r="O1938" i="4"/>
  <c r="L1938" i="4"/>
  <c r="T1937" i="4"/>
  <c r="S1937" i="4"/>
  <c r="R1937" i="4"/>
  <c r="Q1937" i="4"/>
  <c r="P1937" i="4"/>
  <c r="O1937" i="4"/>
  <c r="L1937" i="4"/>
  <c r="T1936" i="4"/>
  <c r="S1936" i="4"/>
  <c r="R1936" i="4"/>
  <c r="Q1936" i="4"/>
  <c r="P1936" i="4"/>
  <c r="O1936" i="4"/>
  <c r="L1936" i="4"/>
  <c r="T1935" i="4"/>
  <c r="S1935" i="4"/>
  <c r="R1935" i="4"/>
  <c r="Q1935" i="4"/>
  <c r="P1935" i="4"/>
  <c r="O1935" i="4"/>
  <c r="L1935" i="4"/>
  <c r="T1934" i="4"/>
  <c r="S1934" i="4"/>
  <c r="R1934" i="4"/>
  <c r="Q1934" i="4"/>
  <c r="P1934" i="4"/>
  <c r="O1934" i="4"/>
  <c r="L1934" i="4"/>
  <c r="T1933" i="4"/>
  <c r="S1933" i="4"/>
  <c r="R1933" i="4"/>
  <c r="Q1933" i="4"/>
  <c r="P1933" i="4"/>
  <c r="O1933" i="4"/>
  <c r="L1933" i="4"/>
  <c r="T1932" i="4"/>
  <c r="S1932" i="4"/>
  <c r="R1932" i="4"/>
  <c r="Q1932" i="4"/>
  <c r="P1932" i="4"/>
  <c r="O1932" i="4"/>
  <c r="L1932" i="4"/>
  <c r="B1932" i="4"/>
  <c r="B1933" i="4" s="1"/>
  <c r="B1934" i="4" s="1"/>
  <c r="B1935" i="4" s="1"/>
  <c r="B1936" i="4" s="1"/>
  <c r="B1937" i="4" s="1"/>
  <c r="B1938" i="4" s="1"/>
  <c r="B1939" i="4" s="1"/>
  <c r="B1940" i="4" s="1"/>
  <c r="B1941" i="4" s="1"/>
  <c r="B1942" i="4" s="1"/>
  <c r="B1943" i="4" s="1"/>
  <c r="B1944" i="4" s="1"/>
  <c r="B1945" i="4" s="1"/>
  <c r="B1946" i="4" s="1"/>
  <c r="B1947" i="4" s="1"/>
  <c r="B1948" i="4" s="1"/>
  <c r="B1949" i="4" s="1"/>
  <c r="B1950" i="4" s="1"/>
  <c r="B1951" i="4" s="1"/>
  <c r="B1952" i="4" s="1"/>
  <c r="B1953" i="4" s="1"/>
  <c r="B1954" i="4" s="1"/>
  <c r="B1955" i="4" s="1"/>
  <c r="B1956" i="4" s="1"/>
  <c r="B1957" i="4" s="1"/>
  <c r="B1958" i="4" s="1"/>
  <c r="B1959" i="4" s="1"/>
  <c r="B1960" i="4" s="1"/>
  <c r="B1961" i="4" s="1"/>
  <c r="B1962" i="4" s="1"/>
  <c r="T1931" i="4"/>
  <c r="S1931" i="4"/>
  <c r="R1931" i="4"/>
  <c r="Q1931" i="4"/>
  <c r="P1931" i="4"/>
  <c r="O1931" i="4"/>
  <c r="L1931" i="4"/>
  <c r="T1930" i="4"/>
  <c r="S1930" i="4"/>
  <c r="R1930" i="4"/>
  <c r="Q1930" i="4"/>
  <c r="P1930" i="4"/>
  <c r="O1930" i="4"/>
  <c r="L1930" i="4"/>
  <c r="T1929" i="4"/>
  <c r="S1929" i="4"/>
  <c r="R1929" i="4"/>
  <c r="Q1929" i="4"/>
  <c r="P1929" i="4"/>
  <c r="O1929" i="4"/>
  <c r="L1929" i="4"/>
  <c r="M1962" i="4" s="1"/>
  <c r="K1911" i="4"/>
  <c r="I1911" i="4"/>
  <c r="H1911" i="4"/>
  <c r="G1911" i="4"/>
  <c r="F1911" i="4"/>
  <c r="E1911" i="4"/>
  <c r="C1911" i="4"/>
  <c r="K1910" i="4"/>
  <c r="I1910" i="4"/>
  <c r="H1910" i="4"/>
  <c r="G1910" i="4"/>
  <c r="F1910" i="4"/>
  <c r="E1910" i="4"/>
  <c r="C1910" i="4"/>
  <c r="K1909" i="4"/>
  <c r="I1909" i="4"/>
  <c r="H1909" i="4"/>
  <c r="G1909" i="4"/>
  <c r="F1909" i="4"/>
  <c r="E1909" i="4"/>
  <c r="C1909" i="4"/>
  <c r="K1908" i="4"/>
  <c r="I1908" i="4"/>
  <c r="H1908" i="4"/>
  <c r="G1908" i="4"/>
  <c r="F1908" i="4"/>
  <c r="E1908" i="4"/>
  <c r="C1908" i="4"/>
  <c r="K1907" i="4"/>
  <c r="I1907" i="4"/>
  <c r="H1907" i="4"/>
  <c r="G1907" i="4"/>
  <c r="R1907" i="4" s="1"/>
  <c r="F1907" i="4"/>
  <c r="E1907" i="4"/>
  <c r="C1907" i="4"/>
  <c r="K1906" i="4"/>
  <c r="I1906" i="4"/>
  <c r="H1906" i="4"/>
  <c r="G1906" i="4"/>
  <c r="F1906" i="4"/>
  <c r="E1906" i="4"/>
  <c r="C1906" i="4"/>
  <c r="K1905" i="4"/>
  <c r="I1905" i="4"/>
  <c r="H1905" i="4"/>
  <c r="G1905" i="4"/>
  <c r="F1905" i="4"/>
  <c r="E1905" i="4"/>
  <c r="C1905" i="4"/>
  <c r="K1904" i="4"/>
  <c r="J1904" i="4"/>
  <c r="I1904" i="4"/>
  <c r="H1904" i="4"/>
  <c r="G1904" i="4"/>
  <c r="F1904" i="4"/>
  <c r="E1904" i="4"/>
  <c r="D1904" i="4"/>
  <c r="C1904" i="4"/>
  <c r="K1903" i="4"/>
  <c r="J1903" i="4"/>
  <c r="I1903" i="4"/>
  <c r="H1903" i="4"/>
  <c r="G1903" i="4"/>
  <c r="F1903" i="4"/>
  <c r="E1903" i="4"/>
  <c r="D1903" i="4"/>
  <c r="C1903" i="4"/>
  <c r="K1902" i="4"/>
  <c r="J1902" i="4"/>
  <c r="I1902" i="4"/>
  <c r="H1902" i="4"/>
  <c r="G1902" i="4"/>
  <c r="F1902" i="4"/>
  <c r="E1902" i="4"/>
  <c r="D1902" i="4"/>
  <c r="C1902" i="4"/>
  <c r="K1901" i="4"/>
  <c r="J1901" i="4"/>
  <c r="I1901" i="4"/>
  <c r="H1901" i="4"/>
  <c r="G1901" i="4"/>
  <c r="F1901" i="4"/>
  <c r="E1901" i="4"/>
  <c r="D1901" i="4"/>
  <c r="C1901" i="4"/>
  <c r="K1900" i="4"/>
  <c r="J1900" i="4"/>
  <c r="I1900" i="4"/>
  <c r="H1900" i="4"/>
  <c r="G1900" i="4"/>
  <c r="F1900" i="4"/>
  <c r="E1900" i="4"/>
  <c r="D1900" i="4"/>
  <c r="C1900" i="4"/>
  <c r="K1899" i="4"/>
  <c r="J1899" i="4"/>
  <c r="I1899" i="4"/>
  <c r="H1899" i="4"/>
  <c r="G1899" i="4"/>
  <c r="F1899" i="4"/>
  <c r="E1899" i="4"/>
  <c r="D1899" i="4"/>
  <c r="C1899" i="4"/>
  <c r="K1898" i="4"/>
  <c r="J1898" i="4"/>
  <c r="I1898" i="4"/>
  <c r="H1898" i="4"/>
  <c r="G1898" i="4"/>
  <c r="F1898" i="4"/>
  <c r="E1898" i="4"/>
  <c r="D1898" i="4"/>
  <c r="C1898" i="4"/>
  <c r="K1897" i="4"/>
  <c r="J1897" i="4"/>
  <c r="I1897" i="4"/>
  <c r="H1897" i="4"/>
  <c r="G1897" i="4"/>
  <c r="F1897" i="4"/>
  <c r="E1897" i="4"/>
  <c r="D1897" i="4"/>
  <c r="C1897" i="4"/>
  <c r="B1897" i="4"/>
  <c r="B1898" i="4" s="1"/>
  <c r="B1899" i="4" s="1"/>
  <c r="B1900" i="4" s="1"/>
  <c r="B1901" i="4" s="1"/>
  <c r="B1902" i="4" s="1"/>
  <c r="B1903" i="4" s="1"/>
  <c r="B1904" i="4" s="1"/>
  <c r="B1905" i="4" s="1"/>
  <c r="B1906" i="4" s="1"/>
  <c r="B1907" i="4" s="1"/>
  <c r="B1908" i="4" s="1"/>
  <c r="B1909" i="4" s="1"/>
  <c r="B1910" i="4" s="1"/>
  <c r="B1911" i="4" s="1"/>
  <c r="B1912" i="4" s="1"/>
  <c r="B1913" i="4" s="1"/>
  <c r="B1914" i="4" s="1"/>
  <c r="B1915" i="4" s="1"/>
  <c r="B1916" i="4" s="1"/>
  <c r="B1917" i="4" s="1"/>
  <c r="B1918" i="4" s="1"/>
  <c r="B1919" i="4" s="1"/>
  <c r="B1920" i="4" s="1"/>
  <c r="B1921" i="4" s="1"/>
  <c r="B1922" i="4" s="1"/>
  <c r="B1923" i="4" s="1"/>
  <c r="B1924" i="4" s="1"/>
  <c r="B1925" i="4" s="1"/>
  <c r="B1926" i="4" s="1"/>
  <c r="B1927" i="4" s="1"/>
  <c r="K1896" i="4"/>
  <c r="J1896" i="4"/>
  <c r="I1896" i="4"/>
  <c r="H1896" i="4"/>
  <c r="G1896" i="4"/>
  <c r="F1896" i="4"/>
  <c r="E1896" i="4"/>
  <c r="D1896" i="4"/>
  <c r="C1896" i="4"/>
  <c r="K1895" i="4"/>
  <c r="J1895" i="4"/>
  <c r="I1895" i="4"/>
  <c r="H1895" i="4"/>
  <c r="G1895" i="4"/>
  <c r="F1895" i="4"/>
  <c r="E1895" i="4"/>
  <c r="D1895" i="4"/>
  <c r="C1895" i="4"/>
  <c r="K1894" i="4"/>
  <c r="J1894" i="4"/>
  <c r="I1894" i="4"/>
  <c r="H1894" i="4"/>
  <c r="G1894" i="4"/>
  <c r="F1894" i="4"/>
  <c r="E1894" i="4"/>
  <c r="D1894" i="4"/>
  <c r="C1894" i="4"/>
  <c r="P1876" i="4"/>
  <c r="O1876" i="4"/>
  <c r="L1876" i="4"/>
  <c r="P1875" i="4"/>
  <c r="O1875" i="4"/>
  <c r="L1875" i="4"/>
  <c r="T1874" i="4"/>
  <c r="S1874" i="4"/>
  <c r="R1874" i="4"/>
  <c r="Q1874" i="4"/>
  <c r="P1874" i="4"/>
  <c r="O1874" i="4"/>
  <c r="L1874" i="4"/>
  <c r="T1873" i="4"/>
  <c r="S1873" i="4"/>
  <c r="R1873" i="4"/>
  <c r="Q1873" i="4"/>
  <c r="P1873" i="4"/>
  <c r="O1873" i="4"/>
  <c r="L1873" i="4"/>
  <c r="T1872" i="4"/>
  <c r="S1872" i="4"/>
  <c r="R1872" i="4"/>
  <c r="Q1872" i="4"/>
  <c r="P1872" i="4"/>
  <c r="O1872" i="4"/>
  <c r="L1872" i="4"/>
  <c r="T1871" i="4"/>
  <c r="S1871" i="4"/>
  <c r="R1871" i="4"/>
  <c r="Q1871" i="4"/>
  <c r="P1871" i="4"/>
  <c r="O1871" i="4"/>
  <c r="L1871" i="4"/>
  <c r="T1870" i="4"/>
  <c r="S1870" i="4"/>
  <c r="R1870" i="4"/>
  <c r="Q1870" i="4"/>
  <c r="P1870" i="4"/>
  <c r="O1870" i="4"/>
  <c r="L1870" i="4"/>
  <c r="T1869" i="4"/>
  <c r="S1869" i="4"/>
  <c r="R1869" i="4"/>
  <c r="Q1869" i="4"/>
  <c r="P1869" i="4"/>
  <c r="O1869" i="4"/>
  <c r="L1869" i="4"/>
  <c r="T1868" i="4"/>
  <c r="S1868" i="4"/>
  <c r="R1868" i="4"/>
  <c r="Q1868" i="4"/>
  <c r="P1868" i="4"/>
  <c r="O1868" i="4"/>
  <c r="L1868" i="4"/>
  <c r="T1867" i="4"/>
  <c r="S1867" i="4"/>
  <c r="R1867" i="4"/>
  <c r="Q1867" i="4"/>
  <c r="P1867" i="4"/>
  <c r="O1867" i="4"/>
  <c r="L1867" i="4"/>
  <c r="T1866" i="4"/>
  <c r="S1866" i="4"/>
  <c r="R1866" i="4"/>
  <c r="Q1866" i="4"/>
  <c r="P1866" i="4"/>
  <c r="O1866" i="4"/>
  <c r="L1866" i="4"/>
  <c r="T1865" i="4"/>
  <c r="S1865" i="4"/>
  <c r="R1865" i="4"/>
  <c r="Q1865" i="4"/>
  <c r="P1865" i="4"/>
  <c r="O1865" i="4"/>
  <c r="L1865" i="4"/>
  <c r="T1864" i="4"/>
  <c r="S1864" i="4"/>
  <c r="R1864" i="4"/>
  <c r="Q1864" i="4"/>
  <c r="P1864" i="4"/>
  <c r="O1864" i="4"/>
  <c r="L1864" i="4"/>
  <c r="T1863" i="4"/>
  <c r="S1863" i="4"/>
  <c r="R1863" i="4"/>
  <c r="Q1863" i="4"/>
  <c r="P1863" i="4"/>
  <c r="O1863" i="4"/>
  <c r="L1863" i="4"/>
  <c r="T1862" i="4"/>
  <c r="S1862" i="4"/>
  <c r="R1862" i="4"/>
  <c r="Q1862" i="4"/>
  <c r="P1862" i="4"/>
  <c r="O1862" i="4"/>
  <c r="L1862" i="4"/>
  <c r="B1862" i="4"/>
  <c r="B1863" i="4" s="1"/>
  <c r="B1864" i="4" s="1"/>
  <c r="B1865" i="4" s="1"/>
  <c r="B1866" i="4" s="1"/>
  <c r="B1867" i="4" s="1"/>
  <c r="B1868" i="4" s="1"/>
  <c r="B1869" i="4" s="1"/>
  <c r="B1870" i="4" s="1"/>
  <c r="B1871" i="4" s="1"/>
  <c r="B1872" i="4" s="1"/>
  <c r="B1873" i="4" s="1"/>
  <c r="B1874" i="4" s="1"/>
  <c r="B1875" i="4" s="1"/>
  <c r="B1876" i="4" s="1"/>
  <c r="B1877" i="4" s="1"/>
  <c r="B1878" i="4" s="1"/>
  <c r="B1879" i="4" s="1"/>
  <c r="B1880" i="4" s="1"/>
  <c r="B1881" i="4" s="1"/>
  <c r="B1882" i="4" s="1"/>
  <c r="B1883" i="4" s="1"/>
  <c r="B1884" i="4" s="1"/>
  <c r="B1885" i="4" s="1"/>
  <c r="B1886" i="4" s="1"/>
  <c r="B1887" i="4" s="1"/>
  <c r="B1888" i="4" s="1"/>
  <c r="B1889" i="4" s="1"/>
  <c r="B1890" i="4" s="1"/>
  <c r="B1891" i="4" s="1"/>
  <c r="B1892" i="4" s="1"/>
  <c r="T1861" i="4"/>
  <c r="S1861" i="4"/>
  <c r="R1861" i="4"/>
  <c r="Q1861" i="4"/>
  <c r="P1861" i="4"/>
  <c r="O1861" i="4"/>
  <c r="L1861" i="4"/>
  <c r="T1860" i="4"/>
  <c r="S1860" i="4"/>
  <c r="R1860" i="4"/>
  <c r="Q1860" i="4"/>
  <c r="P1860" i="4"/>
  <c r="O1860" i="4"/>
  <c r="L1860" i="4"/>
  <c r="T1859" i="4"/>
  <c r="S1859" i="4"/>
  <c r="R1859" i="4"/>
  <c r="Q1859" i="4"/>
  <c r="P1859" i="4"/>
  <c r="O1859" i="4"/>
  <c r="L1859" i="4"/>
  <c r="M1892" i="4" s="1"/>
  <c r="P1841" i="4"/>
  <c r="O1841" i="4"/>
  <c r="L1841" i="4"/>
  <c r="P1840" i="4"/>
  <c r="O1840" i="4"/>
  <c r="L1840" i="4"/>
  <c r="T1839" i="4"/>
  <c r="S1839" i="4"/>
  <c r="R1839" i="4"/>
  <c r="Q1839" i="4"/>
  <c r="P1839" i="4"/>
  <c r="O1839" i="4"/>
  <c r="L1839" i="4"/>
  <c r="T1838" i="4"/>
  <c r="S1838" i="4"/>
  <c r="R1838" i="4"/>
  <c r="Q1838" i="4"/>
  <c r="P1838" i="4"/>
  <c r="O1838" i="4"/>
  <c r="L1838" i="4"/>
  <c r="T1837" i="4"/>
  <c r="S1837" i="4"/>
  <c r="R1837" i="4"/>
  <c r="Q1837" i="4"/>
  <c r="P1837" i="4"/>
  <c r="O1837" i="4"/>
  <c r="L1837" i="4"/>
  <c r="T1836" i="4"/>
  <c r="S1836" i="4"/>
  <c r="R1836" i="4"/>
  <c r="Q1836" i="4"/>
  <c r="P1836" i="4"/>
  <c r="O1836" i="4"/>
  <c r="L1836" i="4"/>
  <c r="T1835" i="4"/>
  <c r="S1835" i="4"/>
  <c r="R1835" i="4"/>
  <c r="Q1835" i="4"/>
  <c r="P1835" i="4"/>
  <c r="O1835" i="4"/>
  <c r="L1835" i="4"/>
  <c r="T1834" i="4"/>
  <c r="S1834" i="4"/>
  <c r="R1834" i="4"/>
  <c r="Q1834" i="4"/>
  <c r="P1834" i="4"/>
  <c r="O1834" i="4"/>
  <c r="L1834" i="4"/>
  <c r="T1833" i="4"/>
  <c r="S1833" i="4"/>
  <c r="R1833" i="4"/>
  <c r="Q1833" i="4"/>
  <c r="P1833" i="4"/>
  <c r="O1833" i="4"/>
  <c r="L1833" i="4"/>
  <c r="T1832" i="4"/>
  <c r="S1832" i="4"/>
  <c r="R1832" i="4"/>
  <c r="Q1832" i="4"/>
  <c r="P1832" i="4"/>
  <c r="O1832" i="4"/>
  <c r="L1832" i="4"/>
  <c r="T1831" i="4"/>
  <c r="S1831" i="4"/>
  <c r="R1831" i="4"/>
  <c r="Q1831" i="4"/>
  <c r="P1831" i="4"/>
  <c r="O1831" i="4"/>
  <c r="L1831" i="4"/>
  <c r="T1830" i="4"/>
  <c r="S1830" i="4"/>
  <c r="R1830" i="4"/>
  <c r="Q1830" i="4"/>
  <c r="P1830" i="4"/>
  <c r="O1830" i="4"/>
  <c r="L1830" i="4"/>
  <c r="T1829" i="4"/>
  <c r="S1829" i="4"/>
  <c r="R1829" i="4"/>
  <c r="Q1829" i="4"/>
  <c r="P1829" i="4"/>
  <c r="O1829" i="4"/>
  <c r="L1829" i="4"/>
  <c r="T1828" i="4"/>
  <c r="S1828" i="4"/>
  <c r="R1828" i="4"/>
  <c r="Q1828" i="4"/>
  <c r="P1828" i="4"/>
  <c r="O1828" i="4"/>
  <c r="L1828" i="4"/>
  <c r="T1827" i="4"/>
  <c r="S1827" i="4"/>
  <c r="R1827" i="4"/>
  <c r="Q1827" i="4"/>
  <c r="P1827" i="4"/>
  <c r="O1827" i="4"/>
  <c r="L1827" i="4"/>
  <c r="B1827" i="4"/>
  <c r="B1828" i="4" s="1"/>
  <c r="B1829" i="4" s="1"/>
  <c r="B1830" i="4" s="1"/>
  <c r="B1831" i="4" s="1"/>
  <c r="B1832" i="4" s="1"/>
  <c r="B1833" i="4" s="1"/>
  <c r="B1834" i="4" s="1"/>
  <c r="B1835" i="4" s="1"/>
  <c r="B1836" i="4" s="1"/>
  <c r="B1837" i="4" s="1"/>
  <c r="B1838" i="4" s="1"/>
  <c r="B1839" i="4" s="1"/>
  <c r="B1840" i="4" s="1"/>
  <c r="B1841" i="4" s="1"/>
  <c r="B1842" i="4" s="1"/>
  <c r="B1843" i="4" s="1"/>
  <c r="B1844" i="4" s="1"/>
  <c r="B1845" i="4" s="1"/>
  <c r="B1846" i="4" s="1"/>
  <c r="B1847" i="4" s="1"/>
  <c r="B1848" i="4" s="1"/>
  <c r="B1849" i="4" s="1"/>
  <c r="B1850" i="4" s="1"/>
  <c r="B1851" i="4" s="1"/>
  <c r="B1852" i="4" s="1"/>
  <c r="B1853" i="4" s="1"/>
  <c r="B1854" i="4" s="1"/>
  <c r="B1855" i="4" s="1"/>
  <c r="B1856" i="4" s="1"/>
  <c r="B1857" i="4" s="1"/>
  <c r="T1826" i="4"/>
  <c r="S1826" i="4"/>
  <c r="R1826" i="4"/>
  <c r="Q1826" i="4"/>
  <c r="P1826" i="4"/>
  <c r="O1826" i="4"/>
  <c r="L1826" i="4"/>
  <c r="N1827" i="4" s="1"/>
  <c r="T1825" i="4"/>
  <c r="S1825" i="4"/>
  <c r="R1825" i="4"/>
  <c r="Q1825" i="4"/>
  <c r="P1825" i="4"/>
  <c r="O1825" i="4"/>
  <c r="L1825" i="4"/>
  <c r="T1824" i="4"/>
  <c r="S1824" i="4"/>
  <c r="R1824" i="4"/>
  <c r="Q1824" i="4"/>
  <c r="P1824" i="4"/>
  <c r="O1824" i="4"/>
  <c r="L1824" i="4"/>
  <c r="P1806" i="4"/>
  <c r="O1806" i="4"/>
  <c r="L1806" i="4"/>
  <c r="P1805" i="4"/>
  <c r="O1805" i="4"/>
  <c r="L1805" i="4"/>
  <c r="T1804" i="4"/>
  <c r="S1804" i="4"/>
  <c r="R1804" i="4"/>
  <c r="Q1804" i="4"/>
  <c r="P1804" i="4"/>
  <c r="O1804" i="4"/>
  <c r="L1804" i="4"/>
  <c r="T1803" i="4"/>
  <c r="S1803" i="4"/>
  <c r="R1803" i="4"/>
  <c r="Q1803" i="4"/>
  <c r="P1803" i="4"/>
  <c r="O1803" i="4"/>
  <c r="L1803" i="4"/>
  <c r="T1802" i="4"/>
  <c r="S1802" i="4"/>
  <c r="R1802" i="4"/>
  <c r="Q1802" i="4"/>
  <c r="P1802" i="4"/>
  <c r="O1802" i="4"/>
  <c r="L1802" i="4"/>
  <c r="T1801" i="4"/>
  <c r="S1801" i="4"/>
  <c r="R1801" i="4"/>
  <c r="Q1801" i="4"/>
  <c r="P1801" i="4"/>
  <c r="O1801" i="4"/>
  <c r="L1801" i="4"/>
  <c r="T1800" i="4"/>
  <c r="S1800" i="4"/>
  <c r="R1800" i="4"/>
  <c r="Q1800" i="4"/>
  <c r="P1800" i="4"/>
  <c r="O1800" i="4"/>
  <c r="L1800" i="4"/>
  <c r="T1799" i="4"/>
  <c r="S1799" i="4"/>
  <c r="R1799" i="4"/>
  <c r="Q1799" i="4"/>
  <c r="P1799" i="4"/>
  <c r="O1799" i="4"/>
  <c r="L1799" i="4"/>
  <c r="T1798" i="4"/>
  <c r="S1798" i="4"/>
  <c r="R1798" i="4"/>
  <c r="Q1798" i="4"/>
  <c r="P1798" i="4"/>
  <c r="O1798" i="4"/>
  <c r="L1798" i="4"/>
  <c r="T1797" i="4"/>
  <c r="S1797" i="4"/>
  <c r="R1797" i="4"/>
  <c r="Q1797" i="4"/>
  <c r="P1797" i="4"/>
  <c r="O1797" i="4"/>
  <c r="L1797" i="4"/>
  <c r="T1796" i="4"/>
  <c r="S1796" i="4"/>
  <c r="R1796" i="4"/>
  <c r="Q1796" i="4"/>
  <c r="P1796" i="4"/>
  <c r="O1796" i="4"/>
  <c r="L1796" i="4"/>
  <c r="T1795" i="4"/>
  <c r="S1795" i="4"/>
  <c r="R1795" i="4"/>
  <c r="Q1795" i="4"/>
  <c r="P1795" i="4"/>
  <c r="O1795" i="4"/>
  <c r="L1795" i="4"/>
  <c r="T1794" i="4"/>
  <c r="S1794" i="4"/>
  <c r="R1794" i="4"/>
  <c r="Q1794" i="4"/>
  <c r="P1794" i="4"/>
  <c r="O1794" i="4"/>
  <c r="L1794" i="4"/>
  <c r="T1793" i="4"/>
  <c r="S1793" i="4"/>
  <c r="R1793" i="4"/>
  <c r="Q1793" i="4"/>
  <c r="P1793" i="4"/>
  <c r="O1793" i="4"/>
  <c r="L1793" i="4"/>
  <c r="T1792" i="4"/>
  <c r="S1792" i="4"/>
  <c r="R1792" i="4"/>
  <c r="Q1792" i="4"/>
  <c r="P1792" i="4"/>
  <c r="O1792" i="4"/>
  <c r="L1792" i="4"/>
  <c r="B1792" i="4"/>
  <c r="B1793" i="4" s="1"/>
  <c r="B1794" i="4" s="1"/>
  <c r="B1795" i="4" s="1"/>
  <c r="B1796" i="4" s="1"/>
  <c r="B1797" i="4" s="1"/>
  <c r="B1798" i="4" s="1"/>
  <c r="B1799" i="4" s="1"/>
  <c r="B1800" i="4" s="1"/>
  <c r="B1801" i="4" s="1"/>
  <c r="B1802" i="4" s="1"/>
  <c r="B1803" i="4" s="1"/>
  <c r="B1804" i="4" s="1"/>
  <c r="B1805" i="4" s="1"/>
  <c r="B1806" i="4" s="1"/>
  <c r="B1807" i="4" s="1"/>
  <c r="B1808" i="4" s="1"/>
  <c r="B1809" i="4" s="1"/>
  <c r="B1810" i="4" s="1"/>
  <c r="B1811" i="4" s="1"/>
  <c r="B1812" i="4" s="1"/>
  <c r="B1813" i="4" s="1"/>
  <c r="B1814" i="4" s="1"/>
  <c r="B1815" i="4" s="1"/>
  <c r="B1816" i="4" s="1"/>
  <c r="B1817" i="4" s="1"/>
  <c r="B1818" i="4" s="1"/>
  <c r="B1819" i="4" s="1"/>
  <c r="B1820" i="4" s="1"/>
  <c r="B1821" i="4" s="1"/>
  <c r="B1822" i="4" s="1"/>
  <c r="T1791" i="4"/>
  <c r="S1791" i="4"/>
  <c r="R1791" i="4"/>
  <c r="Q1791" i="4"/>
  <c r="P1791" i="4"/>
  <c r="O1791" i="4"/>
  <c r="L1791" i="4"/>
  <c r="T1790" i="4"/>
  <c r="S1790" i="4"/>
  <c r="R1790" i="4"/>
  <c r="Q1790" i="4"/>
  <c r="P1790" i="4"/>
  <c r="O1790" i="4"/>
  <c r="L1790" i="4"/>
  <c r="T1789" i="4"/>
  <c r="S1789" i="4"/>
  <c r="R1789" i="4"/>
  <c r="Q1789" i="4"/>
  <c r="P1789" i="4"/>
  <c r="O1789" i="4"/>
  <c r="L1789" i="4"/>
  <c r="M1822" i="4" s="1"/>
  <c r="P1771" i="4"/>
  <c r="O1771" i="4"/>
  <c r="L1771" i="4"/>
  <c r="P1770" i="4"/>
  <c r="O1770" i="4"/>
  <c r="L1770" i="4"/>
  <c r="T1769" i="4"/>
  <c r="S1769" i="4"/>
  <c r="R1769" i="4"/>
  <c r="Q1769" i="4"/>
  <c r="P1769" i="4"/>
  <c r="O1769" i="4"/>
  <c r="L1769" i="4"/>
  <c r="T1768" i="4"/>
  <c r="S1768" i="4"/>
  <c r="R1768" i="4"/>
  <c r="Q1768" i="4"/>
  <c r="P1768" i="4"/>
  <c r="O1768" i="4"/>
  <c r="L1768" i="4"/>
  <c r="T1767" i="4"/>
  <c r="S1767" i="4"/>
  <c r="R1767" i="4"/>
  <c r="Q1767" i="4"/>
  <c r="P1767" i="4"/>
  <c r="O1767" i="4"/>
  <c r="L1767" i="4"/>
  <c r="T1766" i="4"/>
  <c r="S1766" i="4"/>
  <c r="R1766" i="4"/>
  <c r="Q1766" i="4"/>
  <c r="P1766" i="4"/>
  <c r="O1766" i="4"/>
  <c r="L1766" i="4"/>
  <c r="T1765" i="4"/>
  <c r="S1765" i="4"/>
  <c r="R1765" i="4"/>
  <c r="Q1765" i="4"/>
  <c r="P1765" i="4"/>
  <c r="O1765" i="4"/>
  <c r="L1765" i="4"/>
  <c r="T1764" i="4"/>
  <c r="S1764" i="4"/>
  <c r="R1764" i="4"/>
  <c r="Q1764" i="4"/>
  <c r="P1764" i="4"/>
  <c r="O1764" i="4"/>
  <c r="L1764" i="4"/>
  <c r="T1763" i="4"/>
  <c r="S1763" i="4"/>
  <c r="R1763" i="4"/>
  <c r="Q1763" i="4"/>
  <c r="P1763" i="4"/>
  <c r="O1763" i="4"/>
  <c r="L1763" i="4"/>
  <c r="T1762" i="4"/>
  <c r="S1762" i="4"/>
  <c r="R1762" i="4"/>
  <c r="Q1762" i="4"/>
  <c r="P1762" i="4"/>
  <c r="O1762" i="4"/>
  <c r="L1762" i="4"/>
  <c r="T1761" i="4"/>
  <c r="S1761" i="4"/>
  <c r="R1761" i="4"/>
  <c r="Q1761" i="4"/>
  <c r="P1761" i="4"/>
  <c r="O1761" i="4"/>
  <c r="L1761" i="4"/>
  <c r="T1760" i="4"/>
  <c r="S1760" i="4"/>
  <c r="R1760" i="4"/>
  <c r="Q1760" i="4"/>
  <c r="P1760" i="4"/>
  <c r="O1760" i="4"/>
  <c r="L1760" i="4"/>
  <c r="T1759" i="4"/>
  <c r="S1759" i="4"/>
  <c r="R1759" i="4"/>
  <c r="Q1759" i="4"/>
  <c r="P1759" i="4"/>
  <c r="O1759" i="4"/>
  <c r="L1759" i="4"/>
  <c r="T1758" i="4"/>
  <c r="S1758" i="4"/>
  <c r="R1758" i="4"/>
  <c r="Q1758" i="4"/>
  <c r="P1758" i="4"/>
  <c r="O1758" i="4"/>
  <c r="L1758" i="4"/>
  <c r="T1757" i="4"/>
  <c r="S1757" i="4"/>
  <c r="R1757" i="4"/>
  <c r="Q1757" i="4"/>
  <c r="P1757" i="4"/>
  <c r="O1757" i="4"/>
  <c r="L1757" i="4"/>
  <c r="B1757" i="4"/>
  <c r="B1758" i="4" s="1"/>
  <c r="B1759" i="4" s="1"/>
  <c r="B1760" i="4" s="1"/>
  <c r="B1761" i="4" s="1"/>
  <c r="B1762" i="4" s="1"/>
  <c r="B1763" i="4" s="1"/>
  <c r="B1764" i="4" s="1"/>
  <c r="B1765" i="4" s="1"/>
  <c r="B1766" i="4" s="1"/>
  <c r="B1767" i="4" s="1"/>
  <c r="B1768" i="4" s="1"/>
  <c r="B1769" i="4" s="1"/>
  <c r="B1770" i="4" s="1"/>
  <c r="B1771" i="4" s="1"/>
  <c r="B1772" i="4" s="1"/>
  <c r="B1773" i="4" s="1"/>
  <c r="B1774" i="4" s="1"/>
  <c r="B1775" i="4" s="1"/>
  <c r="B1776" i="4" s="1"/>
  <c r="B1777" i="4" s="1"/>
  <c r="B1778" i="4" s="1"/>
  <c r="B1779" i="4" s="1"/>
  <c r="B1780" i="4" s="1"/>
  <c r="B1781" i="4" s="1"/>
  <c r="B1782" i="4" s="1"/>
  <c r="B1783" i="4" s="1"/>
  <c r="B1784" i="4" s="1"/>
  <c r="B1785" i="4" s="1"/>
  <c r="B1786" i="4" s="1"/>
  <c r="B1787" i="4" s="1"/>
  <c r="T1756" i="4"/>
  <c r="S1756" i="4"/>
  <c r="R1756" i="4"/>
  <c r="Q1756" i="4"/>
  <c r="P1756" i="4"/>
  <c r="O1756" i="4"/>
  <c r="L1756" i="4"/>
  <c r="T1755" i="4"/>
  <c r="S1755" i="4"/>
  <c r="R1755" i="4"/>
  <c r="Q1755" i="4"/>
  <c r="P1755" i="4"/>
  <c r="O1755" i="4"/>
  <c r="L1755" i="4"/>
  <c r="T1754" i="4"/>
  <c r="S1754" i="4"/>
  <c r="R1754" i="4"/>
  <c r="Q1754" i="4"/>
  <c r="P1754" i="4"/>
  <c r="O1754" i="4"/>
  <c r="L1754" i="4"/>
  <c r="M1787" i="4" s="1"/>
  <c r="P1736" i="4"/>
  <c r="O1736" i="4"/>
  <c r="L1736" i="4"/>
  <c r="P1735" i="4"/>
  <c r="O1735" i="4"/>
  <c r="L1735" i="4"/>
  <c r="T1734" i="4"/>
  <c r="S1734" i="4"/>
  <c r="R1734" i="4"/>
  <c r="Q1734" i="4"/>
  <c r="P1734" i="4"/>
  <c r="O1734" i="4"/>
  <c r="L1734" i="4"/>
  <c r="T1733" i="4"/>
  <c r="S1733" i="4"/>
  <c r="R1733" i="4"/>
  <c r="Q1733" i="4"/>
  <c r="P1733" i="4"/>
  <c r="O1733" i="4"/>
  <c r="L1733" i="4"/>
  <c r="T1732" i="4"/>
  <c r="S1732" i="4"/>
  <c r="R1732" i="4"/>
  <c r="Q1732" i="4"/>
  <c r="P1732" i="4"/>
  <c r="O1732" i="4"/>
  <c r="L1732" i="4"/>
  <c r="T1731" i="4"/>
  <c r="S1731" i="4"/>
  <c r="R1731" i="4"/>
  <c r="Q1731" i="4"/>
  <c r="P1731" i="4"/>
  <c r="O1731" i="4"/>
  <c r="L1731" i="4"/>
  <c r="T1730" i="4"/>
  <c r="S1730" i="4"/>
  <c r="R1730" i="4"/>
  <c r="Q1730" i="4"/>
  <c r="P1730" i="4"/>
  <c r="O1730" i="4"/>
  <c r="L1730" i="4"/>
  <c r="T1729" i="4"/>
  <c r="S1729" i="4"/>
  <c r="R1729" i="4"/>
  <c r="Q1729" i="4"/>
  <c r="P1729" i="4"/>
  <c r="O1729" i="4"/>
  <c r="L1729" i="4"/>
  <c r="T1728" i="4"/>
  <c r="S1728" i="4"/>
  <c r="R1728" i="4"/>
  <c r="Q1728" i="4"/>
  <c r="P1728" i="4"/>
  <c r="O1728" i="4"/>
  <c r="L1728" i="4"/>
  <c r="T1727" i="4"/>
  <c r="S1727" i="4"/>
  <c r="R1727" i="4"/>
  <c r="Q1727" i="4"/>
  <c r="P1727" i="4"/>
  <c r="O1727" i="4"/>
  <c r="L1727" i="4"/>
  <c r="T1726" i="4"/>
  <c r="S1726" i="4"/>
  <c r="R1726" i="4"/>
  <c r="Q1726" i="4"/>
  <c r="P1726" i="4"/>
  <c r="O1726" i="4"/>
  <c r="L1726" i="4"/>
  <c r="T1725" i="4"/>
  <c r="S1725" i="4"/>
  <c r="R1725" i="4"/>
  <c r="Q1725" i="4"/>
  <c r="P1725" i="4"/>
  <c r="O1725" i="4"/>
  <c r="L1725" i="4"/>
  <c r="T1724" i="4"/>
  <c r="S1724" i="4"/>
  <c r="R1724" i="4"/>
  <c r="Q1724" i="4"/>
  <c r="P1724" i="4"/>
  <c r="O1724" i="4"/>
  <c r="L1724" i="4"/>
  <c r="T1723" i="4"/>
  <c r="S1723" i="4"/>
  <c r="R1723" i="4"/>
  <c r="Q1723" i="4"/>
  <c r="P1723" i="4"/>
  <c r="O1723" i="4"/>
  <c r="L1723" i="4"/>
  <c r="T1722" i="4"/>
  <c r="S1722" i="4"/>
  <c r="R1722" i="4"/>
  <c r="Q1722" i="4"/>
  <c r="P1722" i="4"/>
  <c r="O1722" i="4"/>
  <c r="L1722" i="4"/>
  <c r="B1722" i="4"/>
  <c r="B1723" i="4" s="1"/>
  <c r="B1724" i="4" s="1"/>
  <c r="B1725" i="4" s="1"/>
  <c r="B1726" i="4" s="1"/>
  <c r="B1727" i="4" s="1"/>
  <c r="B1728" i="4" s="1"/>
  <c r="B1729" i="4" s="1"/>
  <c r="B1730" i="4" s="1"/>
  <c r="B1731" i="4" s="1"/>
  <c r="B1732" i="4" s="1"/>
  <c r="B1733" i="4" s="1"/>
  <c r="B1734" i="4" s="1"/>
  <c r="B1735" i="4" s="1"/>
  <c r="B1736" i="4" s="1"/>
  <c r="B1737" i="4" s="1"/>
  <c r="B1738" i="4" s="1"/>
  <c r="B1739" i="4" s="1"/>
  <c r="B1740" i="4" s="1"/>
  <c r="B1741" i="4" s="1"/>
  <c r="B1742" i="4" s="1"/>
  <c r="B1743" i="4" s="1"/>
  <c r="B1744" i="4" s="1"/>
  <c r="B1745" i="4" s="1"/>
  <c r="B1746" i="4" s="1"/>
  <c r="B1747" i="4" s="1"/>
  <c r="B1748" i="4" s="1"/>
  <c r="B1749" i="4" s="1"/>
  <c r="B1750" i="4" s="1"/>
  <c r="B1751" i="4" s="1"/>
  <c r="B1752" i="4" s="1"/>
  <c r="T1721" i="4"/>
  <c r="S1721" i="4"/>
  <c r="R1721" i="4"/>
  <c r="Q1721" i="4"/>
  <c r="P1721" i="4"/>
  <c r="O1721" i="4"/>
  <c r="L1721" i="4"/>
  <c r="N1722" i="4" s="1"/>
  <c r="T1720" i="4"/>
  <c r="S1720" i="4"/>
  <c r="R1720" i="4"/>
  <c r="Q1720" i="4"/>
  <c r="P1720" i="4"/>
  <c r="O1720" i="4"/>
  <c r="L1720" i="4"/>
  <c r="T1719" i="4"/>
  <c r="S1719" i="4"/>
  <c r="R1719" i="4"/>
  <c r="Q1719" i="4"/>
  <c r="P1719" i="4"/>
  <c r="O1719" i="4"/>
  <c r="L1719" i="4"/>
  <c r="P1701" i="4"/>
  <c r="O1701" i="4"/>
  <c r="L1701" i="4"/>
  <c r="N1702" i="4" s="1"/>
  <c r="P1700" i="4"/>
  <c r="O1700" i="4"/>
  <c r="L1700" i="4"/>
  <c r="T1699" i="4"/>
  <c r="S1699" i="4"/>
  <c r="R1699" i="4"/>
  <c r="Q1699" i="4"/>
  <c r="P1699" i="4"/>
  <c r="O1699" i="4"/>
  <c r="L1699" i="4"/>
  <c r="T1698" i="4"/>
  <c r="S1698" i="4"/>
  <c r="R1698" i="4"/>
  <c r="Q1698" i="4"/>
  <c r="P1698" i="4"/>
  <c r="O1698" i="4"/>
  <c r="L1698" i="4"/>
  <c r="T1697" i="4"/>
  <c r="S1697" i="4"/>
  <c r="R1697" i="4"/>
  <c r="Q1697" i="4"/>
  <c r="P1697" i="4"/>
  <c r="O1697" i="4"/>
  <c r="L1697" i="4"/>
  <c r="T1696" i="4"/>
  <c r="S1696" i="4"/>
  <c r="R1696" i="4"/>
  <c r="Q1696" i="4"/>
  <c r="P1696" i="4"/>
  <c r="O1696" i="4"/>
  <c r="L1696" i="4"/>
  <c r="T1695" i="4"/>
  <c r="S1695" i="4"/>
  <c r="R1695" i="4"/>
  <c r="Q1695" i="4"/>
  <c r="P1695" i="4"/>
  <c r="O1695" i="4"/>
  <c r="L1695" i="4"/>
  <c r="T1694" i="4"/>
  <c r="S1694" i="4"/>
  <c r="R1694" i="4"/>
  <c r="Q1694" i="4"/>
  <c r="P1694" i="4"/>
  <c r="O1694" i="4"/>
  <c r="L1694" i="4"/>
  <c r="T1693" i="4"/>
  <c r="S1693" i="4"/>
  <c r="R1693" i="4"/>
  <c r="Q1693" i="4"/>
  <c r="P1693" i="4"/>
  <c r="O1693" i="4"/>
  <c r="L1693" i="4"/>
  <c r="T1692" i="4"/>
  <c r="S1692" i="4"/>
  <c r="R1692" i="4"/>
  <c r="Q1692" i="4"/>
  <c r="P1692" i="4"/>
  <c r="O1692" i="4"/>
  <c r="L1692" i="4"/>
  <c r="T1691" i="4"/>
  <c r="S1691" i="4"/>
  <c r="R1691" i="4"/>
  <c r="Q1691" i="4"/>
  <c r="P1691" i="4"/>
  <c r="O1691" i="4"/>
  <c r="L1691" i="4"/>
  <c r="T1690" i="4"/>
  <c r="S1690" i="4"/>
  <c r="R1690" i="4"/>
  <c r="Q1690" i="4"/>
  <c r="P1690" i="4"/>
  <c r="O1690" i="4"/>
  <c r="L1690" i="4"/>
  <c r="T1689" i="4"/>
  <c r="S1689" i="4"/>
  <c r="R1689" i="4"/>
  <c r="Q1689" i="4"/>
  <c r="P1689" i="4"/>
  <c r="O1689" i="4"/>
  <c r="L1689" i="4"/>
  <c r="T1688" i="4"/>
  <c r="S1688" i="4"/>
  <c r="R1688" i="4"/>
  <c r="Q1688" i="4"/>
  <c r="P1688" i="4"/>
  <c r="O1688" i="4"/>
  <c r="L1688" i="4"/>
  <c r="T1687" i="4"/>
  <c r="S1687" i="4"/>
  <c r="R1687" i="4"/>
  <c r="Q1687" i="4"/>
  <c r="P1687" i="4"/>
  <c r="O1687" i="4"/>
  <c r="L1687" i="4"/>
  <c r="B1687" i="4"/>
  <c r="B1688" i="4" s="1"/>
  <c r="B1689" i="4" s="1"/>
  <c r="B1690" i="4" s="1"/>
  <c r="B1691" i="4" s="1"/>
  <c r="B1692" i="4" s="1"/>
  <c r="B1693" i="4" s="1"/>
  <c r="B1694" i="4" s="1"/>
  <c r="B1695" i="4" s="1"/>
  <c r="B1696" i="4" s="1"/>
  <c r="B1697" i="4" s="1"/>
  <c r="B1698" i="4" s="1"/>
  <c r="B1699" i="4" s="1"/>
  <c r="B1700" i="4" s="1"/>
  <c r="B1701" i="4" s="1"/>
  <c r="B1702" i="4" s="1"/>
  <c r="B1703" i="4" s="1"/>
  <c r="B1704" i="4" s="1"/>
  <c r="B1705" i="4" s="1"/>
  <c r="B1706" i="4" s="1"/>
  <c r="B1707" i="4" s="1"/>
  <c r="B1708" i="4" s="1"/>
  <c r="B1709" i="4" s="1"/>
  <c r="B1710" i="4" s="1"/>
  <c r="B1711" i="4" s="1"/>
  <c r="B1712" i="4" s="1"/>
  <c r="B1713" i="4" s="1"/>
  <c r="B1714" i="4" s="1"/>
  <c r="B1715" i="4" s="1"/>
  <c r="B1716" i="4" s="1"/>
  <c r="B1717" i="4" s="1"/>
  <c r="T1686" i="4"/>
  <c r="S1686" i="4"/>
  <c r="R1686" i="4"/>
  <c r="Q1686" i="4"/>
  <c r="P1686" i="4"/>
  <c r="O1686" i="4"/>
  <c r="L1686" i="4"/>
  <c r="T1685" i="4"/>
  <c r="S1685" i="4"/>
  <c r="R1685" i="4"/>
  <c r="Q1685" i="4"/>
  <c r="P1685" i="4"/>
  <c r="O1685" i="4"/>
  <c r="L1685" i="4"/>
  <c r="T1684" i="4"/>
  <c r="S1684" i="4"/>
  <c r="R1684" i="4"/>
  <c r="Q1684" i="4"/>
  <c r="P1684" i="4"/>
  <c r="O1684" i="4"/>
  <c r="L1684" i="4"/>
  <c r="P1666" i="4"/>
  <c r="O1666" i="4"/>
  <c r="L1666" i="4"/>
  <c r="P1665" i="4"/>
  <c r="O1665" i="4"/>
  <c r="L1665" i="4"/>
  <c r="T1664" i="4"/>
  <c r="S1664" i="4"/>
  <c r="R1664" i="4"/>
  <c r="Q1664" i="4"/>
  <c r="P1664" i="4"/>
  <c r="O1664" i="4"/>
  <c r="L1664" i="4"/>
  <c r="T1663" i="4"/>
  <c r="S1663" i="4"/>
  <c r="R1663" i="4"/>
  <c r="Q1663" i="4"/>
  <c r="P1663" i="4"/>
  <c r="O1663" i="4"/>
  <c r="L1663" i="4"/>
  <c r="T1662" i="4"/>
  <c r="S1662" i="4"/>
  <c r="R1662" i="4"/>
  <c r="Q1662" i="4"/>
  <c r="P1662" i="4"/>
  <c r="O1662" i="4"/>
  <c r="L1662" i="4"/>
  <c r="T1661" i="4"/>
  <c r="S1661" i="4"/>
  <c r="R1661" i="4"/>
  <c r="Q1661" i="4"/>
  <c r="P1661" i="4"/>
  <c r="O1661" i="4"/>
  <c r="L1661" i="4"/>
  <c r="T1660" i="4"/>
  <c r="S1660" i="4"/>
  <c r="R1660" i="4"/>
  <c r="Q1660" i="4"/>
  <c r="P1660" i="4"/>
  <c r="O1660" i="4"/>
  <c r="L1660" i="4"/>
  <c r="T1659" i="4"/>
  <c r="S1659" i="4"/>
  <c r="R1659" i="4"/>
  <c r="Q1659" i="4"/>
  <c r="P1659" i="4"/>
  <c r="O1659" i="4"/>
  <c r="L1659" i="4"/>
  <c r="T1658" i="4"/>
  <c r="S1658" i="4"/>
  <c r="R1658" i="4"/>
  <c r="Q1658" i="4"/>
  <c r="P1658" i="4"/>
  <c r="O1658" i="4"/>
  <c r="L1658" i="4"/>
  <c r="T1657" i="4"/>
  <c r="S1657" i="4"/>
  <c r="R1657" i="4"/>
  <c r="Q1657" i="4"/>
  <c r="P1657" i="4"/>
  <c r="O1657" i="4"/>
  <c r="L1657" i="4"/>
  <c r="T1656" i="4"/>
  <c r="S1656" i="4"/>
  <c r="R1656" i="4"/>
  <c r="Q1656" i="4"/>
  <c r="P1656" i="4"/>
  <c r="O1656" i="4"/>
  <c r="L1656" i="4"/>
  <c r="T1655" i="4"/>
  <c r="S1655" i="4"/>
  <c r="R1655" i="4"/>
  <c r="Q1655" i="4"/>
  <c r="P1655" i="4"/>
  <c r="O1655" i="4"/>
  <c r="L1655" i="4"/>
  <c r="T1654" i="4"/>
  <c r="S1654" i="4"/>
  <c r="R1654" i="4"/>
  <c r="Q1654" i="4"/>
  <c r="P1654" i="4"/>
  <c r="O1654" i="4"/>
  <c r="L1654" i="4"/>
  <c r="T1653" i="4"/>
  <c r="S1653" i="4"/>
  <c r="R1653" i="4"/>
  <c r="Q1653" i="4"/>
  <c r="P1653" i="4"/>
  <c r="O1653" i="4"/>
  <c r="L1653" i="4"/>
  <c r="T1652" i="4"/>
  <c r="S1652" i="4"/>
  <c r="R1652" i="4"/>
  <c r="Q1652" i="4"/>
  <c r="P1652" i="4"/>
  <c r="O1652" i="4"/>
  <c r="L1652" i="4"/>
  <c r="B1652" i="4"/>
  <c r="B1653" i="4" s="1"/>
  <c r="B1654" i="4" s="1"/>
  <c r="B1655" i="4" s="1"/>
  <c r="B1656" i="4" s="1"/>
  <c r="B1657" i="4" s="1"/>
  <c r="B1658" i="4" s="1"/>
  <c r="B1659" i="4" s="1"/>
  <c r="B1660" i="4" s="1"/>
  <c r="B1661" i="4" s="1"/>
  <c r="B1662" i="4" s="1"/>
  <c r="B1663" i="4" s="1"/>
  <c r="B1664" i="4" s="1"/>
  <c r="B1665" i="4" s="1"/>
  <c r="B1666" i="4" s="1"/>
  <c r="B1667" i="4" s="1"/>
  <c r="B1668" i="4" s="1"/>
  <c r="B1669" i="4" s="1"/>
  <c r="B1670" i="4" s="1"/>
  <c r="B1671" i="4" s="1"/>
  <c r="B1672" i="4" s="1"/>
  <c r="B1673" i="4" s="1"/>
  <c r="B1674" i="4" s="1"/>
  <c r="B1675" i="4" s="1"/>
  <c r="B1676" i="4" s="1"/>
  <c r="B1677" i="4" s="1"/>
  <c r="B1678" i="4" s="1"/>
  <c r="B1679" i="4" s="1"/>
  <c r="B1680" i="4" s="1"/>
  <c r="B1681" i="4" s="1"/>
  <c r="B1682" i="4" s="1"/>
  <c r="T1651" i="4"/>
  <c r="S1651" i="4"/>
  <c r="R1651" i="4"/>
  <c r="Q1651" i="4"/>
  <c r="P1651" i="4"/>
  <c r="O1651" i="4"/>
  <c r="L1651" i="4"/>
  <c r="T1650" i="4"/>
  <c r="S1650" i="4"/>
  <c r="R1650" i="4"/>
  <c r="Q1650" i="4"/>
  <c r="P1650" i="4"/>
  <c r="O1650" i="4"/>
  <c r="L1650" i="4"/>
  <c r="T1649" i="4"/>
  <c r="S1649" i="4"/>
  <c r="R1649" i="4"/>
  <c r="Q1649" i="4"/>
  <c r="P1649" i="4"/>
  <c r="O1649" i="4"/>
  <c r="L1649" i="4"/>
  <c r="K1631" i="4"/>
  <c r="I1631" i="4"/>
  <c r="H1631" i="4"/>
  <c r="G1631" i="4"/>
  <c r="F1631" i="4"/>
  <c r="E1631" i="4"/>
  <c r="C1631" i="4"/>
  <c r="K1630" i="4"/>
  <c r="I1630" i="4"/>
  <c r="H1630" i="4"/>
  <c r="G1630" i="4"/>
  <c r="F1630" i="4"/>
  <c r="E1630" i="4"/>
  <c r="C1630" i="4"/>
  <c r="K1629" i="4"/>
  <c r="I1629" i="4"/>
  <c r="H1629" i="4"/>
  <c r="G1629" i="4"/>
  <c r="F1629" i="4"/>
  <c r="E1629" i="4"/>
  <c r="C1629" i="4"/>
  <c r="K1628" i="4"/>
  <c r="I1628" i="4"/>
  <c r="H1628" i="4"/>
  <c r="G1628" i="4"/>
  <c r="F1628" i="4"/>
  <c r="E1628" i="4"/>
  <c r="C1628" i="4"/>
  <c r="K1627" i="4"/>
  <c r="I1627" i="4"/>
  <c r="H1627" i="4"/>
  <c r="G1627" i="4"/>
  <c r="R1627" i="4" s="1"/>
  <c r="F1627" i="4"/>
  <c r="E1627" i="4"/>
  <c r="C1627" i="4"/>
  <c r="K1626" i="4"/>
  <c r="I1626" i="4"/>
  <c r="H1626" i="4"/>
  <c r="G1626" i="4"/>
  <c r="F1626" i="4"/>
  <c r="E1626" i="4"/>
  <c r="C1626" i="4"/>
  <c r="K1625" i="4"/>
  <c r="I1625" i="4"/>
  <c r="H1625" i="4"/>
  <c r="G1625" i="4"/>
  <c r="F1625" i="4"/>
  <c r="E1625" i="4"/>
  <c r="C1625" i="4"/>
  <c r="K1624" i="4"/>
  <c r="J1624" i="4"/>
  <c r="J2079" i="4" s="1"/>
  <c r="I1624" i="4"/>
  <c r="H1624" i="4"/>
  <c r="G1624" i="4"/>
  <c r="F1624" i="4"/>
  <c r="E1624" i="4"/>
  <c r="D1624" i="4"/>
  <c r="C1624" i="4"/>
  <c r="K1623" i="4"/>
  <c r="K2078" i="4" s="1"/>
  <c r="J1623" i="4"/>
  <c r="I1623" i="4"/>
  <c r="H1623" i="4"/>
  <c r="G1623" i="4"/>
  <c r="F1623" i="4"/>
  <c r="E1623" i="4"/>
  <c r="D1623" i="4"/>
  <c r="C1623" i="4"/>
  <c r="C2078" i="4" s="1"/>
  <c r="K1622" i="4"/>
  <c r="J1622" i="4"/>
  <c r="I1622" i="4"/>
  <c r="H1622" i="4"/>
  <c r="G1622" i="4"/>
  <c r="F1622" i="4"/>
  <c r="E1622" i="4"/>
  <c r="D1622" i="4"/>
  <c r="D2077" i="4" s="1"/>
  <c r="C1622" i="4"/>
  <c r="K1621" i="4"/>
  <c r="J1621" i="4"/>
  <c r="I1621" i="4"/>
  <c r="H1621" i="4"/>
  <c r="G1621" i="4"/>
  <c r="F1621" i="4"/>
  <c r="E1621" i="4"/>
  <c r="E2076" i="4" s="1"/>
  <c r="D1621" i="4"/>
  <c r="C1621" i="4"/>
  <c r="K1620" i="4"/>
  <c r="J1620" i="4"/>
  <c r="I1620" i="4"/>
  <c r="H1620" i="4"/>
  <c r="G1620" i="4"/>
  <c r="F1620" i="4"/>
  <c r="F2075" i="4" s="1"/>
  <c r="E1620" i="4"/>
  <c r="D1620" i="4"/>
  <c r="C1620" i="4"/>
  <c r="K1619" i="4"/>
  <c r="J1619" i="4"/>
  <c r="I1619" i="4"/>
  <c r="H1619" i="4"/>
  <c r="G1619" i="4"/>
  <c r="G2074" i="4" s="1"/>
  <c r="F1619" i="4"/>
  <c r="E1619" i="4"/>
  <c r="D1619" i="4"/>
  <c r="C1619" i="4"/>
  <c r="K1618" i="4"/>
  <c r="J1618" i="4"/>
  <c r="I1618" i="4"/>
  <c r="H1618" i="4"/>
  <c r="H2073" i="4" s="1"/>
  <c r="G1618" i="4"/>
  <c r="F1618" i="4"/>
  <c r="E1618" i="4"/>
  <c r="D1618" i="4"/>
  <c r="C1618" i="4"/>
  <c r="K1617" i="4"/>
  <c r="J1617" i="4"/>
  <c r="I1617" i="4"/>
  <c r="I2072" i="4" s="1"/>
  <c r="H1617" i="4"/>
  <c r="G1617" i="4"/>
  <c r="F1617" i="4"/>
  <c r="E1617" i="4"/>
  <c r="D1617" i="4"/>
  <c r="C1617" i="4"/>
  <c r="B1617" i="4"/>
  <c r="B1618" i="4" s="1"/>
  <c r="B1619" i="4" s="1"/>
  <c r="B1620" i="4" s="1"/>
  <c r="B1621" i="4" s="1"/>
  <c r="B1622" i="4" s="1"/>
  <c r="B1623" i="4" s="1"/>
  <c r="B1624" i="4" s="1"/>
  <c r="B1625" i="4" s="1"/>
  <c r="B1626" i="4" s="1"/>
  <c r="B1627" i="4" s="1"/>
  <c r="B1628" i="4" s="1"/>
  <c r="B1629" i="4" s="1"/>
  <c r="B1630" i="4" s="1"/>
  <c r="B1631" i="4" s="1"/>
  <c r="B1632" i="4" s="1"/>
  <c r="B1633" i="4" s="1"/>
  <c r="B1634" i="4" s="1"/>
  <c r="B1635" i="4" s="1"/>
  <c r="B1636" i="4" s="1"/>
  <c r="B1637" i="4" s="1"/>
  <c r="B1638" i="4" s="1"/>
  <c r="B1639" i="4" s="1"/>
  <c r="B1640" i="4" s="1"/>
  <c r="B1641" i="4" s="1"/>
  <c r="B1642" i="4" s="1"/>
  <c r="B1643" i="4" s="1"/>
  <c r="B1644" i="4" s="1"/>
  <c r="B1645" i="4" s="1"/>
  <c r="B1646" i="4" s="1"/>
  <c r="B1647" i="4" s="1"/>
  <c r="K1616" i="4"/>
  <c r="K2071" i="4" s="1"/>
  <c r="J1616" i="4"/>
  <c r="I1616" i="4"/>
  <c r="H1616" i="4"/>
  <c r="G1616" i="4"/>
  <c r="F1616" i="4"/>
  <c r="E1616" i="4"/>
  <c r="D1616" i="4"/>
  <c r="C1616" i="4"/>
  <c r="C2071" i="4" s="1"/>
  <c r="K1615" i="4"/>
  <c r="J1615" i="4"/>
  <c r="I1615" i="4"/>
  <c r="H1615" i="4"/>
  <c r="G1615" i="4"/>
  <c r="F1615" i="4"/>
  <c r="E1615" i="4"/>
  <c r="D1615" i="4"/>
  <c r="D2070" i="4" s="1"/>
  <c r="C1615" i="4"/>
  <c r="K1614" i="4"/>
  <c r="J1614" i="4"/>
  <c r="I1614" i="4"/>
  <c r="H1614" i="4"/>
  <c r="G1614" i="4"/>
  <c r="F1614" i="4"/>
  <c r="E1614" i="4"/>
  <c r="E2069" i="4" s="1"/>
  <c r="D1614" i="4"/>
  <c r="C1614" i="4"/>
  <c r="P1596" i="4"/>
  <c r="O1596" i="4"/>
  <c r="L1596" i="4"/>
  <c r="P1595" i="4"/>
  <c r="O1595" i="4"/>
  <c r="L1595" i="4"/>
  <c r="T1594" i="4"/>
  <c r="S1594" i="4"/>
  <c r="R1594" i="4"/>
  <c r="Q1594" i="4"/>
  <c r="P1594" i="4"/>
  <c r="O1594" i="4"/>
  <c r="L1594" i="4"/>
  <c r="T1593" i="4"/>
  <c r="S1593" i="4"/>
  <c r="R1593" i="4"/>
  <c r="Q1593" i="4"/>
  <c r="P1593" i="4"/>
  <c r="O1593" i="4"/>
  <c r="L1593" i="4"/>
  <c r="T1592" i="4"/>
  <c r="S1592" i="4"/>
  <c r="R1592" i="4"/>
  <c r="Q1592" i="4"/>
  <c r="P1592" i="4"/>
  <c r="O1592" i="4"/>
  <c r="L1592" i="4"/>
  <c r="T1591" i="4"/>
  <c r="S1591" i="4"/>
  <c r="R1591" i="4"/>
  <c r="Q1591" i="4"/>
  <c r="P1591" i="4"/>
  <c r="O1591" i="4"/>
  <c r="L1591" i="4"/>
  <c r="T1590" i="4"/>
  <c r="S1590" i="4"/>
  <c r="R1590" i="4"/>
  <c r="Q1590" i="4"/>
  <c r="P1590" i="4"/>
  <c r="O1590" i="4"/>
  <c r="L1590" i="4"/>
  <c r="T1589" i="4"/>
  <c r="S1589" i="4"/>
  <c r="R1589" i="4"/>
  <c r="Q1589" i="4"/>
  <c r="P1589" i="4"/>
  <c r="O1589" i="4"/>
  <c r="L1589" i="4"/>
  <c r="T1588" i="4"/>
  <c r="S1588" i="4"/>
  <c r="R1588" i="4"/>
  <c r="Q1588" i="4"/>
  <c r="P1588" i="4"/>
  <c r="O1588" i="4"/>
  <c r="L1588" i="4"/>
  <c r="T1587" i="4"/>
  <c r="S1587" i="4"/>
  <c r="R1587" i="4"/>
  <c r="Q1587" i="4"/>
  <c r="P1587" i="4"/>
  <c r="O1587" i="4"/>
  <c r="L1587" i="4"/>
  <c r="T1586" i="4"/>
  <c r="S1586" i="4"/>
  <c r="R1586" i="4"/>
  <c r="Q1586" i="4"/>
  <c r="P1586" i="4"/>
  <c r="O1586" i="4"/>
  <c r="L1586" i="4"/>
  <c r="T1585" i="4"/>
  <c r="S1585" i="4"/>
  <c r="R1585" i="4"/>
  <c r="Q1585" i="4"/>
  <c r="P1585" i="4"/>
  <c r="O1585" i="4"/>
  <c r="L1585" i="4"/>
  <c r="T1584" i="4"/>
  <c r="S1584" i="4"/>
  <c r="R1584" i="4"/>
  <c r="Q1584" i="4"/>
  <c r="P1584" i="4"/>
  <c r="O1584" i="4"/>
  <c r="L1584" i="4"/>
  <c r="T1583" i="4"/>
  <c r="S1583" i="4"/>
  <c r="R1583" i="4"/>
  <c r="Q1583" i="4"/>
  <c r="P1583" i="4"/>
  <c r="O1583" i="4"/>
  <c r="L1583" i="4"/>
  <c r="T1582" i="4"/>
  <c r="S1582" i="4"/>
  <c r="R1582" i="4"/>
  <c r="Q1582" i="4"/>
  <c r="P1582" i="4"/>
  <c r="O1582" i="4"/>
  <c r="L1582" i="4"/>
  <c r="B1582" i="4"/>
  <c r="B1583" i="4" s="1"/>
  <c r="B1584" i="4" s="1"/>
  <c r="B1585" i="4" s="1"/>
  <c r="B1586" i="4" s="1"/>
  <c r="B1587" i="4" s="1"/>
  <c r="B1588" i="4" s="1"/>
  <c r="B1589" i="4" s="1"/>
  <c r="B1590" i="4" s="1"/>
  <c r="B1591" i="4" s="1"/>
  <c r="B1592" i="4" s="1"/>
  <c r="B1593" i="4" s="1"/>
  <c r="B1594" i="4" s="1"/>
  <c r="B1595" i="4" s="1"/>
  <c r="B1596" i="4" s="1"/>
  <c r="B1597" i="4" s="1"/>
  <c r="B1598" i="4" s="1"/>
  <c r="B1599" i="4" s="1"/>
  <c r="B1600" i="4" s="1"/>
  <c r="B1601" i="4" s="1"/>
  <c r="B1602" i="4" s="1"/>
  <c r="B1603" i="4" s="1"/>
  <c r="B1604" i="4" s="1"/>
  <c r="B1605" i="4" s="1"/>
  <c r="B1606" i="4" s="1"/>
  <c r="B1607" i="4" s="1"/>
  <c r="B1608" i="4" s="1"/>
  <c r="B1609" i="4" s="1"/>
  <c r="B1610" i="4" s="1"/>
  <c r="B1611" i="4" s="1"/>
  <c r="B1612" i="4" s="1"/>
  <c r="T1581" i="4"/>
  <c r="S1581" i="4"/>
  <c r="R1581" i="4"/>
  <c r="Q1581" i="4"/>
  <c r="P1581" i="4"/>
  <c r="O1581" i="4"/>
  <c r="L1581" i="4"/>
  <c r="N1582" i="4" s="1"/>
  <c r="T1580" i="4"/>
  <c r="S1580" i="4"/>
  <c r="R1580" i="4"/>
  <c r="Q1580" i="4"/>
  <c r="P1580" i="4"/>
  <c r="O1580" i="4"/>
  <c r="L1580" i="4"/>
  <c r="T1579" i="4"/>
  <c r="S1579" i="4"/>
  <c r="R1579" i="4"/>
  <c r="Q1579" i="4"/>
  <c r="P1579" i="4"/>
  <c r="O1579" i="4"/>
  <c r="L1579" i="4"/>
  <c r="P1561" i="4"/>
  <c r="O1561" i="4"/>
  <c r="L1561" i="4"/>
  <c r="P1560" i="4"/>
  <c r="O1560" i="4"/>
  <c r="L1560" i="4"/>
  <c r="T1559" i="4"/>
  <c r="S1559" i="4"/>
  <c r="R1559" i="4"/>
  <c r="Q1559" i="4"/>
  <c r="P1559" i="4"/>
  <c r="O1559" i="4"/>
  <c r="L1559" i="4"/>
  <c r="T1558" i="4"/>
  <c r="S1558" i="4"/>
  <c r="R1558" i="4"/>
  <c r="Q1558" i="4"/>
  <c r="P1558" i="4"/>
  <c r="O1558" i="4"/>
  <c r="L1558" i="4"/>
  <c r="T1557" i="4"/>
  <c r="S1557" i="4"/>
  <c r="R1557" i="4"/>
  <c r="Q1557" i="4"/>
  <c r="P1557" i="4"/>
  <c r="O1557" i="4"/>
  <c r="L1557" i="4"/>
  <c r="T1556" i="4"/>
  <c r="S1556" i="4"/>
  <c r="R1556" i="4"/>
  <c r="Q1556" i="4"/>
  <c r="P1556" i="4"/>
  <c r="O1556" i="4"/>
  <c r="L1556" i="4"/>
  <c r="T1555" i="4"/>
  <c r="S1555" i="4"/>
  <c r="R1555" i="4"/>
  <c r="Q1555" i="4"/>
  <c r="P1555" i="4"/>
  <c r="O1555" i="4"/>
  <c r="L1555" i="4"/>
  <c r="T1554" i="4"/>
  <c r="S1554" i="4"/>
  <c r="R1554" i="4"/>
  <c r="Q1554" i="4"/>
  <c r="P1554" i="4"/>
  <c r="O1554" i="4"/>
  <c r="L1554" i="4"/>
  <c r="T1553" i="4"/>
  <c r="S1553" i="4"/>
  <c r="R1553" i="4"/>
  <c r="Q1553" i="4"/>
  <c r="P1553" i="4"/>
  <c r="O1553" i="4"/>
  <c r="L1553" i="4"/>
  <c r="T1552" i="4"/>
  <c r="S1552" i="4"/>
  <c r="R1552" i="4"/>
  <c r="Q1552" i="4"/>
  <c r="P1552" i="4"/>
  <c r="O1552" i="4"/>
  <c r="L1552" i="4"/>
  <c r="T1551" i="4"/>
  <c r="S1551" i="4"/>
  <c r="R1551" i="4"/>
  <c r="Q1551" i="4"/>
  <c r="P1551" i="4"/>
  <c r="O1551" i="4"/>
  <c r="L1551" i="4"/>
  <c r="T1550" i="4"/>
  <c r="S1550" i="4"/>
  <c r="R1550" i="4"/>
  <c r="Q1550" i="4"/>
  <c r="P1550" i="4"/>
  <c r="O1550" i="4"/>
  <c r="L1550" i="4"/>
  <c r="T1549" i="4"/>
  <c r="S1549" i="4"/>
  <c r="R1549" i="4"/>
  <c r="Q1549" i="4"/>
  <c r="P1549" i="4"/>
  <c r="O1549" i="4"/>
  <c r="L1549" i="4"/>
  <c r="T1548" i="4"/>
  <c r="S1548" i="4"/>
  <c r="R1548" i="4"/>
  <c r="Q1548" i="4"/>
  <c r="P1548" i="4"/>
  <c r="O1548" i="4"/>
  <c r="L1548" i="4"/>
  <c r="T1547" i="4"/>
  <c r="S1547" i="4"/>
  <c r="R1547" i="4"/>
  <c r="Q1547" i="4"/>
  <c r="P1547" i="4"/>
  <c r="O1547" i="4"/>
  <c r="L1547" i="4"/>
  <c r="B1547" i="4"/>
  <c r="B1548" i="4" s="1"/>
  <c r="B1549" i="4" s="1"/>
  <c r="B1550" i="4" s="1"/>
  <c r="B1551" i="4" s="1"/>
  <c r="B1552" i="4" s="1"/>
  <c r="B1553" i="4" s="1"/>
  <c r="B1554" i="4" s="1"/>
  <c r="B1555" i="4" s="1"/>
  <c r="B1556" i="4" s="1"/>
  <c r="B1557" i="4" s="1"/>
  <c r="B1558" i="4" s="1"/>
  <c r="B1559" i="4" s="1"/>
  <c r="B1560" i="4" s="1"/>
  <c r="B1561" i="4" s="1"/>
  <c r="B1562" i="4" s="1"/>
  <c r="B1563" i="4" s="1"/>
  <c r="B1564" i="4" s="1"/>
  <c r="B1565" i="4" s="1"/>
  <c r="B1566" i="4" s="1"/>
  <c r="B1567" i="4" s="1"/>
  <c r="B1568" i="4" s="1"/>
  <c r="B1569" i="4" s="1"/>
  <c r="B1570" i="4" s="1"/>
  <c r="B1571" i="4" s="1"/>
  <c r="B1572" i="4" s="1"/>
  <c r="B1573" i="4" s="1"/>
  <c r="B1574" i="4" s="1"/>
  <c r="B1575" i="4" s="1"/>
  <c r="B1576" i="4" s="1"/>
  <c r="B1577" i="4" s="1"/>
  <c r="T1546" i="4"/>
  <c r="S1546" i="4"/>
  <c r="R1546" i="4"/>
  <c r="Q1546" i="4"/>
  <c r="P1546" i="4"/>
  <c r="O1546" i="4"/>
  <c r="L1546" i="4"/>
  <c r="T1545" i="4"/>
  <c r="S1545" i="4"/>
  <c r="R1545" i="4"/>
  <c r="Q1545" i="4"/>
  <c r="P1545" i="4"/>
  <c r="O1545" i="4"/>
  <c r="L1545" i="4"/>
  <c r="N1546" i="4" s="1"/>
  <c r="T1544" i="4"/>
  <c r="S1544" i="4"/>
  <c r="R1544" i="4"/>
  <c r="Q1544" i="4"/>
  <c r="P1544" i="4"/>
  <c r="O1544" i="4"/>
  <c r="L1544" i="4"/>
  <c r="M1577" i="4" s="1"/>
  <c r="P1526" i="4"/>
  <c r="O1526" i="4"/>
  <c r="L1526" i="4"/>
  <c r="P1525" i="4"/>
  <c r="O1525" i="4"/>
  <c r="L1525" i="4"/>
  <c r="N1526" i="4" s="1"/>
  <c r="T1524" i="4"/>
  <c r="S1524" i="4"/>
  <c r="R1524" i="4"/>
  <c r="Q1524" i="4"/>
  <c r="P1524" i="4"/>
  <c r="O1524" i="4"/>
  <c r="L1524" i="4"/>
  <c r="T1523" i="4"/>
  <c r="S1523" i="4"/>
  <c r="R1523" i="4"/>
  <c r="Q1523" i="4"/>
  <c r="P1523" i="4"/>
  <c r="O1523" i="4"/>
  <c r="L1523" i="4"/>
  <c r="T1522" i="4"/>
  <c r="S1522" i="4"/>
  <c r="R1522" i="4"/>
  <c r="Q1522" i="4"/>
  <c r="P1522" i="4"/>
  <c r="O1522" i="4"/>
  <c r="L1522" i="4"/>
  <c r="T1521" i="4"/>
  <c r="S1521" i="4"/>
  <c r="R1521" i="4"/>
  <c r="Q1521" i="4"/>
  <c r="P1521" i="4"/>
  <c r="O1521" i="4"/>
  <c r="L1521" i="4"/>
  <c r="T1520" i="4"/>
  <c r="S1520" i="4"/>
  <c r="R1520" i="4"/>
  <c r="Q1520" i="4"/>
  <c r="P1520" i="4"/>
  <c r="O1520" i="4"/>
  <c r="L1520" i="4"/>
  <c r="T1519" i="4"/>
  <c r="S1519" i="4"/>
  <c r="R1519" i="4"/>
  <c r="Q1519" i="4"/>
  <c r="P1519" i="4"/>
  <c r="O1519" i="4"/>
  <c r="L1519" i="4"/>
  <c r="T1518" i="4"/>
  <c r="S1518" i="4"/>
  <c r="R1518" i="4"/>
  <c r="Q1518" i="4"/>
  <c r="P1518" i="4"/>
  <c r="O1518" i="4"/>
  <c r="L1518" i="4"/>
  <c r="N1519" i="4" s="1"/>
  <c r="T1517" i="4"/>
  <c r="S1517" i="4"/>
  <c r="R1517" i="4"/>
  <c r="Q1517" i="4"/>
  <c r="P1517" i="4"/>
  <c r="O1517" i="4"/>
  <c r="L1517" i="4"/>
  <c r="T1516" i="4"/>
  <c r="S1516" i="4"/>
  <c r="R1516" i="4"/>
  <c r="Q1516" i="4"/>
  <c r="P1516" i="4"/>
  <c r="O1516" i="4"/>
  <c r="L1516" i="4"/>
  <c r="T1515" i="4"/>
  <c r="S1515" i="4"/>
  <c r="R1515" i="4"/>
  <c r="Q1515" i="4"/>
  <c r="P1515" i="4"/>
  <c r="O1515" i="4"/>
  <c r="L1515" i="4"/>
  <c r="T1514" i="4"/>
  <c r="S1514" i="4"/>
  <c r="R1514" i="4"/>
  <c r="Q1514" i="4"/>
  <c r="P1514" i="4"/>
  <c r="O1514" i="4"/>
  <c r="L1514" i="4"/>
  <c r="T1513" i="4"/>
  <c r="S1513" i="4"/>
  <c r="R1513" i="4"/>
  <c r="Q1513" i="4"/>
  <c r="P1513" i="4"/>
  <c r="O1513" i="4"/>
  <c r="L1513" i="4"/>
  <c r="N1514" i="4" s="1"/>
  <c r="T1512" i="4"/>
  <c r="S1512" i="4"/>
  <c r="R1512" i="4"/>
  <c r="Q1512" i="4"/>
  <c r="P1512" i="4"/>
  <c r="O1512" i="4"/>
  <c r="L1512" i="4"/>
  <c r="B1512" i="4"/>
  <c r="B1513" i="4" s="1"/>
  <c r="B1514" i="4" s="1"/>
  <c r="B1515" i="4" s="1"/>
  <c r="B1516" i="4" s="1"/>
  <c r="B1517" i="4" s="1"/>
  <c r="B1518" i="4" s="1"/>
  <c r="B1519" i="4" s="1"/>
  <c r="B1520" i="4" s="1"/>
  <c r="B1521" i="4" s="1"/>
  <c r="B1522" i="4" s="1"/>
  <c r="B1523" i="4" s="1"/>
  <c r="B1524" i="4" s="1"/>
  <c r="B1525" i="4" s="1"/>
  <c r="B1526" i="4" s="1"/>
  <c r="B1527" i="4" s="1"/>
  <c r="B1528" i="4" s="1"/>
  <c r="B1529" i="4" s="1"/>
  <c r="B1530" i="4" s="1"/>
  <c r="B1531" i="4" s="1"/>
  <c r="B1532" i="4" s="1"/>
  <c r="B1533" i="4" s="1"/>
  <c r="B1534" i="4" s="1"/>
  <c r="B1535" i="4" s="1"/>
  <c r="B1536" i="4" s="1"/>
  <c r="B1537" i="4" s="1"/>
  <c r="B1538" i="4" s="1"/>
  <c r="B1539" i="4" s="1"/>
  <c r="B1540" i="4" s="1"/>
  <c r="B1541" i="4" s="1"/>
  <c r="B1542" i="4" s="1"/>
  <c r="T1511" i="4"/>
  <c r="S1511" i="4"/>
  <c r="R1511" i="4"/>
  <c r="Q1511" i="4"/>
  <c r="P1511" i="4"/>
  <c r="O1511" i="4"/>
  <c r="L1511" i="4"/>
  <c r="T1510" i="4"/>
  <c r="S1510" i="4"/>
  <c r="R1510" i="4"/>
  <c r="Q1510" i="4"/>
  <c r="P1510" i="4"/>
  <c r="O1510" i="4"/>
  <c r="L1510" i="4"/>
  <c r="N1511" i="4" s="1"/>
  <c r="T1509" i="4"/>
  <c r="S1509" i="4"/>
  <c r="R1509" i="4"/>
  <c r="Q1509" i="4"/>
  <c r="P1509" i="4"/>
  <c r="O1509" i="4"/>
  <c r="L1509" i="4"/>
  <c r="M1542" i="4" s="1"/>
  <c r="P1491" i="4"/>
  <c r="O1491" i="4"/>
  <c r="L1491" i="4"/>
  <c r="P1490" i="4"/>
  <c r="O1490" i="4"/>
  <c r="L1490" i="4"/>
  <c r="T1489" i="4"/>
  <c r="S1489" i="4"/>
  <c r="R1489" i="4"/>
  <c r="Q1489" i="4"/>
  <c r="P1489" i="4"/>
  <c r="O1489" i="4"/>
  <c r="L1489" i="4"/>
  <c r="T1488" i="4"/>
  <c r="S1488" i="4"/>
  <c r="R1488" i="4"/>
  <c r="Q1488" i="4"/>
  <c r="P1488" i="4"/>
  <c r="O1488" i="4"/>
  <c r="L1488" i="4"/>
  <c r="T1487" i="4"/>
  <c r="S1487" i="4"/>
  <c r="R1487" i="4"/>
  <c r="Q1487" i="4"/>
  <c r="P1487" i="4"/>
  <c r="O1487" i="4"/>
  <c r="L1487" i="4"/>
  <c r="T1486" i="4"/>
  <c r="S1486" i="4"/>
  <c r="R1486" i="4"/>
  <c r="Q1486" i="4"/>
  <c r="P1486" i="4"/>
  <c r="O1486" i="4"/>
  <c r="L1486" i="4"/>
  <c r="T1485" i="4"/>
  <c r="S1485" i="4"/>
  <c r="R1485" i="4"/>
  <c r="Q1485" i="4"/>
  <c r="P1485" i="4"/>
  <c r="O1485" i="4"/>
  <c r="L1485" i="4"/>
  <c r="T1484" i="4"/>
  <c r="S1484" i="4"/>
  <c r="R1484" i="4"/>
  <c r="Q1484" i="4"/>
  <c r="P1484" i="4"/>
  <c r="O1484" i="4"/>
  <c r="L1484" i="4"/>
  <c r="T1483" i="4"/>
  <c r="S1483" i="4"/>
  <c r="R1483" i="4"/>
  <c r="Q1483" i="4"/>
  <c r="P1483" i="4"/>
  <c r="O1483" i="4"/>
  <c r="L1483" i="4"/>
  <c r="T1482" i="4"/>
  <c r="S1482" i="4"/>
  <c r="R1482" i="4"/>
  <c r="Q1482" i="4"/>
  <c r="P1482" i="4"/>
  <c r="O1482" i="4"/>
  <c r="L1482" i="4"/>
  <c r="T1481" i="4"/>
  <c r="S1481" i="4"/>
  <c r="R1481" i="4"/>
  <c r="Q1481" i="4"/>
  <c r="P1481" i="4"/>
  <c r="O1481" i="4"/>
  <c r="L1481" i="4"/>
  <c r="T1480" i="4"/>
  <c r="S1480" i="4"/>
  <c r="R1480" i="4"/>
  <c r="Q1480" i="4"/>
  <c r="P1480" i="4"/>
  <c r="O1480" i="4"/>
  <c r="L1480" i="4"/>
  <c r="T1479" i="4"/>
  <c r="S1479" i="4"/>
  <c r="R1479" i="4"/>
  <c r="Q1479" i="4"/>
  <c r="P1479" i="4"/>
  <c r="O1479" i="4"/>
  <c r="L1479" i="4"/>
  <c r="T1478" i="4"/>
  <c r="S1478" i="4"/>
  <c r="R1478" i="4"/>
  <c r="Q1478" i="4"/>
  <c r="P1478" i="4"/>
  <c r="O1478" i="4"/>
  <c r="L1478" i="4"/>
  <c r="T1477" i="4"/>
  <c r="S1477" i="4"/>
  <c r="R1477" i="4"/>
  <c r="Q1477" i="4"/>
  <c r="P1477" i="4"/>
  <c r="O1477" i="4"/>
  <c r="L1477" i="4"/>
  <c r="B1477" i="4"/>
  <c r="B1478" i="4" s="1"/>
  <c r="B1479" i="4" s="1"/>
  <c r="B1480" i="4" s="1"/>
  <c r="B1481" i="4" s="1"/>
  <c r="B1482" i="4" s="1"/>
  <c r="B1483" i="4" s="1"/>
  <c r="B1484" i="4" s="1"/>
  <c r="B1485" i="4" s="1"/>
  <c r="B1486" i="4" s="1"/>
  <c r="B1487" i="4" s="1"/>
  <c r="B1488" i="4" s="1"/>
  <c r="B1489" i="4" s="1"/>
  <c r="B1490" i="4" s="1"/>
  <c r="B1491" i="4" s="1"/>
  <c r="B1492" i="4" s="1"/>
  <c r="B1493" i="4" s="1"/>
  <c r="B1494" i="4" s="1"/>
  <c r="B1495" i="4" s="1"/>
  <c r="B1496" i="4" s="1"/>
  <c r="B1497" i="4" s="1"/>
  <c r="B1498" i="4" s="1"/>
  <c r="B1499" i="4" s="1"/>
  <c r="B1500" i="4" s="1"/>
  <c r="B1501" i="4" s="1"/>
  <c r="B1502" i="4" s="1"/>
  <c r="B1503" i="4" s="1"/>
  <c r="B1504" i="4" s="1"/>
  <c r="B1505" i="4" s="1"/>
  <c r="B1506" i="4" s="1"/>
  <c r="B1507" i="4" s="1"/>
  <c r="T1476" i="4"/>
  <c r="S1476" i="4"/>
  <c r="R1476" i="4"/>
  <c r="Q1476" i="4"/>
  <c r="P1476" i="4"/>
  <c r="O1476" i="4"/>
  <c r="L1476" i="4"/>
  <c r="N1477" i="4" s="1"/>
  <c r="T1475" i="4"/>
  <c r="S1475" i="4"/>
  <c r="R1475" i="4"/>
  <c r="Q1475" i="4"/>
  <c r="P1475" i="4"/>
  <c r="O1475" i="4"/>
  <c r="L1475" i="4"/>
  <c r="T1474" i="4"/>
  <c r="S1474" i="4"/>
  <c r="R1474" i="4"/>
  <c r="Q1474" i="4"/>
  <c r="P1474" i="4"/>
  <c r="O1474" i="4"/>
  <c r="L1474" i="4"/>
  <c r="P1456" i="4"/>
  <c r="O1456" i="4"/>
  <c r="L1456" i="4"/>
  <c r="P1455" i="4"/>
  <c r="O1455" i="4"/>
  <c r="L1455" i="4"/>
  <c r="T1454" i="4"/>
  <c r="S1454" i="4"/>
  <c r="R1454" i="4"/>
  <c r="Q1454" i="4"/>
  <c r="P1454" i="4"/>
  <c r="O1454" i="4"/>
  <c r="L1454" i="4"/>
  <c r="T1453" i="4"/>
  <c r="S1453" i="4"/>
  <c r="R1453" i="4"/>
  <c r="Q1453" i="4"/>
  <c r="P1453" i="4"/>
  <c r="O1453" i="4"/>
  <c r="L1453" i="4"/>
  <c r="T1452" i="4"/>
  <c r="S1452" i="4"/>
  <c r="R1452" i="4"/>
  <c r="Q1452" i="4"/>
  <c r="P1452" i="4"/>
  <c r="O1452" i="4"/>
  <c r="L1452" i="4"/>
  <c r="T1451" i="4"/>
  <c r="S1451" i="4"/>
  <c r="R1451" i="4"/>
  <c r="Q1451" i="4"/>
  <c r="P1451" i="4"/>
  <c r="O1451" i="4"/>
  <c r="L1451" i="4"/>
  <c r="T1450" i="4"/>
  <c r="S1450" i="4"/>
  <c r="R1450" i="4"/>
  <c r="Q1450" i="4"/>
  <c r="P1450" i="4"/>
  <c r="O1450" i="4"/>
  <c r="L1450" i="4"/>
  <c r="T1449" i="4"/>
  <c r="S1449" i="4"/>
  <c r="R1449" i="4"/>
  <c r="Q1449" i="4"/>
  <c r="P1449" i="4"/>
  <c r="O1449" i="4"/>
  <c r="L1449" i="4"/>
  <c r="T1448" i="4"/>
  <c r="S1448" i="4"/>
  <c r="R1448" i="4"/>
  <c r="Q1448" i="4"/>
  <c r="P1448" i="4"/>
  <c r="O1448" i="4"/>
  <c r="L1448" i="4"/>
  <c r="T1447" i="4"/>
  <c r="S1447" i="4"/>
  <c r="R1447" i="4"/>
  <c r="Q1447" i="4"/>
  <c r="P1447" i="4"/>
  <c r="O1447" i="4"/>
  <c r="L1447" i="4"/>
  <c r="T1446" i="4"/>
  <c r="S1446" i="4"/>
  <c r="R1446" i="4"/>
  <c r="Q1446" i="4"/>
  <c r="P1446" i="4"/>
  <c r="O1446" i="4"/>
  <c r="L1446" i="4"/>
  <c r="T1445" i="4"/>
  <c r="S1445" i="4"/>
  <c r="R1445" i="4"/>
  <c r="Q1445" i="4"/>
  <c r="P1445" i="4"/>
  <c r="O1445" i="4"/>
  <c r="L1445" i="4"/>
  <c r="T1444" i="4"/>
  <c r="S1444" i="4"/>
  <c r="R1444" i="4"/>
  <c r="Q1444" i="4"/>
  <c r="P1444" i="4"/>
  <c r="O1444" i="4"/>
  <c r="L1444" i="4"/>
  <c r="T1443" i="4"/>
  <c r="S1443" i="4"/>
  <c r="R1443" i="4"/>
  <c r="Q1443" i="4"/>
  <c r="P1443" i="4"/>
  <c r="O1443" i="4"/>
  <c r="L1443" i="4"/>
  <c r="T1442" i="4"/>
  <c r="S1442" i="4"/>
  <c r="R1442" i="4"/>
  <c r="Q1442" i="4"/>
  <c r="P1442" i="4"/>
  <c r="O1442" i="4"/>
  <c r="L1442" i="4"/>
  <c r="B1442" i="4"/>
  <c r="B1443" i="4" s="1"/>
  <c r="B1444" i="4" s="1"/>
  <c r="B1445" i="4" s="1"/>
  <c r="B1446" i="4" s="1"/>
  <c r="B1447" i="4" s="1"/>
  <c r="B1448" i="4" s="1"/>
  <c r="B1449" i="4" s="1"/>
  <c r="B1450" i="4" s="1"/>
  <c r="B1451" i="4" s="1"/>
  <c r="B1452" i="4" s="1"/>
  <c r="B1453" i="4" s="1"/>
  <c r="B1454" i="4" s="1"/>
  <c r="B1455" i="4" s="1"/>
  <c r="B1456" i="4" s="1"/>
  <c r="B1457" i="4" s="1"/>
  <c r="B1458" i="4" s="1"/>
  <c r="B1459" i="4" s="1"/>
  <c r="B1460" i="4" s="1"/>
  <c r="B1461" i="4" s="1"/>
  <c r="B1462" i="4" s="1"/>
  <c r="B1463" i="4" s="1"/>
  <c r="B1464" i="4" s="1"/>
  <c r="B1465" i="4" s="1"/>
  <c r="B1466" i="4" s="1"/>
  <c r="B1467" i="4" s="1"/>
  <c r="B1468" i="4" s="1"/>
  <c r="B1469" i="4" s="1"/>
  <c r="B1470" i="4" s="1"/>
  <c r="B1471" i="4" s="1"/>
  <c r="B1472" i="4" s="1"/>
  <c r="T1441" i="4"/>
  <c r="S1441" i="4"/>
  <c r="R1441" i="4"/>
  <c r="Q1441" i="4"/>
  <c r="P1441" i="4"/>
  <c r="O1441" i="4"/>
  <c r="L1441" i="4"/>
  <c r="T1440" i="4"/>
  <c r="S1440" i="4"/>
  <c r="R1440" i="4"/>
  <c r="Q1440" i="4"/>
  <c r="P1440" i="4"/>
  <c r="O1440" i="4"/>
  <c r="L1440" i="4"/>
  <c r="T1439" i="4"/>
  <c r="S1439" i="4"/>
  <c r="R1439" i="4"/>
  <c r="Q1439" i="4"/>
  <c r="P1439" i="4"/>
  <c r="O1439" i="4"/>
  <c r="L1439" i="4"/>
  <c r="P1421" i="4"/>
  <c r="O1421" i="4"/>
  <c r="L1421" i="4"/>
  <c r="P1420" i="4"/>
  <c r="O1420" i="4"/>
  <c r="L1420" i="4"/>
  <c r="T1419" i="4"/>
  <c r="S1419" i="4"/>
  <c r="R1419" i="4"/>
  <c r="Q1419" i="4"/>
  <c r="P1419" i="4"/>
  <c r="O1419" i="4"/>
  <c r="L1419" i="4"/>
  <c r="T1418" i="4"/>
  <c r="S1418" i="4"/>
  <c r="R1418" i="4"/>
  <c r="Q1418" i="4"/>
  <c r="P1418" i="4"/>
  <c r="O1418" i="4"/>
  <c r="L1418" i="4"/>
  <c r="T1417" i="4"/>
  <c r="S1417" i="4"/>
  <c r="R1417" i="4"/>
  <c r="Q1417" i="4"/>
  <c r="P1417" i="4"/>
  <c r="O1417" i="4"/>
  <c r="L1417" i="4"/>
  <c r="T1416" i="4"/>
  <c r="S1416" i="4"/>
  <c r="R1416" i="4"/>
  <c r="Q1416" i="4"/>
  <c r="P1416" i="4"/>
  <c r="O1416" i="4"/>
  <c r="L1416" i="4"/>
  <c r="T1415" i="4"/>
  <c r="S1415" i="4"/>
  <c r="R1415" i="4"/>
  <c r="Q1415" i="4"/>
  <c r="P1415" i="4"/>
  <c r="O1415" i="4"/>
  <c r="L1415" i="4"/>
  <c r="T1414" i="4"/>
  <c r="S1414" i="4"/>
  <c r="R1414" i="4"/>
  <c r="Q1414" i="4"/>
  <c r="P1414" i="4"/>
  <c r="O1414" i="4"/>
  <c r="L1414" i="4"/>
  <c r="T1413" i="4"/>
  <c r="S1413" i="4"/>
  <c r="R1413" i="4"/>
  <c r="Q1413" i="4"/>
  <c r="P1413" i="4"/>
  <c r="O1413" i="4"/>
  <c r="L1413" i="4"/>
  <c r="T1412" i="4"/>
  <c r="S1412" i="4"/>
  <c r="R1412" i="4"/>
  <c r="Q1412" i="4"/>
  <c r="P1412" i="4"/>
  <c r="O1412" i="4"/>
  <c r="L1412" i="4"/>
  <c r="T1411" i="4"/>
  <c r="S1411" i="4"/>
  <c r="R1411" i="4"/>
  <c r="Q1411" i="4"/>
  <c r="P1411" i="4"/>
  <c r="O1411" i="4"/>
  <c r="L1411" i="4"/>
  <c r="T1410" i="4"/>
  <c r="S1410" i="4"/>
  <c r="R1410" i="4"/>
  <c r="Q1410" i="4"/>
  <c r="P1410" i="4"/>
  <c r="O1410" i="4"/>
  <c r="L1410" i="4"/>
  <c r="T1409" i="4"/>
  <c r="S1409" i="4"/>
  <c r="R1409" i="4"/>
  <c r="Q1409" i="4"/>
  <c r="P1409" i="4"/>
  <c r="O1409" i="4"/>
  <c r="L1409" i="4"/>
  <c r="T1408" i="4"/>
  <c r="S1408" i="4"/>
  <c r="R1408" i="4"/>
  <c r="Q1408" i="4"/>
  <c r="P1408" i="4"/>
  <c r="O1408" i="4"/>
  <c r="L1408" i="4"/>
  <c r="T1407" i="4"/>
  <c r="S1407" i="4"/>
  <c r="R1407" i="4"/>
  <c r="Q1407" i="4"/>
  <c r="P1407" i="4"/>
  <c r="O1407" i="4"/>
  <c r="L1407" i="4"/>
  <c r="B1407" i="4"/>
  <c r="B1408" i="4" s="1"/>
  <c r="B1409" i="4" s="1"/>
  <c r="B1410" i="4" s="1"/>
  <c r="B1411" i="4" s="1"/>
  <c r="B1412" i="4" s="1"/>
  <c r="B1413" i="4" s="1"/>
  <c r="B1414" i="4" s="1"/>
  <c r="B1415" i="4" s="1"/>
  <c r="B1416" i="4" s="1"/>
  <c r="B1417" i="4" s="1"/>
  <c r="B1418" i="4" s="1"/>
  <c r="B1419" i="4" s="1"/>
  <c r="B1420" i="4" s="1"/>
  <c r="B1421" i="4" s="1"/>
  <c r="B1422" i="4" s="1"/>
  <c r="B1423" i="4" s="1"/>
  <c r="B1424" i="4" s="1"/>
  <c r="B1425" i="4" s="1"/>
  <c r="B1426" i="4" s="1"/>
  <c r="B1427" i="4" s="1"/>
  <c r="B1428" i="4" s="1"/>
  <c r="B1429" i="4" s="1"/>
  <c r="B1430" i="4" s="1"/>
  <c r="B1431" i="4" s="1"/>
  <c r="B1432" i="4" s="1"/>
  <c r="B1433" i="4" s="1"/>
  <c r="B1434" i="4" s="1"/>
  <c r="B1435" i="4" s="1"/>
  <c r="B1436" i="4" s="1"/>
  <c r="B1437" i="4" s="1"/>
  <c r="T1406" i="4"/>
  <c r="S1406" i="4"/>
  <c r="R1406" i="4"/>
  <c r="Q1406" i="4"/>
  <c r="P1406" i="4"/>
  <c r="O1406" i="4"/>
  <c r="L1406" i="4"/>
  <c r="T1405" i="4"/>
  <c r="S1405" i="4"/>
  <c r="R1405" i="4"/>
  <c r="Q1405" i="4"/>
  <c r="P1405" i="4"/>
  <c r="O1405" i="4"/>
  <c r="L1405" i="4"/>
  <c r="T1404" i="4"/>
  <c r="S1404" i="4"/>
  <c r="R1404" i="4"/>
  <c r="Q1404" i="4"/>
  <c r="P1404" i="4"/>
  <c r="O1404" i="4"/>
  <c r="L1404" i="4"/>
  <c r="P1386" i="4"/>
  <c r="O1386" i="4"/>
  <c r="L1386" i="4"/>
  <c r="P1385" i="4"/>
  <c r="O1385" i="4"/>
  <c r="L1385" i="4"/>
  <c r="T1384" i="4"/>
  <c r="S1384" i="4"/>
  <c r="R1384" i="4"/>
  <c r="Q1384" i="4"/>
  <c r="P1384" i="4"/>
  <c r="O1384" i="4"/>
  <c r="L1384" i="4"/>
  <c r="T1383" i="4"/>
  <c r="S1383" i="4"/>
  <c r="R1383" i="4"/>
  <c r="Q1383" i="4"/>
  <c r="P1383" i="4"/>
  <c r="O1383" i="4"/>
  <c r="L1383" i="4"/>
  <c r="T1382" i="4"/>
  <c r="S1382" i="4"/>
  <c r="R1382" i="4"/>
  <c r="Q1382" i="4"/>
  <c r="P1382" i="4"/>
  <c r="O1382" i="4"/>
  <c r="L1382" i="4"/>
  <c r="T1381" i="4"/>
  <c r="S1381" i="4"/>
  <c r="R1381" i="4"/>
  <c r="Q1381" i="4"/>
  <c r="P1381" i="4"/>
  <c r="O1381" i="4"/>
  <c r="L1381" i="4"/>
  <c r="T1380" i="4"/>
  <c r="S1380" i="4"/>
  <c r="R1380" i="4"/>
  <c r="Q1380" i="4"/>
  <c r="P1380" i="4"/>
  <c r="O1380" i="4"/>
  <c r="L1380" i="4"/>
  <c r="T1379" i="4"/>
  <c r="S1379" i="4"/>
  <c r="R1379" i="4"/>
  <c r="Q1379" i="4"/>
  <c r="P1379" i="4"/>
  <c r="O1379" i="4"/>
  <c r="L1379" i="4"/>
  <c r="T1378" i="4"/>
  <c r="S1378" i="4"/>
  <c r="R1378" i="4"/>
  <c r="Q1378" i="4"/>
  <c r="P1378" i="4"/>
  <c r="O1378" i="4"/>
  <c r="L1378" i="4"/>
  <c r="T1377" i="4"/>
  <c r="S1377" i="4"/>
  <c r="R1377" i="4"/>
  <c r="Q1377" i="4"/>
  <c r="P1377" i="4"/>
  <c r="O1377" i="4"/>
  <c r="L1377" i="4"/>
  <c r="T1376" i="4"/>
  <c r="S1376" i="4"/>
  <c r="R1376" i="4"/>
  <c r="Q1376" i="4"/>
  <c r="P1376" i="4"/>
  <c r="O1376" i="4"/>
  <c r="L1376" i="4"/>
  <c r="T1375" i="4"/>
  <c r="S1375" i="4"/>
  <c r="R1375" i="4"/>
  <c r="Q1375" i="4"/>
  <c r="P1375" i="4"/>
  <c r="O1375" i="4"/>
  <c r="L1375" i="4"/>
  <c r="T1374" i="4"/>
  <c r="S1374" i="4"/>
  <c r="R1374" i="4"/>
  <c r="Q1374" i="4"/>
  <c r="P1374" i="4"/>
  <c r="O1374" i="4"/>
  <c r="L1374" i="4"/>
  <c r="T1373" i="4"/>
  <c r="S1373" i="4"/>
  <c r="R1373" i="4"/>
  <c r="Q1373" i="4"/>
  <c r="P1373" i="4"/>
  <c r="O1373" i="4"/>
  <c r="L1373" i="4"/>
  <c r="T1372" i="4"/>
  <c r="S1372" i="4"/>
  <c r="R1372" i="4"/>
  <c r="Q1372" i="4"/>
  <c r="P1372" i="4"/>
  <c r="O1372" i="4"/>
  <c r="L1372" i="4"/>
  <c r="B1372" i="4"/>
  <c r="B1373" i="4" s="1"/>
  <c r="B1374" i="4" s="1"/>
  <c r="B1375" i="4" s="1"/>
  <c r="B1376" i="4" s="1"/>
  <c r="B1377" i="4" s="1"/>
  <c r="B1378" i="4" s="1"/>
  <c r="B1379" i="4" s="1"/>
  <c r="B1380" i="4" s="1"/>
  <c r="B1381" i="4" s="1"/>
  <c r="B1382" i="4" s="1"/>
  <c r="B1383" i="4" s="1"/>
  <c r="B1384" i="4" s="1"/>
  <c r="B1385" i="4" s="1"/>
  <c r="B1386" i="4" s="1"/>
  <c r="B1387" i="4" s="1"/>
  <c r="B1388" i="4" s="1"/>
  <c r="B1389" i="4" s="1"/>
  <c r="B1390" i="4" s="1"/>
  <c r="B1391" i="4" s="1"/>
  <c r="B1392" i="4" s="1"/>
  <c r="B1393" i="4" s="1"/>
  <c r="B1394" i="4" s="1"/>
  <c r="B1395" i="4" s="1"/>
  <c r="B1396" i="4" s="1"/>
  <c r="B1397" i="4" s="1"/>
  <c r="B1398" i="4" s="1"/>
  <c r="B1399" i="4" s="1"/>
  <c r="B1400" i="4" s="1"/>
  <c r="B1401" i="4" s="1"/>
  <c r="B1402" i="4" s="1"/>
  <c r="T1371" i="4"/>
  <c r="S1371" i="4"/>
  <c r="R1371" i="4"/>
  <c r="Q1371" i="4"/>
  <c r="P1371" i="4"/>
  <c r="O1371" i="4"/>
  <c r="L1371" i="4"/>
  <c r="T1370" i="4"/>
  <c r="S1370" i="4"/>
  <c r="R1370" i="4"/>
  <c r="Q1370" i="4"/>
  <c r="P1370" i="4"/>
  <c r="O1370" i="4"/>
  <c r="L1370" i="4"/>
  <c r="T1369" i="4"/>
  <c r="S1369" i="4"/>
  <c r="R1369" i="4"/>
  <c r="Q1369" i="4"/>
  <c r="P1369" i="4"/>
  <c r="O1369" i="4"/>
  <c r="L1369" i="4"/>
  <c r="P1351" i="4"/>
  <c r="O1351" i="4"/>
  <c r="L1351" i="4"/>
  <c r="P1350" i="4"/>
  <c r="O1350" i="4"/>
  <c r="L1350" i="4"/>
  <c r="T1349" i="4"/>
  <c r="S1349" i="4"/>
  <c r="R1349" i="4"/>
  <c r="Q1349" i="4"/>
  <c r="P1349" i="4"/>
  <c r="O1349" i="4"/>
  <c r="L1349" i="4"/>
  <c r="T1348" i="4"/>
  <c r="S1348" i="4"/>
  <c r="R1348" i="4"/>
  <c r="Q1348" i="4"/>
  <c r="P1348" i="4"/>
  <c r="O1348" i="4"/>
  <c r="L1348" i="4"/>
  <c r="T1347" i="4"/>
  <c r="S1347" i="4"/>
  <c r="R1347" i="4"/>
  <c r="Q1347" i="4"/>
  <c r="P1347" i="4"/>
  <c r="O1347" i="4"/>
  <c r="L1347" i="4"/>
  <c r="T1346" i="4"/>
  <c r="S1346" i="4"/>
  <c r="R1346" i="4"/>
  <c r="Q1346" i="4"/>
  <c r="P1346" i="4"/>
  <c r="O1346" i="4"/>
  <c r="L1346" i="4"/>
  <c r="T1345" i="4"/>
  <c r="S1345" i="4"/>
  <c r="R1345" i="4"/>
  <c r="Q1345" i="4"/>
  <c r="P1345" i="4"/>
  <c r="O1345" i="4"/>
  <c r="L1345" i="4"/>
  <c r="T1344" i="4"/>
  <c r="S1344" i="4"/>
  <c r="R1344" i="4"/>
  <c r="Q1344" i="4"/>
  <c r="P1344" i="4"/>
  <c r="O1344" i="4"/>
  <c r="L1344" i="4"/>
  <c r="T1343" i="4"/>
  <c r="S1343" i="4"/>
  <c r="R1343" i="4"/>
  <c r="Q1343" i="4"/>
  <c r="P1343" i="4"/>
  <c r="O1343" i="4"/>
  <c r="L1343" i="4"/>
  <c r="T1342" i="4"/>
  <c r="S1342" i="4"/>
  <c r="R1342" i="4"/>
  <c r="Q1342" i="4"/>
  <c r="P1342" i="4"/>
  <c r="O1342" i="4"/>
  <c r="L1342" i="4"/>
  <c r="T1341" i="4"/>
  <c r="S1341" i="4"/>
  <c r="R1341" i="4"/>
  <c r="Q1341" i="4"/>
  <c r="P1341" i="4"/>
  <c r="O1341" i="4"/>
  <c r="L1341" i="4"/>
  <c r="T1340" i="4"/>
  <c r="S1340" i="4"/>
  <c r="R1340" i="4"/>
  <c r="Q1340" i="4"/>
  <c r="P1340" i="4"/>
  <c r="O1340" i="4"/>
  <c r="L1340" i="4"/>
  <c r="T1339" i="4"/>
  <c r="S1339" i="4"/>
  <c r="R1339" i="4"/>
  <c r="Q1339" i="4"/>
  <c r="P1339" i="4"/>
  <c r="O1339" i="4"/>
  <c r="L1339" i="4"/>
  <c r="T1338" i="4"/>
  <c r="S1338" i="4"/>
  <c r="R1338" i="4"/>
  <c r="Q1338" i="4"/>
  <c r="P1338" i="4"/>
  <c r="O1338" i="4"/>
  <c r="L1338" i="4"/>
  <c r="T1337" i="4"/>
  <c r="S1337" i="4"/>
  <c r="R1337" i="4"/>
  <c r="Q1337" i="4"/>
  <c r="P1337" i="4"/>
  <c r="O1337" i="4"/>
  <c r="L1337" i="4"/>
  <c r="B1337" i="4"/>
  <c r="B1338" i="4" s="1"/>
  <c r="B1339" i="4" s="1"/>
  <c r="B1340" i="4" s="1"/>
  <c r="B1341" i="4" s="1"/>
  <c r="B1342" i="4" s="1"/>
  <c r="B1343" i="4" s="1"/>
  <c r="B1344" i="4" s="1"/>
  <c r="B1345" i="4" s="1"/>
  <c r="B1346" i="4" s="1"/>
  <c r="B1347" i="4" s="1"/>
  <c r="B1348" i="4" s="1"/>
  <c r="B1349" i="4" s="1"/>
  <c r="B1350" i="4" s="1"/>
  <c r="B1351" i="4" s="1"/>
  <c r="B1352" i="4" s="1"/>
  <c r="B1353" i="4" s="1"/>
  <c r="B1354" i="4" s="1"/>
  <c r="B1355" i="4" s="1"/>
  <c r="B1356" i="4" s="1"/>
  <c r="B1357" i="4" s="1"/>
  <c r="B1358" i="4" s="1"/>
  <c r="B1359" i="4" s="1"/>
  <c r="B1360" i="4" s="1"/>
  <c r="B1361" i="4" s="1"/>
  <c r="B1362" i="4" s="1"/>
  <c r="B1363" i="4" s="1"/>
  <c r="B1364" i="4" s="1"/>
  <c r="B1365" i="4" s="1"/>
  <c r="B1366" i="4" s="1"/>
  <c r="B1367" i="4" s="1"/>
  <c r="T1336" i="4"/>
  <c r="S1336" i="4"/>
  <c r="R1336" i="4"/>
  <c r="Q1336" i="4"/>
  <c r="P1336" i="4"/>
  <c r="O1336" i="4"/>
  <c r="L1336" i="4"/>
  <c r="T1335" i="4"/>
  <c r="S1335" i="4"/>
  <c r="R1335" i="4"/>
  <c r="Q1335" i="4"/>
  <c r="P1335" i="4"/>
  <c r="O1335" i="4"/>
  <c r="L1335" i="4"/>
  <c r="T1334" i="4"/>
  <c r="S1334" i="4"/>
  <c r="R1334" i="4"/>
  <c r="Q1334" i="4"/>
  <c r="P1334" i="4"/>
  <c r="O1334" i="4"/>
  <c r="L1334" i="4"/>
  <c r="M1367" i="4" s="1"/>
  <c r="P1316" i="4"/>
  <c r="O1316" i="4"/>
  <c r="L1316" i="4"/>
  <c r="P1315" i="4"/>
  <c r="O1315" i="4"/>
  <c r="L1315" i="4"/>
  <c r="N1316" i="4" s="1"/>
  <c r="T1314" i="4"/>
  <c r="S1314" i="4"/>
  <c r="R1314" i="4"/>
  <c r="Q1314" i="4"/>
  <c r="P1314" i="4"/>
  <c r="O1314" i="4"/>
  <c r="L1314" i="4"/>
  <c r="T1313" i="4"/>
  <c r="S1313" i="4"/>
  <c r="R1313" i="4"/>
  <c r="Q1313" i="4"/>
  <c r="P1313" i="4"/>
  <c r="O1313" i="4"/>
  <c r="L1313" i="4"/>
  <c r="T1312" i="4"/>
  <c r="S1312" i="4"/>
  <c r="R1312" i="4"/>
  <c r="Q1312" i="4"/>
  <c r="P1312" i="4"/>
  <c r="O1312" i="4"/>
  <c r="L1312" i="4"/>
  <c r="T1311" i="4"/>
  <c r="S1311" i="4"/>
  <c r="R1311" i="4"/>
  <c r="Q1311" i="4"/>
  <c r="P1311" i="4"/>
  <c r="O1311" i="4"/>
  <c r="L1311" i="4"/>
  <c r="T1310" i="4"/>
  <c r="S1310" i="4"/>
  <c r="R1310" i="4"/>
  <c r="Q1310" i="4"/>
  <c r="P1310" i="4"/>
  <c r="O1310" i="4"/>
  <c r="L1310" i="4"/>
  <c r="T1309" i="4"/>
  <c r="S1309" i="4"/>
  <c r="R1309" i="4"/>
  <c r="Q1309" i="4"/>
  <c r="P1309" i="4"/>
  <c r="O1309" i="4"/>
  <c r="L1309" i="4"/>
  <c r="T1308" i="4"/>
  <c r="S1308" i="4"/>
  <c r="R1308" i="4"/>
  <c r="Q1308" i="4"/>
  <c r="P1308" i="4"/>
  <c r="O1308" i="4"/>
  <c r="L1308" i="4"/>
  <c r="T1307" i="4"/>
  <c r="S1307" i="4"/>
  <c r="R1307" i="4"/>
  <c r="Q1307" i="4"/>
  <c r="P1307" i="4"/>
  <c r="O1307" i="4"/>
  <c r="L1307" i="4"/>
  <c r="T1306" i="4"/>
  <c r="S1306" i="4"/>
  <c r="R1306" i="4"/>
  <c r="Q1306" i="4"/>
  <c r="P1306" i="4"/>
  <c r="O1306" i="4"/>
  <c r="L1306" i="4"/>
  <c r="T1305" i="4"/>
  <c r="S1305" i="4"/>
  <c r="R1305" i="4"/>
  <c r="Q1305" i="4"/>
  <c r="P1305" i="4"/>
  <c r="O1305" i="4"/>
  <c r="L1305" i="4"/>
  <c r="T1304" i="4"/>
  <c r="S1304" i="4"/>
  <c r="R1304" i="4"/>
  <c r="Q1304" i="4"/>
  <c r="P1304" i="4"/>
  <c r="O1304" i="4"/>
  <c r="L1304" i="4"/>
  <c r="T1303" i="4"/>
  <c r="S1303" i="4"/>
  <c r="R1303" i="4"/>
  <c r="Q1303" i="4"/>
  <c r="P1303" i="4"/>
  <c r="O1303" i="4"/>
  <c r="L1303" i="4"/>
  <c r="T1302" i="4"/>
  <c r="S1302" i="4"/>
  <c r="R1302" i="4"/>
  <c r="Q1302" i="4"/>
  <c r="P1302" i="4"/>
  <c r="O1302" i="4"/>
  <c r="L1302" i="4"/>
  <c r="B1302" i="4"/>
  <c r="B1303" i="4" s="1"/>
  <c r="B1304" i="4" s="1"/>
  <c r="B1305" i="4" s="1"/>
  <c r="B1306" i="4" s="1"/>
  <c r="B1307" i="4" s="1"/>
  <c r="B1308" i="4" s="1"/>
  <c r="B1309" i="4" s="1"/>
  <c r="B1310" i="4" s="1"/>
  <c r="B1311" i="4" s="1"/>
  <c r="B1312" i="4" s="1"/>
  <c r="B1313" i="4" s="1"/>
  <c r="B1314" i="4" s="1"/>
  <c r="B1315" i="4" s="1"/>
  <c r="B1316" i="4" s="1"/>
  <c r="B1317" i="4" s="1"/>
  <c r="B1318" i="4" s="1"/>
  <c r="B1319" i="4" s="1"/>
  <c r="B1320" i="4" s="1"/>
  <c r="B1321" i="4" s="1"/>
  <c r="B1322" i="4" s="1"/>
  <c r="B1323" i="4" s="1"/>
  <c r="B1324" i="4" s="1"/>
  <c r="B1325" i="4" s="1"/>
  <c r="B1326" i="4" s="1"/>
  <c r="B1327" i="4" s="1"/>
  <c r="B1328" i="4" s="1"/>
  <c r="B1329" i="4" s="1"/>
  <c r="B1330" i="4" s="1"/>
  <c r="B1331" i="4" s="1"/>
  <c r="B1332" i="4" s="1"/>
  <c r="T1301" i="4"/>
  <c r="S1301" i="4"/>
  <c r="R1301" i="4"/>
  <c r="Q1301" i="4"/>
  <c r="P1301" i="4"/>
  <c r="O1301" i="4"/>
  <c r="L1301" i="4"/>
  <c r="T1300" i="4"/>
  <c r="S1300" i="4"/>
  <c r="R1300" i="4"/>
  <c r="Q1300" i="4"/>
  <c r="P1300" i="4"/>
  <c r="O1300" i="4"/>
  <c r="L1300" i="4"/>
  <c r="T1299" i="4"/>
  <c r="S1299" i="4"/>
  <c r="R1299" i="4"/>
  <c r="Q1299" i="4"/>
  <c r="P1299" i="4"/>
  <c r="O1299" i="4"/>
  <c r="L1299" i="4"/>
  <c r="P1281" i="4"/>
  <c r="O1281" i="4"/>
  <c r="L1281" i="4"/>
  <c r="P1280" i="4"/>
  <c r="O1280" i="4"/>
  <c r="L1280" i="4"/>
  <c r="T1279" i="4"/>
  <c r="S1279" i="4"/>
  <c r="R1279" i="4"/>
  <c r="Q1279" i="4"/>
  <c r="P1279" i="4"/>
  <c r="O1279" i="4"/>
  <c r="L1279" i="4"/>
  <c r="T1278" i="4"/>
  <c r="S1278" i="4"/>
  <c r="R1278" i="4"/>
  <c r="Q1278" i="4"/>
  <c r="P1278" i="4"/>
  <c r="O1278" i="4"/>
  <c r="L1278" i="4"/>
  <c r="T1277" i="4"/>
  <c r="S1277" i="4"/>
  <c r="R1277" i="4"/>
  <c r="Q1277" i="4"/>
  <c r="P1277" i="4"/>
  <c r="O1277" i="4"/>
  <c r="L1277" i="4"/>
  <c r="T1276" i="4"/>
  <c r="S1276" i="4"/>
  <c r="R1276" i="4"/>
  <c r="Q1276" i="4"/>
  <c r="P1276" i="4"/>
  <c r="O1276" i="4"/>
  <c r="L1276" i="4"/>
  <c r="T1275" i="4"/>
  <c r="S1275" i="4"/>
  <c r="R1275" i="4"/>
  <c r="Q1275" i="4"/>
  <c r="P1275" i="4"/>
  <c r="O1275" i="4"/>
  <c r="L1275" i="4"/>
  <c r="T1274" i="4"/>
  <c r="S1274" i="4"/>
  <c r="R1274" i="4"/>
  <c r="Q1274" i="4"/>
  <c r="P1274" i="4"/>
  <c r="O1274" i="4"/>
  <c r="L1274" i="4"/>
  <c r="T1273" i="4"/>
  <c r="S1273" i="4"/>
  <c r="R1273" i="4"/>
  <c r="Q1273" i="4"/>
  <c r="P1273" i="4"/>
  <c r="O1273" i="4"/>
  <c r="L1273" i="4"/>
  <c r="T1272" i="4"/>
  <c r="S1272" i="4"/>
  <c r="R1272" i="4"/>
  <c r="Q1272" i="4"/>
  <c r="P1272" i="4"/>
  <c r="O1272" i="4"/>
  <c r="L1272" i="4"/>
  <c r="T1271" i="4"/>
  <c r="S1271" i="4"/>
  <c r="R1271" i="4"/>
  <c r="Q1271" i="4"/>
  <c r="P1271" i="4"/>
  <c r="O1271" i="4"/>
  <c r="L1271" i="4"/>
  <c r="T1270" i="4"/>
  <c r="S1270" i="4"/>
  <c r="R1270" i="4"/>
  <c r="Q1270" i="4"/>
  <c r="P1270" i="4"/>
  <c r="O1270" i="4"/>
  <c r="L1270" i="4"/>
  <c r="T1269" i="4"/>
  <c r="S1269" i="4"/>
  <c r="R1269" i="4"/>
  <c r="Q1269" i="4"/>
  <c r="P1269" i="4"/>
  <c r="O1269" i="4"/>
  <c r="L1269" i="4"/>
  <c r="T1268" i="4"/>
  <c r="S1268" i="4"/>
  <c r="R1268" i="4"/>
  <c r="Q1268" i="4"/>
  <c r="P1268" i="4"/>
  <c r="O1268" i="4"/>
  <c r="L1268" i="4"/>
  <c r="T1267" i="4"/>
  <c r="S1267" i="4"/>
  <c r="R1267" i="4"/>
  <c r="Q1267" i="4"/>
  <c r="P1267" i="4"/>
  <c r="O1267" i="4"/>
  <c r="L1267" i="4"/>
  <c r="B1267" i="4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B1287" i="4" s="1"/>
  <c r="B1288" i="4" s="1"/>
  <c r="B1289" i="4" s="1"/>
  <c r="B1290" i="4" s="1"/>
  <c r="B1291" i="4" s="1"/>
  <c r="B1292" i="4" s="1"/>
  <c r="B1293" i="4" s="1"/>
  <c r="B1294" i="4" s="1"/>
  <c r="B1295" i="4" s="1"/>
  <c r="B1296" i="4" s="1"/>
  <c r="B1297" i="4" s="1"/>
  <c r="T1266" i="4"/>
  <c r="S1266" i="4"/>
  <c r="R1266" i="4"/>
  <c r="Q1266" i="4"/>
  <c r="P1266" i="4"/>
  <c r="O1266" i="4"/>
  <c r="L1266" i="4"/>
  <c r="T1265" i="4"/>
  <c r="S1265" i="4"/>
  <c r="R1265" i="4"/>
  <c r="Q1265" i="4"/>
  <c r="P1265" i="4"/>
  <c r="O1265" i="4"/>
  <c r="L1265" i="4"/>
  <c r="T1264" i="4"/>
  <c r="S1264" i="4"/>
  <c r="R1264" i="4"/>
  <c r="Q1264" i="4"/>
  <c r="P1264" i="4"/>
  <c r="O1264" i="4"/>
  <c r="L1264" i="4"/>
  <c r="M1297" i="4" s="1"/>
  <c r="P1246" i="4"/>
  <c r="O1246" i="4"/>
  <c r="L1246" i="4"/>
  <c r="P1245" i="4"/>
  <c r="O1245" i="4"/>
  <c r="L1245" i="4"/>
  <c r="T1244" i="4"/>
  <c r="S1244" i="4"/>
  <c r="R1244" i="4"/>
  <c r="Q1244" i="4"/>
  <c r="P1244" i="4"/>
  <c r="O1244" i="4"/>
  <c r="L1244" i="4"/>
  <c r="T1243" i="4"/>
  <c r="S1243" i="4"/>
  <c r="R1243" i="4"/>
  <c r="Q1243" i="4"/>
  <c r="P1243" i="4"/>
  <c r="O1243" i="4"/>
  <c r="L1243" i="4"/>
  <c r="T1242" i="4"/>
  <c r="S1242" i="4"/>
  <c r="R1242" i="4"/>
  <c r="Q1242" i="4"/>
  <c r="P1242" i="4"/>
  <c r="O1242" i="4"/>
  <c r="L1242" i="4"/>
  <c r="T1241" i="4"/>
  <c r="S1241" i="4"/>
  <c r="R1241" i="4"/>
  <c r="Q1241" i="4"/>
  <c r="P1241" i="4"/>
  <c r="O1241" i="4"/>
  <c r="L1241" i="4"/>
  <c r="T1240" i="4"/>
  <c r="S1240" i="4"/>
  <c r="R1240" i="4"/>
  <c r="Q1240" i="4"/>
  <c r="P1240" i="4"/>
  <c r="O1240" i="4"/>
  <c r="L1240" i="4"/>
  <c r="T1239" i="4"/>
  <c r="S1239" i="4"/>
  <c r="R1239" i="4"/>
  <c r="Q1239" i="4"/>
  <c r="P1239" i="4"/>
  <c r="O1239" i="4"/>
  <c r="L1239" i="4"/>
  <c r="T1238" i="4"/>
  <c r="S1238" i="4"/>
  <c r="R1238" i="4"/>
  <c r="Q1238" i="4"/>
  <c r="P1238" i="4"/>
  <c r="O1238" i="4"/>
  <c r="L1238" i="4"/>
  <c r="T1237" i="4"/>
  <c r="S1237" i="4"/>
  <c r="R1237" i="4"/>
  <c r="Q1237" i="4"/>
  <c r="P1237" i="4"/>
  <c r="O1237" i="4"/>
  <c r="L1237" i="4"/>
  <c r="T1236" i="4"/>
  <c r="S1236" i="4"/>
  <c r="R1236" i="4"/>
  <c r="Q1236" i="4"/>
  <c r="P1236" i="4"/>
  <c r="O1236" i="4"/>
  <c r="L1236" i="4"/>
  <c r="T1235" i="4"/>
  <c r="S1235" i="4"/>
  <c r="R1235" i="4"/>
  <c r="Q1235" i="4"/>
  <c r="P1235" i="4"/>
  <c r="O1235" i="4"/>
  <c r="L1235" i="4"/>
  <c r="T1234" i="4"/>
  <c r="S1234" i="4"/>
  <c r="R1234" i="4"/>
  <c r="Q1234" i="4"/>
  <c r="P1234" i="4"/>
  <c r="O1234" i="4"/>
  <c r="L1234" i="4"/>
  <c r="T1233" i="4"/>
  <c r="S1233" i="4"/>
  <c r="R1233" i="4"/>
  <c r="Q1233" i="4"/>
  <c r="P1233" i="4"/>
  <c r="O1233" i="4"/>
  <c r="L1233" i="4"/>
  <c r="T1232" i="4"/>
  <c r="S1232" i="4"/>
  <c r="R1232" i="4"/>
  <c r="Q1232" i="4"/>
  <c r="P1232" i="4"/>
  <c r="O1232" i="4"/>
  <c r="L1232" i="4"/>
  <c r="B1232" i="4"/>
  <c r="B1233" i="4" s="1"/>
  <c r="B1234" i="4" s="1"/>
  <c r="B1235" i="4" s="1"/>
  <c r="B1236" i="4" s="1"/>
  <c r="B1237" i="4" s="1"/>
  <c r="B1238" i="4" s="1"/>
  <c r="B1239" i="4" s="1"/>
  <c r="B1240" i="4" s="1"/>
  <c r="B1241" i="4" s="1"/>
  <c r="B1242" i="4" s="1"/>
  <c r="B1243" i="4" s="1"/>
  <c r="B1244" i="4" s="1"/>
  <c r="B1245" i="4" s="1"/>
  <c r="B1246" i="4" s="1"/>
  <c r="B1247" i="4" s="1"/>
  <c r="B1248" i="4" s="1"/>
  <c r="B1249" i="4" s="1"/>
  <c r="B1250" i="4" s="1"/>
  <c r="B1251" i="4" s="1"/>
  <c r="B1252" i="4" s="1"/>
  <c r="B1253" i="4" s="1"/>
  <c r="B1254" i="4" s="1"/>
  <c r="B1255" i="4" s="1"/>
  <c r="B1256" i="4" s="1"/>
  <c r="B1257" i="4" s="1"/>
  <c r="B1258" i="4" s="1"/>
  <c r="B1259" i="4" s="1"/>
  <c r="B1260" i="4" s="1"/>
  <c r="B1261" i="4" s="1"/>
  <c r="B1262" i="4" s="1"/>
  <c r="T1231" i="4"/>
  <c r="S1231" i="4"/>
  <c r="R1231" i="4"/>
  <c r="Q1231" i="4"/>
  <c r="P1231" i="4"/>
  <c r="O1231" i="4"/>
  <c r="L1231" i="4"/>
  <c r="T1230" i="4"/>
  <c r="S1230" i="4"/>
  <c r="R1230" i="4"/>
  <c r="Q1230" i="4"/>
  <c r="P1230" i="4"/>
  <c r="O1230" i="4"/>
  <c r="L1230" i="4"/>
  <c r="T1229" i="4"/>
  <c r="S1229" i="4"/>
  <c r="R1229" i="4"/>
  <c r="Q1229" i="4"/>
  <c r="P1229" i="4"/>
  <c r="O1229" i="4"/>
  <c r="L1229" i="4"/>
  <c r="M1262" i="4" s="1"/>
  <c r="P1211" i="4"/>
  <c r="O1211" i="4"/>
  <c r="L1211" i="4"/>
  <c r="P1210" i="4"/>
  <c r="O1210" i="4"/>
  <c r="L1210" i="4"/>
  <c r="T1209" i="4"/>
  <c r="S1209" i="4"/>
  <c r="R1209" i="4"/>
  <c r="Q1209" i="4"/>
  <c r="P1209" i="4"/>
  <c r="O1209" i="4"/>
  <c r="L1209" i="4"/>
  <c r="T1208" i="4"/>
  <c r="S1208" i="4"/>
  <c r="R1208" i="4"/>
  <c r="Q1208" i="4"/>
  <c r="P1208" i="4"/>
  <c r="O1208" i="4"/>
  <c r="L1208" i="4"/>
  <c r="T1207" i="4"/>
  <c r="S1207" i="4"/>
  <c r="R1207" i="4"/>
  <c r="Q1207" i="4"/>
  <c r="P1207" i="4"/>
  <c r="O1207" i="4"/>
  <c r="L1207" i="4"/>
  <c r="T1206" i="4"/>
  <c r="S1206" i="4"/>
  <c r="R1206" i="4"/>
  <c r="Q1206" i="4"/>
  <c r="P1206" i="4"/>
  <c r="O1206" i="4"/>
  <c r="L1206" i="4"/>
  <c r="T1205" i="4"/>
  <c r="S1205" i="4"/>
  <c r="R1205" i="4"/>
  <c r="Q1205" i="4"/>
  <c r="P1205" i="4"/>
  <c r="O1205" i="4"/>
  <c r="L1205" i="4"/>
  <c r="T1204" i="4"/>
  <c r="S1204" i="4"/>
  <c r="R1204" i="4"/>
  <c r="Q1204" i="4"/>
  <c r="P1204" i="4"/>
  <c r="O1204" i="4"/>
  <c r="L1204" i="4"/>
  <c r="T1203" i="4"/>
  <c r="S1203" i="4"/>
  <c r="R1203" i="4"/>
  <c r="Q1203" i="4"/>
  <c r="P1203" i="4"/>
  <c r="O1203" i="4"/>
  <c r="L1203" i="4"/>
  <c r="T1202" i="4"/>
  <c r="S1202" i="4"/>
  <c r="R1202" i="4"/>
  <c r="Q1202" i="4"/>
  <c r="P1202" i="4"/>
  <c r="O1202" i="4"/>
  <c r="L1202" i="4"/>
  <c r="T1201" i="4"/>
  <c r="S1201" i="4"/>
  <c r="R1201" i="4"/>
  <c r="Q1201" i="4"/>
  <c r="P1201" i="4"/>
  <c r="O1201" i="4"/>
  <c r="L1201" i="4"/>
  <c r="T1200" i="4"/>
  <c r="S1200" i="4"/>
  <c r="R1200" i="4"/>
  <c r="Q1200" i="4"/>
  <c r="P1200" i="4"/>
  <c r="O1200" i="4"/>
  <c r="L1200" i="4"/>
  <c r="T1199" i="4"/>
  <c r="S1199" i="4"/>
  <c r="R1199" i="4"/>
  <c r="Q1199" i="4"/>
  <c r="P1199" i="4"/>
  <c r="O1199" i="4"/>
  <c r="L1199" i="4"/>
  <c r="T1198" i="4"/>
  <c r="S1198" i="4"/>
  <c r="R1198" i="4"/>
  <c r="Q1198" i="4"/>
  <c r="P1198" i="4"/>
  <c r="O1198" i="4"/>
  <c r="L1198" i="4"/>
  <c r="T1197" i="4"/>
  <c r="S1197" i="4"/>
  <c r="R1197" i="4"/>
  <c r="Q1197" i="4"/>
  <c r="P1197" i="4"/>
  <c r="O1197" i="4"/>
  <c r="L1197" i="4"/>
  <c r="B1197" i="4"/>
  <c r="B1198" i="4" s="1"/>
  <c r="B1199" i="4" s="1"/>
  <c r="B1200" i="4" s="1"/>
  <c r="B1201" i="4" s="1"/>
  <c r="B1202" i="4" s="1"/>
  <c r="B1203" i="4" s="1"/>
  <c r="B1204" i="4" s="1"/>
  <c r="B1205" i="4" s="1"/>
  <c r="B1206" i="4" s="1"/>
  <c r="B1207" i="4" s="1"/>
  <c r="B1208" i="4" s="1"/>
  <c r="B1209" i="4" s="1"/>
  <c r="B1210" i="4" s="1"/>
  <c r="B1211" i="4" s="1"/>
  <c r="B1212" i="4" s="1"/>
  <c r="B1213" i="4" s="1"/>
  <c r="B1214" i="4" s="1"/>
  <c r="B1215" i="4" s="1"/>
  <c r="B1216" i="4" s="1"/>
  <c r="B1217" i="4" s="1"/>
  <c r="B1218" i="4" s="1"/>
  <c r="B1219" i="4" s="1"/>
  <c r="B1220" i="4" s="1"/>
  <c r="B1221" i="4" s="1"/>
  <c r="B1222" i="4" s="1"/>
  <c r="B1223" i="4" s="1"/>
  <c r="B1224" i="4" s="1"/>
  <c r="B1225" i="4" s="1"/>
  <c r="B1226" i="4" s="1"/>
  <c r="B1227" i="4" s="1"/>
  <c r="T1196" i="4"/>
  <c r="S1196" i="4"/>
  <c r="R1196" i="4"/>
  <c r="Q1196" i="4"/>
  <c r="P1196" i="4"/>
  <c r="O1196" i="4"/>
  <c r="L1196" i="4"/>
  <c r="T1195" i="4"/>
  <c r="S1195" i="4"/>
  <c r="R1195" i="4"/>
  <c r="Q1195" i="4"/>
  <c r="P1195" i="4"/>
  <c r="O1195" i="4"/>
  <c r="L1195" i="4"/>
  <c r="T1194" i="4"/>
  <c r="S1194" i="4"/>
  <c r="R1194" i="4"/>
  <c r="Q1194" i="4"/>
  <c r="P1194" i="4"/>
  <c r="O1194" i="4"/>
  <c r="L1194" i="4"/>
  <c r="M1227" i="4" s="1"/>
  <c r="P1176" i="4"/>
  <c r="O1176" i="4"/>
  <c r="L1176" i="4"/>
  <c r="P1175" i="4"/>
  <c r="O1175" i="4"/>
  <c r="L1175" i="4"/>
  <c r="T1174" i="4"/>
  <c r="S1174" i="4"/>
  <c r="R1174" i="4"/>
  <c r="Q1174" i="4"/>
  <c r="P1174" i="4"/>
  <c r="O1174" i="4"/>
  <c r="L1174" i="4"/>
  <c r="T1173" i="4"/>
  <c r="S1173" i="4"/>
  <c r="R1173" i="4"/>
  <c r="Q1173" i="4"/>
  <c r="P1173" i="4"/>
  <c r="O1173" i="4"/>
  <c r="L1173" i="4"/>
  <c r="T1172" i="4"/>
  <c r="S1172" i="4"/>
  <c r="R1172" i="4"/>
  <c r="Q1172" i="4"/>
  <c r="P1172" i="4"/>
  <c r="O1172" i="4"/>
  <c r="L1172" i="4"/>
  <c r="T1171" i="4"/>
  <c r="S1171" i="4"/>
  <c r="R1171" i="4"/>
  <c r="Q1171" i="4"/>
  <c r="P1171" i="4"/>
  <c r="O1171" i="4"/>
  <c r="L1171" i="4"/>
  <c r="T1170" i="4"/>
  <c r="S1170" i="4"/>
  <c r="R1170" i="4"/>
  <c r="Q1170" i="4"/>
  <c r="P1170" i="4"/>
  <c r="O1170" i="4"/>
  <c r="L1170" i="4"/>
  <c r="T1169" i="4"/>
  <c r="S1169" i="4"/>
  <c r="R1169" i="4"/>
  <c r="Q1169" i="4"/>
  <c r="P1169" i="4"/>
  <c r="O1169" i="4"/>
  <c r="L1169" i="4"/>
  <c r="T1168" i="4"/>
  <c r="S1168" i="4"/>
  <c r="R1168" i="4"/>
  <c r="Q1168" i="4"/>
  <c r="P1168" i="4"/>
  <c r="O1168" i="4"/>
  <c r="L1168" i="4"/>
  <c r="T1167" i="4"/>
  <c r="S1167" i="4"/>
  <c r="R1167" i="4"/>
  <c r="Q1167" i="4"/>
  <c r="P1167" i="4"/>
  <c r="O1167" i="4"/>
  <c r="L1167" i="4"/>
  <c r="T1166" i="4"/>
  <c r="S1166" i="4"/>
  <c r="R1166" i="4"/>
  <c r="Q1166" i="4"/>
  <c r="P1166" i="4"/>
  <c r="O1166" i="4"/>
  <c r="L1166" i="4"/>
  <c r="T1165" i="4"/>
  <c r="S1165" i="4"/>
  <c r="R1165" i="4"/>
  <c r="Q1165" i="4"/>
  <c r="P1165" i="4"/>
  <c r="O1165" i="4"/>
  <c r="L1165" i="4"/>
  <c r="T1164" i="4"/>
  <c r="S1164" i="4"/>
  <c r="R1164" i="4"/>
  <c r="Q1164" i="4"/>
  <c r="P1164" i="4"/>
  <c r="O1164" i="4"/>
  <c r="L1164" i="4"/>
  <c r="T1163" i="4"/>
  <c r="S1163" i="4"/>
  <c r="R1163" i="4"/>
  <c r="Q1163" i="4"/>
  <c r="P1163" i="4"/>
  <c r="O1163" i="4"/>
  <c r="L1163" i="4"/>
  <c r="T1162" i="4"/>
  <c r="S1162" i="4"/>
  <c r="R1162" i="4"/>
  <c r="Q1162" i="4"/>
  <c r="P1162" i="4"/>
  <c r="O1162" i="4"/>
  <c r="L1162" i="4"/>
  <c r="B1162" i="4"/>
  <c r="B1163" i="4" s="1"/>
  <c r="B1164" i="4" s="1"/>
  <c r="B1165" i="4" s="1"/>
  <c r="B1166" i="4" s="1"/>
  <c r="B1167" i="4" s="1"/>
  <c r="B1168" i="4" s="1"/>
  <c r="B1169" i="4" s="1"/>
  <c r="B1170" i="4" s="1"/>
  <c r="B1171" i="4" s="1"/>
  <c r="B1172" i="4" s="1"/>
  <c r="B1173" i="4" s="1"/>
  <c r="B1174" i="4" s="1"/>
  <c r="B1175" i="4" s="1"/>
  <c r="B1176" i="4" s="1"/>
  <c r="B1177" i="4" s="1"/>
  <c r="B1178" i="4" s="1"/>
  <c r="B1179" i="4" s="1"/>
  <c r="B1180" i="4" s="1"/>
  <c r="B1181" i="4" s="1"/>
  <c r="B1182" i="4" s="1"/>
  <c r="B1183" i="4" s="1"/>
  <c r="B1184" i="4" s="1"/>
  <c r="B1185" i="4" s="1"/>
  <c r="B1186" i="4" s="1"/>
  <c r="B1187" i="4" s="1"/>
  <c r="B1188" i="4" s="1"/>
  <c r="B1189" i="4" s="1"/>
  <c r="B1190" i="4" s="1"/>
  <c r="B1191" i="4" s="1"/>
  <c r="B1192" i="4" s="1"/>
  <c r="T1161" i="4"/>
  <c r="S1161" i="4"/>
  <c r="R1161" i="4"/>
  <c r="Q1161" i="4"/>
  <c r="P1161" i="4"/>
  <c r="O1161" i="4"/>
  <c r="L1161" i="4"/>
  <c r="T1160" i="4"/>
  <c r="S1160" i="4"/>
  <c r="R1160" i="4"/>
  <c r="Q1160" i="4"/>
  <c r="P1160" i="4"/>
  <c r="O1160" i="4"/>
  <c r="L1160" i="4"/>
  <c r="T1159" i="4"/>
  <c r="S1159" i="4"/>
  <c r="R1159" i="4"/>
  <c r="Q1159" i="4"/>
  <c r="P1159" i="4"/>
  <c r="O1159" i="4"/>
  <c r="L1159" i="4"/>
  <c r="M1192" i="4" s="1"/>
  <c r="P1141" i="4"/>
  <c r="O1141" i="4"/>
  <c r="L1141" i="4"/>
  <c r="P1140" i="4"/>
  <c r="O1140" i="4"/>
  <c r="L1140" i="4"/>
  <c r="T1139" i="4"/>
  <c r="S1139" i="4"/>
  <c r="R1139" i="4"/>
  <c r="Q1139" i="4"/>
  <c r="P1139" i="4"/>
  <c r="O1139" i="4"/>
  <c r="L1139" i="4"/>
  <c r="T1138" i="4"/>
  <c r="S1138" i="4"/>
  <c r="R1138" i="4"/>
  <c r="Q1138" i="4"/>
  <c r="P1138" i="4"/>
  <c r="O1138" i="4"/>
  <c r="L1138" i="4"/>
  <c r="T1137" i="4"/>
  <c r="S1137" i="4"/>
  <c r="R1137" i="4"/>
  <c r="Q1137" i="4"/>
  <c r="P1137" i="4"/>
  <c r="O1137" i="4"/>
  <c r="L1137" i="4"/>
  <c r="T1136" i="4"/>
  <c r="S1136" i="4"/>
  <c r="R1136" i="4"/>
  <c r="Q1136" i="4"/>
  <c r="P1136" i="4"/>
  <c r="O1136" i="4"/>
  <c r="L1136" i="4"/>
  <c r="T1135" i="4"/>
  <c r="S1135" i="4"/>
  <c r="R1135" i="4"/>
  <c r="Q1135" i="4"/>
  <c r="P1135" i="4"/>
  <c r="O1135" i="4"/>
  <c r="L1135" i="4"/>
  <c r="T1134" i="4"/>
  <c r="S1134" i="4"/>
  <c r="R1134" i="4"/>
  <c r="Q1134" i="4"/>
  <c r="P1134" i="4"/>
  <c r="O1134" i="4"/>
  <c r="L1134" i="4"/>
  <c r="T1133" i="4"/>
  <c r="S1133" i="4"/>
  <c r="R1133" i="4"/>
  <c r="Q1133" i="4"/>
  <c r="P1133" i="4"/>
  <c r="O1133" i="4"/>
  <c r="L1133" i="4"/>
  <c r="T1132" i="4"/>
  <c r="S1132" i="4"/>
  <c r="R1132" i="4"/>
  <c r="Q1132" i="4"/>
  <c r="P1132" i="4"/>
  <c r="O1132" i="4"/>
  <c r="L1132" i="4"/>
  <c r="T1131" i="4"/>
  <c r="S1131" i="4"/>
  <c r="R1131" i="4"/>
  <c r="Q1131" i="4"/>
  <c r="P1131" i="4"/>
  <c r="O1131" i="4"/>
  <c r="L1131" i="4"/>
  <c r="T1130" i="4"/>
  <c r="S1130" i="4"/>
  <c r="R1130" i="4"/>
  <c r="Q1130" i="4"/>
  <c r="P1130" i="4"/>
  <c r="O1130" i="4"/>
  <c r="L1130" i="4"/>
  <c r="T1129" i="4"/>
  <c r="S1129" i="4"/>
  <c r="R1129" i="4"/>
  <c r="Q1129" i="4"/>
  <c r="P1129" i="4"/>
  <c r="O1129" i="4"/>
  <c r="L1129" i="4"/>
  <c r="T1128" i="4"/>
  <c r="S1128" i="4"/>
  <c r="R1128" i="4"/>
  <c r="Q1128" i="4"/>
  <c r="P1128" i="4"/>
  <c r="O1128" i="4"/>
  <c r="L1128" i="4"/>
  <c r="T1127" i="4"/>
  <c r="S1127" i="4"/>
  <c r="R1127" i="4"/>
  <c r="Q1127" i="4"/>
  <c r="P1127" i="4"/>
  <c r="O1127" i="4"/>
  <c r="L1127" i="4"/>
  <c r="B1127" i="4"/>
  <c r="B1128" i="4" s="1"/>
  <c r="B1129" i="4" s="1"/>
  <c r="B1130" i="4" s="1"/>
  <c r="B1131" i="4" s="1"/>
  <c r="B1132" i="4" s="1"/>
  <c r="B1133" i="4" s="1"/>
  <c r="B1134" i="4" s="1"/>
  <c r="B1135" i="4" s="1"/>
  <c r="B1136" i="4" s="1"/>
  <c r="B1137" i="4" s="1"/>
  <c r="B1138" i="4" s="1"/>
  <c r="B1139" i="4" s="1"/>
  <c r="B1140" i="4" s="1"/>
  <c r="B1141" i="4" s="1"/>
  <c r="B1142" i="4" s="1"/>
  <c r="B1143" i="4" s="1"/>
  <c r="B1144" i="4" s="1"/>
  <c r="B1145" i="4" s="1"/>
  <c r="B1146" i="4" s="1"/>
  <c r="B1147" i="4" s="1"/>
  <c r="B1148" i="4" s="1"/>
  <c r="B1149" i="4" s="1"/>
  <c r="B1150" i="4" s="1"/>
  <c r="B1151" i="4" s="1"/>
  <c r="B1152" i="4" s="1"/>
  <c r="B1153" i="4" s="1"/>
  <c r="B1154" i="4" s="1"/>
  <c r="B1155" i="4" s="1"/>
  <c r="B1156" i="4" s="1"/>
  <c r="B1157" i="4" s="1"/>
  <c r="T1126" i="4"/>
  <c r="S1126" i="4"/>
  <c r="R1126" i="4"/>
  <c r="Q1126" i="4"/>
  <c r="P1126" i="4"/>
  <c r="O1126" i="4"/>
  <c r="L1126" i="4"/>
  <c r="T1125" i="4"/>
  <c r="S1125" i="4"/>
  <c r="R1125" i="4"/>
  <c r="Q1125" i="4"/>
  <c r="P1125" i="4"/>
  <c r="O1125" i="4"/>
  <c r="L1125" i="4"/>
  <c r="T1124" i="4"/>
  <c r="S1124" i="4"/>
  <c r="R1124" i="4"/>
  <c r="Q1124" i="4"/>
  <c r="P1124" i="4"/>
  <c r="O1124" i="4"/>
  <c r="L1124" i="4"/>
  <c r="P1106" i="4"/>
  <c r="O1106" i="4"/>
  <c r="L1106" i="4"/>
  <c r="P1105" i="4"/>
  <c r="O1105" i="4"/>
  <c r="L1105" i="4"/>
  <c r="T1104" i="4"/>
  <c r="S1104" i="4"/>
  <c r="R1104" i="4"/>
  <c r="Q1104" i="4"/>
  <c r="P1104" i="4"/>
  <c r="O1104" i="4"/>
  <c r="L1104" i="4"/>
  <c r="T1103" i="4"/>
  <c r="S1103" i="4"/>
  <c r="R1103" i="4"/>
  <c r="Q1103" i="4"/>
  <c r="P1103" i="4"/>
  <c r="O1103" i="4"/>
  <c r="L1103" i="4"/>
  <c r="T1102" i="4"/>
  <c r="S1102" i="4"/>
  <c r="R1102" i="4"/>
  <c r="Q1102" i="4"/>
  <c r="P1102" i="4"/>
  <c r="O1102" i="4"/>
  <c r="L1102" i="4"/>
  <c r="T1101" i="4"/>
  <c r="S1101" i="4"/>
  <c r="R1101" i="4"/>
  <c r="Q1101" i="4"/>
  <c r="P1101" i="4"/>
  <c r="O1101" i="4"/>
  <c r="L1101" i="4"/>
  <c r="T1100" i="4"/>
  <c r="S1100" i="4"/>
  <c r="R1100" i="4"/>
  <c r="Q1100" i="4"/>
  <c r="P1100" i="4"/>
  <c r="O1100" i="4"/>
  <c r="L1100" i="4"/>
  <c r="T1099" i="4"/>
  <c r="S1099" i="4"/>
  <c r="R1099" i="4"/>
  <c r="Q1099" i="4"/>
  <c r="P1099" i="4"/>
  <c r="O1099" i="4"/>
  <c r="L1099" i="4"/>
  <c r="T1098" i="4"/>
  <c r="S1098" i="4"/>
  <c r="R1098" i="4"/>
  <c r="Q1098" i="4"/>
  <c r="P1098" i="4"/>
  <c r="O1098" i="4"/>
  <c r="L1098" i="4"/>
  <c r="T1097" i="4"/>
  <c r="S1097" i="4"/>
  <c r="R1097" i="4"/>
  <c r="Q1097" i="4"/>
  <c r="P1097" i="4"/>
  <c r="O1097" i="4"/>
  <c r="L1097" i="4"/>
  <c r="T1096" i="4"/>
  <c r="S1096" i="4"/>
  <c r="R1096" i="4"/>
  <c r="Q1096" i="4"/>
  <c r="P1096" i="4"/>
  <c r="O1096" i="4"/>
  <c r="L1096" i="4"/>
  <c r="T1095" i="4"/>
  <c r="S1095" i="4"/>
  <c r="R1095" i="4"/>
  <c r="Q1095" i="4"/>
  <c r="P1095" i="4"/>
  <c r="O1095" i="4"/>
  <c r="L1095" i="4"/>
  <c r="T1094" i="4"/>
  <c r="S1094" i="4"/>
  <c r="R1094" i="4"/>
  <c r="Q1094" i="4"/>
  <c r="P1094" i="4"/>
  <c r="O1094" i="4"/>
  <c r="L1094" i="4"/>
  <c r="T1093" i="4"/>
  <c r="S1093" i="4"/>
  <c r="R1093" i="4"/>
  <c r="Q1093" i="4"/>
  <c r="P1093" i="4"/>
  <c r="O1093" i="4"/>
  <c r="L1093" i="4"/>
  <c r="T1092" i="4"/>
  <c r="S1092" i="4"/>
  <c r="R1092" i="4"/>
  <c r="Q1092" i="4"/>
  <c r="P1092" i="4"/>
  <c r="O1092" i="4"/>
  <c r="L1092" i="4"/>
  <c r="B1092" i="4"/>
  <c r="B1093" i="4" s="1"/>
  <c r="B1094" i="4" s="1"/>
  <c r="B1095" i="4" s="1"/>
  <c r="B1096" i="4" s="1"/>
  <c r="B1097" i="4" s="1"/>
  <c r="B1098" i="4" s="1"/>
  <c r="B1099" i="4" s="1"/>
  <c r="B1100" i="4" s="1"/>
  <c r="B1101" i="4" s="1"/>
  <c r="B1102" i="4" s="1"/>
  <c r="B1103" i="4" s="1"/>
  <c r="B1104" i="4" s="1"/>
  <c r="B1105" i="4" s="1"/>
  <c r="B1106" i="4" s="1"/>
  <c r="B1107" i="4" s="1"/>
  <c r="B1108" i="4" s="1"/>
  <c r="B1109" i="4" s="1"/>
  <c r="B1110" i="4" s="1"/>
  <c r="B1111" i="4" s="1"/>
  <c r="B1112" i="4" s="1"/>
  <c r="B1113" i="4" s="1"/>
  <c r="B1114" i="4" s="1"/>
  <c r="B1115" i="4" s="1"/>
  <c r="B1116" i="4" s="1"/>
  <c r="B1117" i="4" s="1"/>
  <c r="B1118" i="4" s="1"/>
  <c r="B1119" i="4" s="1"/>
  <c r="B1120" i="4" s="1"/>
  <c r="B1121" i="4" s="1"/>
  <c r="B1122" i="4" s="1"/>
  <c r="T1091" i="4"/>
  <c r="S1091" i="4"/>
  <c r="R1091" i="4"/>
  <c r="Q1091" i="4"/>
  <c r="P1091" i="4"/>
  <c r="O1091" i="4"/>
  <c r="L1091" i="4"/>
  <c r="T1090" i="4"/>
  <c r="S1090" i="4"/>
  <c r="R1090" i="4"/>
  <c r="Q1090" i="4"/>
  <c r="P1090" i="4"/>
  <c r="O1090" i="4"/>
  <c r="L1090" i="4"/>
  <c r="T1089" i="4"/>
  <c r="S1089" i="4"/>
  <c r="R1089" i="4"/>
  <c r="Q1089" i="4"/>
  <c r="P1089" i="4"/>
  <c r="O1089" i="4"/>
  <c r="L1089" i="4"/>
  <c r="P1071" i="4"/>
  <c r="O1071" i="4"/>
  <c r="L1071" i="4"/>
  <c r="P1070" i="4"/>
  <c r="O1070" i="4"/>
  <c r="L1070" i="4"/>
  <c r="T1069" i="4"/>
  <c r="S1069" i="4"/>
  <c r="R1069" i="4"/>
  <c r="Q1069" i="4"/>
  <c r="P1069" i="4"/>
  <c r="O1069" i="4"/>
  <c r="L1069" i="4"/>
  <c r="T1068" i="4"/>
  <c r="S1068" i="4"/>
  <c r="R1068" i="4"/>
  <c r="Q1068" i="4"/>
  <c r="P1068" i="4"/>
  <c r="O1068" i="4"/>
  <c r="L1068" i="4"/>
  <c r="T1067" i="4"/>
  <c r="S1067" i="4"/>
  <c r="R1067" i="4"/>
  <c r="Q1067" i="4"/>
  <c r="P1067" i="4"/>
  <c r="O1067" i="4"/>
  <c r="L1067" i="4"/>
  <c r="T1066" i="4"/>
  <c r="S1066" i="4"/>
  <c r="R1066" i="4"/>
  <c r="Q1066" i="4"/>
  <c r="P1066" i="4"/>
  <c r="O1066" i="4"/>
  <c r="L1066" i="4"/>
  <c r="T1065" i="4"/>
  <c r="S1065" i="4"/>
  <c r="R1065" i="4"/>
  <c r="Q1065" i="4"/>
  <c r="P1065" i="4"/>
  <c r="O1065" i="4"/>
  <c r="L1065" i="4"/>
  <c r="T1064" i="4"/>
  <c r="S1064" i="4"/>
  <c r="R1064" i="4"/>
  <c r="Q1064" i="4"/>
  <c r="P1064" i="4"/>
  <c r="O1064" i="4"/>
  <c r="L1064" i="4"/>
  <c r="T1063" i="4"/>
  <c r="S1063" i="4"/>
  <c r="R1063" i="4"/>
  <c r="Q1063" i="4"/>
  <c r="P1063" i="4"/>
  <c r="O1063" i="4"/>
  <c r="L1063" i="4"/>
  <c r="T1062" i="4"/>
  <c r="S1062" i="4"/>
  <c r="R1062" i="4"/>
  <c r="Q1062" i="4"/>
  <c r="P1062" i="4"/>
  <c r="O1062" i="4"/>
  <c r="L1062" i="4"/>
  <c r="T1061" i="4"/>
  <c r="S1061" i="4"/>
  <c r="R1061" i="4"/>
  <c r="Q1061" i="4"/>
  <c r="P1061" i="4"/>
  <c r="O1061" i="4"/>
  <c r="L1061" i="4"/>
  <c r="T1060" i="4"/>
  <c r="S1060" i="4"/>
  <c r="R1060" i="4"/>
  <c r="Q1060" i="4"/>
  <c r="P1060" i="4"/>
  <c r="O1060" i="4"/>
  <c r="L1060" i="4"/>
  <c r="T1059" i="4"/>
  <c r="S1059" i="4"/>
  <c r="R1059" i="4"/>
  <c r="Q1059" i="4"/>
  <c r="P1059" i="4"/>
  <c r="O1059" i="4"/>
  <c r="L1059" i="4"/>
  <c r="T1058" i="4"/>
  <c r="S1058" i="4"/>
  <c r="R1058" i="4"/>
  <c r="Q1058" i="4"/>
  <c r="P1058" i="4"/>
  <c r="O1058" i="4"/>
  <c r="L1058" i="4"/>
  <c r="T1057" i="4"/>
  <c r="S1057" i="4"/>
  <c r="R1057" i="4"/>
  <c r="Q1057" i="4"/>
  <c r="P1057" i="4"/>
  <c r="O1057" i="4"/>
  <c r="L1057" i="4"/>
  <c r="B1057" i="4"/>
  <c r="B1058" i="4" s="1"/>
  <c r="B1059" i="4" s="1"/>
  <c r="B1060" i="4" s="1"/>
  <c r="B1061" i="4" s="1"/>
  <c r="B1062" i="4" s="1"/>
  <c r="B1063" i="4" s="1"/>
  <c r="B1064" i="4" s="1"/>
  <c r="B1065" i="4" s="1"/>
  <c r="B1066" i="4" s="1"/>
  <c r="B1067" i="4" s="1"/>
  <c r="B1068" i="4" s="1"/>
  <c r="B1069" i="4" s="1"/>
  <c r="B1070" i="4" s="1"/>
  <c r="B1071" i="4" s="1"/>
  <c r="B1072" i="4" s="1"/>
  <c r="B1073" i="4" s="1"/>
  <c r="B1074" i="4" s="1"/>
  <c r="B1075" i="4" s="1"/>
  <c r="B1076" i="4" s="1"/>
  <c r="B1077" i="4" s="1"/>
  <c r="B1078" i="4" s="1"/>
  <c r="B1079" i="4" s="1"/>
  <c r="B1080" i="4" s="1"/>
  <c r="B1081" i="4" s="1"/>
  <c r="B1082" i="4" s="1"/>
  <c r="B1083" i="4" s="1"/>
  <c r="B1084" i="4" s="1"/>
  <c r="B1085" i="4" s="1"/>
  <c r="B1086" i="4" s="1"/>
  <c r="B1087" i="4" s="1"/>
  <c r="T1056" i="4"/>
  <c r="S1056" i="4"/>
  <c r="R1056" i="4"/>
  <c r="Q1056" i="4"/>
  <c r="P1056" i="4"/>
  <c r="O1056" i="4"/>
  <c r="L1056" i="4"/>
  <c r="T1055" i="4"/>
  <c r="S1055" i="4"/>
  <c r="R1055" i="4"/>
  <c r="Q1055" i="4"/>
  <c r="P1055" i="4"/>
  <c r="O1055" i="4"/>
  <c r="L1055" i="4"/>
  <c r="T1054" i="4"/>
  <c r="S1054" i="4"/>
  <c r="R1054" i="4"/>
  <c r="Q1054" i="4"/>
  <c r="P1054" i="4"/>
  <c r="O1054" i="4"/>
  <c r="L1054" i="4"/>
  <c r="B1022" i="4"/>
  <c r="B1023" i="4" s="1"/>
  <c r="B1024" i="4" s="1"/>
  <c r="B1025" i="4" s="1"/>
  <c r="B1026" i="4" s="1"/>
  <c r="B1027" i="4" s="1"/>
  <c r="B1028" i="4" s="1"/>
  <c r="B1029" i="4" s="1"/>
  <c r="B1030" i="4" s="1"/>
  <c r="B1031" i="4" s="1"/>
  <c r="B1032" i="4" s="1"/>
  <c r="B1033" i="4" s="1"/>
  <c r="B1034" i="4" s="1"/>
  <c r="B1035" i="4" s="1"/>
  <c r="B1036" i="4" s="1"/>
  <c r="B1037" i="4" s="1"/>
  <c r="B1038" i="4" s="1"/>
  <c r="B1039" i="4" s="1"/>
  <c r="B1040" i="4" s="1"/>
  <c r="B1041" i="4" s="1"/>
  <c r="B1042" i="4" s="1"/>
  <c r="B1043" i="4" s="1"/>
  <c r="B1044" i="4" s="1"/>
  <c r="B1045" i="4" s="1"/>
  <c r="B1046" i="4" s="1"/>
  <c r="B1047" i="4" s="1"/>
  <c r="B1048" i="4" s="1"/>
  <c r="B1049" i="4" s="1"/>
  <c r="B1050" i="4" s="1"/>
  <c r="B1051" i="4" s="1"/>
  <c r="B1052" i="4" s="1"/>
  <c r="K1001" i="4"/>
  <c r="J1001" i="4"/>
  <c r="I1001" i="4"/>
  <c r="H1001" i="4"/>
  <c r="G1001" i="4"/>
  <c r="F1001" i="4"/>
  <c r="E1001" i="4"/>
  <c r="C1001" i="4"/>
  <c r="K1000" i="4"/>
  <c r="J1000" i="4"/>
  <c r="I1000" i="4"/>
  <c r="H1000" i="4"/>
  <c r="G1000" i="4"/>
  <c r="F1000" i="4"/>
  <c r="E1000" i="4"/>
  <c r="C1000" i="4"/>
  <c r="K999" i="4"/>
  <c r="J999" i="4"/>
  <c r="I999" i="4"/>
  <c r="H999" i="4"/>
  <c r="G999" i="4"/>
  <c r="F999" i="4"/>
  <c r="E999" i="4"/>
  <c r="C999" i="4"/>
  <c r="K998" i="4"/>
  <c r="J998" i="4"/>
  <c r="I998" i="4"/>
  <c r="H998" i="4"/>
  <c r="G998" i="4"/>
  <c r="F998" i="4"/>
  <c r="E998" i="4"/>
  <c r="C998" i="4"/>
  <c r="K997" i="4"/>
  <c r="J997" i="4"/>
  <c r="I997" i="4"/>
  <c r="H997" i="4"/>
  <c r="G997" i="4"/>
  <c r="R997" i="4" s="1"/>
  <c r="F997" i="4"/>
  <c r="E997" i="4"/>
  <c r="C997" i="4"/>
  <c r="K996" i="4"/>
  <c r="J996" i="4"/>
  <c r="I996" i="4"/>
  <c r="H996" i="4"/>
  <c r="G996" i="4"/>
  <c r="F996" i="4"/>
  <c r="E996" i="4"/>
  <c r="C996" i="4"/>
  <c r="K995" i="4"/>
  <c r="I995" i="4"/>
  <c r="H995" i="4"/>
  <c r="G995" i="4"/>
  <c r="F995" i="4"/>
  <c r="E995" i="4"/>
  <c r="C995" i="4"/>
  <c r="K994" i="4"/>
  <c r="J994" i="4"/>
  <c r="I994" i="4"/>
  <c r="H994" i="4"/>
  <c r="G994" i="4"/>
  <c r="F994" i="4"/>
  <c r="E994" i="4"/>
  <c r="D994" i="4"/>
  <c r="C994" i="4"/>
  <c r="K993" i="4"/>
  <c r="J993" i="4"/>
  <c r="I993" i="4"/>
  <c r="H993" i="4"/>
  <c r="G993" i="4"/>
  <c r="F993" i="4"/>
  <c r="E993" i="4"/>
  <c r="D993" i="4"/>
  <c r="C993" i="4"/>
  <c r="K992" i="4"/>
  <c r="J992" i="4"/>
  <c r="I992" i="4"/>
  <c r="H992" i="4"/>
  <c r="G992" i="4"/>
  <c r="F992" i="4"/>
  <c r="E992" i="4"/>
  <c r="D992" i="4"/>
  <c r="C992" i="4"/>
  <c r="K991" i="4"/>
  <c r="J991" i="4"/>
  <c r="I991" i="4"/>
  <c r="H991" i="4"/>
  <c r="G991" i="4"/>
  <c r="F991" i="4"/>
  <c r="E991" i="4"/>
  <c r="D991" i="4"/>
  <c r="C991" i="4"/>
  <c r="K990" i="4"/>
  <c r="J990" i="4"/>
  <c r="I990" i="4"/>
  <c r="H990" i="4"/>
  <c r="G990" i="4"/>
  <c r="F990" i="4"/>
  <c r="E990" i="4"/>
  <c r="D990" i="4"/>
  <c r="C990" i="4"/>
  <c r="K989" i="4"/>
  <c r="J989" i="4"/>
  <c r="I989" i="4"/>
  <c r="H989" i="4"/>
  <c r="G989" i="4"/>
  <c r="F989" i="4"/>
  <c r="E989" i="4"/>
  <c r="D989" i="4"/>
  <c r="C989" i="4"/>
  <c r="K988" i="4"/>
  <c r="J988" i="4"/>
  <c r="I988" i="4"/>
  <c r="H988" i="4"/>
  <c r="G988" i="4"/>
  <c r="F988" i="4"/>
  <c r="E988" i="4"/>
  <c r="D988" i="4"/>
  <c r="C988" i="4"/>
  <c r="K987" i="4"/>
  <c r="J987" i="4"/>
  <c r="I987" i="4"/>
  <c r="H987" i="4"/>
  <c r="G987" i="4"/>
  <c r="F987" i="4"/>
  <c r="E987" i="4"/>
  <c r="D987" i="4"/>
  <c r="C987" i="4"/>
  <c r="B987" i="4"/>
  <c r="B988" i="4" s="1"/>
  <c r="B989" i="4" s="1"/>
  <c r="B990" i="4" s="1"/>
  <c r="B991" i="4" s="1"/>
  <c r="B992" i="4" s="1"/>
  <c r="B993" i="4" s="1"/>
  <c r="B994" i="4" s="1"/>
  <c r="B995" i="4" s="1"/>
  <c r="B996" i="4" s="1"/>
  <c r="B997" i="4" s="1"/>
  <c r="B998" i="4" s="1"/>
  <c r="B999" i="4" s="1"/>
  <c r="B1000" i="4" s="1"/>
  <c r="B1001" i="4" s="1"/>
  <c r="B1002" i="4" s="1"/>
  <c r="B1003" i="4" s="1"/>
  <c r="B1004" i="4" s="1"/>
  <c r="B1005" i="4" s="1"/>
  <c r="B1006" i="4" s="1"/>
  <c r="B1007" i="4" s="1"/>
  <c r="B1008" i="4" s="1"/>
  <c r="B1009" i="4" s="1"/>
  <c r="B1010" i="4" s="1"/>
  <c r="B1011" i="4" s="1"/>
  <c r="B1012" i="4" s="1"/>
  <c r="B1013" i="4" s="1"/>
  <c r="B1014" i="4" s="1"/>
  <c r="B1015" i="4" s="1"/>
  <c r="B1016" i="4" s="1"/>
  <c r="B1017" i="4" s="1"/>
  <c r="K986" i="4"/>
  <c r="J986" i="4"/>
  <c r="I986" i="4"/>
  <c r="H986" i="4"/>
  <c r="G986" i="4"/>
  <c r="F986" i="4"/>
  <c r="E986" i="4"/>
  <c r="D986" i="4"/>
  <c r="C986" i="4"/>
  <c r="K985" i="4"/>
  <c r="J985" i="4"/>
  <c r="I985" i="4"/>
  <c r="H985" i="4"/>
  <c r="G985" i="4"/>
  <c r="F985" i="4"/>
  <c r="E985" i="4"/>
  <c r="D985" i="4"/>
  <c r="C985" i="4"/>
  <c r="K984" i="4"/>
  <c r="J984" i="4"/>
  <c r="I984" i="4"/>
  <c r="H984" i="4"/>
  <c r="G984" i="4"/>
  <c r="F984" i="4"/>
  <c r="E984" i="4"/>
  <c r="D984" i="4"/>
  <c r="C984" i="4"/>
  <c r="P966" i="4"/>
  <c r="O966" i="4"/>
  <c r="L966" i="4"/>
  <c r="P965" i="4"/>
  <c r="O965" i="4"/>
  <c r="L965" i="4"/>
  <c r="T964" i="4"/>
  <c r="S964" i="4"/>
  <c r="R964" i="4"/>
  <c r="Q964" i="4"/>
  <c r="P964" i="4"/>
  <c r="O964" i="4"/>
  <c r="L964" i="4"/>
  <c r="T963" i="4"/>
  <c r="S963" i="4"/>
  <c r="R963" i="4"/>
  <c r="Q963" i="4"/>
  <c r="P963" i="4"/>
  <c r="O963" i="4"/>
  <c r="L963" i="4"/>
  <c r="T962" i="4"/>
  <c r="S962" i="4"/>
  <c r="R962" i="4"/>
  <c r="Q962" i="4"/>
  <c r="P962" i="4"/>
  <c r="O962" i="4"/>
  <c r="L962" i="4"/>
  <c r="T961" i="4"/>
  <c r="S961" i="4"/>
  <c r="R961" i="4"/>
  <c r="Q961" i="4"/>
  <c r="P961" i="4"/>
  <c r="O961" i="4"/>
  <c r="L961" i="4"/>
  <c r="T960" i="4"/>
  <c r="S960" i="4"/>
  <c r="R960" i="4"/>
  <c r="Q960" i="4"/>
  <c r="P960" i="4"/>
  <c r="O960" i="4"/>
  <c r="L960" i="4"/>
  <c r="T959" i="4"/>
  <c r="S959" i="4"/>
  <c r="R959" i="4"/>
  <c r="Q959" i="4"/>
  <c r="P959" i="4"/>
  <c r="O959" i="4"/>
  <c r="L959" i="4"/>
  <c r="T958" i="4"/>
  <c r="S958" i="4"/>
  <c r="R958" i="4"/>
  <c r="Q958" i="4"/>
  <c r="P958" i="4"/>
  <c r="O958" i="4"/>
  <c r="L958" i="4"/>
  <c r="T957" i="4"/>
  <c r="S957" i="4"/>
  <c r="R957" i="4"/>
  <c r="Q957" i="4"/>
  <c r="P957" i="4"/>
  <c r="O957" i="4"/>
  <c r="L957" i="4"/>
  <c r="T956" i="4"/>
  <c r="S956" i="4"/>
  <c r="R956" i="4"/>
  <c r="Q956" i="4"/>
  <c r="P956" i="4"/>
  <c r="O956" i="4"/>
  <c r="L956" i="4"/>
  <c r="T955" i="4"/>
  <c r="S955" i="4"/>
  <c r="R955" i="4"/>
  <c r="Q955" i="4"/>
  <c r="P955" i="4"/>
  <c r="O955" i="4"/>
  <c r="L955" i="4"/>
  <c r="T954" i="4"/>
  <c r="S954" i="4"/>
  <c r="R954" i="4"/>
  <c r="Q954" i="4"/>
  <c r="P954" i="4"/>
  <c r="O954" i="4"/>
  <c r="L954" i="4"/>
  <c r="T953" i="4"/>
  <c r="S953" i="4"/>
  <c r="R953" i="4"/>
  <c r="Q953" i="4"/>
  <c r="P953" i="4"/>
  <c r="O953" i="4"/>
  <c r="L953" i="4"/>
  <c r="T952" i="4"/>
  <c r="S952" i="4"/>
  <c r="R952" i="4"/>
  <c r="Q952" i="4"/>
  <c r="P952" i="4"/>
  <c r="O952" i="4"/>
  <c r="L952" i="4"/>
  <c r="B952" i="4"/>
  <c r="B953" i="4" s="1"/>
  <c r="B954" i="4" s="1"/>
  <c r="B955" i="4" s="1"/>
  <c r="B956" i="4" s="1"/>
  <c r="B957" i="4" s="1"/>
  <c r="B958" i="4" s="1"/>
  <c r="B959" i="4" s="1"/>
  <c r="B960" i="4" s="1"/>
  <c r="B961" i="4" s="1"/>
  <c r="B962" i="4" s="1"/>
  <c r="B963" i="4" s="1"/>
  <c r="B964" i="4" s="1"/>
  <c r="B965" i="4" s="1"/>
  <c r="B966" i="4" s="1"/>
  <c r="B967" i="4" s="1"/>
  <c r="B968" i="4" s="1"/>
  <c r="B969" i="4" s="1"/>
  <c r="B970" i="4" s="1"/>
  <c r="B971" i="4" s="1"/>
  <c r="B972" i="4" s="1"/>
  <c r="B973" i="4" s="1"/>
  <c r="B974" i="4" s="1"/>
  <c r="B975" i="4" s="1"/>
  <c r="B976" i="4" s="1"/>
  <c r="B977" i="4" s="1"/>
  <c r="B978" i="4" s="1"/>
  <c r="B979" i="4" s="1"/>
  <c r="B980" i="4" s="1"/>
  <c r="B981" i="4" s="1"/>
  <c r="B982" i="4" s="1"/>
  <c r="T951" i="4"/>
  <c r="S951" i="4"/>
  <c r="R951" i="4"/>
  <c r="Q951" i="4"/>
  <c r="P951" i="4"/>
  <c r="O951" i="4"/>
  <c r="L951" i="4"/>
  <c r="N952" i="4" s="1"/>
  <c r="T950" i="4"/>
  <c r="S950" i="4"/>
  <c r="R950" i="4"/>
  <c r="Q950" i="4"/>
  <c r="P950" i="4"/>
  <c r="O950" i="4"/>
  <c r="L950" i="4"/>
  <c r="T949" i="4"/>
  <c r="S949" i="4"/>
  <c r="R949" i="4"/>
  <c r="Q949" i="4"/>
  <c r="P949" i="4"/>
  <c r="O949" i="4"/>
  <c r="L949" i="4"/>
  <c r="M982" i="4" s="1"/>
  <c r="P931" i="4"/>
  <c r="O931" i="4"/>
  <c r="L931" i="4"/>
  <c r="P930" i="4"/>
  <c r="O930" i="4"/>
  <c r="L930" i="4"/>
  <c r="T929" i="4"/>
  <c r="S929" i="4"/>
  <c r="R929" i="4"/>
  <c r="Q929" i="4"/>
  <c r="P929" i="4"/>
  <c r="O929" i="4"/>
  <c r="L929" i="4"/>
  <c r="T928" i="4"/>
  <c r="S928" i="4"/>
  <c r="R928" i="4"/>
  <c r="Q928" i="4"/>
  <c r="P928" i="4"/>
  <c r="O928" i="4"/>
  <c r="L928" i="4"/>
  <c r="T927" i="4"/>
  <c r="S927" i="4"/>
  <c r="R927" i="4"/>
  <c r="Q927" i="4"/>
  <c r="P927" i="4"/>
  <c r="O927" i="4"/>
  <c r="L927" i="4"/>
  <c r="T926" i="4"/>
  <c r="S926" i="4"/>
  <c r="R926" i="4"/>
  <c r="Q926" i="4"/>
  <c r="P926" i="4"/>
  <c r="O926" i="4"/>
  <c r="L926" i="4"/>
  <c r="T925" i="4"/>
  <c r="S925" i="4"/>
  <c r="R925" i="4"/>
  <c r="Q925" i="4"/>
  <c r="P925" i="4"/>
  <c r="O925" i="4"/>
  <c r="L925" i="4"/>
  <c r="T924" i="4"/>
  <c r="S924" i="4"/>
  <c r="R924" i="4"/>
  <c r="Q924" i="4"/>
  <c r="P924" i="4"/>
  <c r="O924" i="4"/>
  <c r="L924" i="4"/>
  <c r="T923" i="4"/>
  <c r="S923" i="4"/>
  <c r="R923" i="4"/>
  <c r="Q923" i="4"/>
  <c r="P923" i="4"/>
  <c r="O923" i="4"/>
  <c r="L923" i="4"/>
  <c r="T922" i="4"/>
  <c r="S922" i="4"/>
  <c r="R922" i="4"/>
  <c r="Q922" i="4"/>
  <c r="P922" i="4"/>
  <c r="O922" i="4"/>
  <c r="L922" i="4"/>
  <c r="T921" i="4"/>
  <c r="S921" i="4"/>
  <c r="R921" i="4"/>
  <c r="Q921" i="4"/>
  <c r="P921" i="4"/>
  <c r="O921" i="4"/>
  <c r="L921" i="4"/>
  <c r="T920" i="4"/>
  <c r="S920" i="4"/>
  <c r="R920" i="4"/>
  <c r="Q920" i="4"/>
  <c r="P920" i="4"/>
  <c r="O920" i="4"/>
  <c r="L920" i="4"/>
  <c r="T919" i="4"/>
  <c r="S919" i="4"/>
  <c r="R919" i="4"/>
  <c r="Q919" i="4"/>
  <c r="P919" i="4"/>
  <c r="O919" i="4"/>
  <c r="L919" i="4"/>
  <c r="T918" i="4"/>
  <c r="S918" i="4"/>
  <c r="R918" i="4"/>
  <c r="Q918" i="4"/>
  <c r="P918" i="4"/>
  <c r="O918" i="4"/>
  <c r="L918" i="4"/>
  <c r="T917" i="4"/>
  <c r="S917" i="4"/>
  <c r="R917" i="4"/>
  <c r="Q917" i="4"/>
  <c r="P917" i="4"/>
  <c r="O917" i="4"/>
  <c r="L917" i="4"/>
  <c r="B917" i="4"/>
  <c r="B918" i="4" s="1"/>
  <c r="B919" i="4" s="1"/>
  <c r="B920" i="4" s="1"/>
  <c r="B921" i="4" s="1"/>
  <c r="B922" i="4" s="1"/>
  <c r="B923" i="4" s="1"/>
  <c r="B924" i="4" s="1"/>
  <c r="B925" i="4" s="1"/>
  <c r="B926" i="4" s="1"/>
  <c r="B927" i="4" s="1"/>
  <c r="B928" i="4" s="1"/>
  <c r="B929" i="4" s="1"/>
  <c r="B930" i="4" s="1"/>
  <c r="B931" i="4" s="1"/>
  <c r="B932" i="4" s="1"/>
  <c r="B933" i="4" s="1"/>
  <c r="B934" i="4" s="1"/>
  <c r="B935" i="4" s="1"/>
  <c r="B936" i="4" s="1"/>
  <c r="B937" i="4" s="1"/>
  <c r="B938" i="4" s="1"/>
  <c r="B939" i="4" s="1"/>
  <c r="B940" i="4" s="1"/>
  <c r="B941" i="4" s="1"/>
  <c r="B942" i="4" s="1"/>
  <c r="B943" i="4" s="1"/>
  <c r="B944" i="4" s="1"/>
  <c r="B945" i="4" s="1"/>
  <c r="B946" i="4" s="1"/>
  <c r="B947" i="4" s="1"/>
  <c r="T916" i="4"/>
  <c r="S916" i="4"/>
  <c r="R916" i="4"/>
  <c r="Q916" i="4"/>
  <c r="P916" i="4"/>
  <c r="O916" i="4"/>
  <c r="L916" i="4"/>
  <c r="T915" i="4"/>
  <c r="S915" i="4"/>
  <c r="R915" i="4"/>
  <c r="Q915" i="4"/>
  <c r="P915" i="4"/>
  <c r="O915" i="4"/>
  <c r="L915" i="4"/>
  <c r="T914" i="4"/>
  <c r="S914" i="4"/>
  <c r="R914" i="4"/>
  <c r="Q914" i="4"/>
  <c r="P914" i="4"/>
  <c r="O914" i="4"/>
  <c r="L914" i="4"/>
  <c r="M947" i="4" s="1"/>
  <c r="P896" i="4"/>
  <c r="O896" i="4"/>
  <c r="L896" i="4"/>
  <c r="P895" i="4"/>
  <c r="O895" i="4"/>
  <c r="L895" i="4"/>
  <c r="T894" i="4"/>
  <c r="S894" i="4"/>
  <c r="R894" i="4"/>
  <c r="Q894" i="4"/>
  <c r="P894" i="4"/>
  <c r="O894" i="4"/>
  <c r="L894" i="4"/>
  <c r="T893" i="4"/>
  <c r="S893" i="4"/>
  <c r="R893" i="4"/>
  <c r="Q893" i="4"/>
  <c r="P893" i="4"/>
  <c r="O893" i="4"/>
  <c r="L893" i="4"/>
  <c r="T892" i="4"/>
  <c r="S892" i="4"/>
  <c r="R892" i="4"/>
  <c r="Q892" i="4"/>
  <c r="P892" i="4"/>
  <c r="O892" i="4"/>
  <c r="L892" i="4"/>
  <c r="T891" i="4"/>
  <c r="S891" i="4"/>
  <c r="R891" i="4"/>
  <c r="Q891" i="4"/>
  <c r="P891" i="4"/>
  <c r="O891" i="4"/>
  <c r="L891" i="4"/>
  <c r="T890" i="4"/>
  <c r="S890" i="4"/>
  <c r="R890" i="4"/>
  <c r="Q890" i="4"/>
  <c r="P890" i="4"/>
  <c r="O890" i="4"/>
  <c r="L890" i="4"/>
  <c r="T889" i="4"/>
  <c r="S889" i="4"/>
  <c r="R889" i="4"/>
  <c r="Q889" i="4"/>
  <c r="P889" i="4"/>
  <c r="O889" i="4"/>
  <c r="L889" i="4"/>
  <c r="T888" i="4"/>
  <c r="S888" i="4"/>
  <c r="R888" i="4"/>
  <c r="Q888" i="4"/>
  <c r="P888" i="4"/>
  <c r="O888" i="4"/>
  <c r="L888" i="4"/>
  <c r="T887" i="4"/>
  <c r="S887" i="4"/>
  <c r="R887" i="4"/>
  <c r="Q887" i="4"/>
  <c r="P887" i="4"/>
  <c r="O887" i="4"/>
  <c r="L887" i="4"/>
  <c r="T886" i="4"/>
  <c r="S886" i="4"/>
  <c r="R886" i="4"/>
  <c r="Q886" i="4"/>
  <c r="P886" i="4"/>
  <c r="O886" i="4"/>
  <c r="L886" i="4"/>
  <c r="T885" i="4"/>
  <c r="S885" i="4"/>
  <c r="R885" i="4"/>
  <c r="Q885" i="4"/>
  <c r="P885" i="4"/>
  <c r="O885" i="4"/>
  <c r="L885" i="4"/>
  <c r="T884" i="4"/>
  <c r="S884" i="4"/>
  <c r="R884" i="4"/>
  <c r="Q884" i="4"/>
  <c r="P884" i="4"/>
  <c r="O884" i="4"/>
  <c r="L884" i="4"/>
  <c r="T883" i="4"/>
  <c r="S883" i="4"/>
  <c r="R883" i="4"/>
  <c r="Q883" i="4"/>
  <c r="P883" i="4"/>
  <c r="O883" i="4"/>
  <c r="L883" i="4"/>
  <c r="T882" i="4"/>
  <c r="S882" i="4"/>
  <c r="R882" i="4"/>
  <c r="Q882" i="4"/>
  <c r="P882" i="4"/>
  <c r="O882" i="4"/>
  <c r="L882" i="4"/>
  <c r="B882" i="4"/>
  <c r="B883" i="4" s="1"/>
  <c r="B884" i="4" s="1"/>
  <c r="B885" i="4" s="1"/>
  <c r="B886" i="4" s="1"/>
  <c r="B887" i="4" s="1"/>
  <c r="B888" i="4" s="1"/>
  <c r="B889" i="4" s="1"/>
  <c r="B890" i="4" s="1"/>
  <c r="B891" i="4" s="1"/>
  <c r="B892" i="4" s="1"/>
  <c r="B893" i="4" s="1"/>
  <c r="B894" i="4" s="1"/>
  <c r="B895" i="4" s="1"/>
  <c r="B896" i="4" s="1"/>
  <c r="B897" i="4" s="1"/>
  <c r="B898" i="4" s="1"/>
  <c r="B899" i="4" s="1"/>
  <c r="B900" i="4" s="1"/>
  <c r="B901" i="4" s="1"/>
  <c r="B902" i="4" s="1"/>
  <c r="B903" i="4" s="1"/>
  <c r="B904" i="4" s="1"/>
  <c r="B905" i="4" s="1"/>
  <c r="B906" i="4" s="1"/>
  <c r="B907" i="4" s="1"/>
  <c r="B908" i="4" s="1"/>
  <c r="B909" i="4" s="1"/>
  <c r="B910" i="4" s="1"/>
  <c r="B911" i="4" s="1"/>
  <c r="B912" i="4" s="1"/>
  <c r="T881" i="4"/>
  <c r="S881" i="4"/>
  <c r="R881" i="4"/>
  <c r="Q881" i="4"/>
  <c r="P881" i="4"/>
  <c r="O881" i="4"/>
  <c r="L881" i="4"/>
  <c r="T880" i="4"/>
  <c r="S880" i="4"/>
  <c r="R880" i="4"/>
  <c r="Q880" i="4"/>
  <c r="P880" i="4"/>
  <c r="O880" i="4"/>
  <c r="L880" i="4"/>
  <c r="T879" i="4"/>
  <c r="S879" i="4"/>
  <c r="R879" i="4"/>
  <c r="Q879" i="4"/>
  <c r="P879" i="4"/>
  <c r="O879" i="4"/>
  <c r="L879" i="4"/>
  <c r="P861" i="4"/>
  <c r="O861" i="4"/>
  <c r="L861" i="4"/>
  <c r="P860" i="4"/>
  <c r="O860" i="4"/>
  <c r="L860" i="4"/>
  <c r="T859" i="4"/>
  <c r="S859" i="4"/>
  <c r="R859" i="4"/>
  <c r="Q859" i="4"/>
  <c r="P859" i="4"/>
  <c r="O859" i="4"/>
  <c r="L859" i="4"/>
  <c r="T858" i="4"/>
  <c r="S858" i="4"/>
  <c r="R858" i="4"/>
  <c r="Q858" i="4"/>
  <c r="P858" i="4"/>
  <c r="O858" i="4"/>
  <c r="L858" i="4"/>
  <c r="T857" i="4"/>
  <c r="S857" i="4"/>
  <c r="R857" i="4"/>
  <c r="Q857" i="4"/>
  <c r="P857" i="4"/>
  <c r="O857" i="4"/>
  <c r="L857" i="4"/>
  <c r="T856" i="4"/>
  <c r="S856" i="4"/>
  <c r="R856" i="4"/>
  <c r="Q856" i="4"/>
  <c r="P856" i="4"/>
  <c r="O856" i="4"/>
  <c r="L856" i="4"/>
  <c r="T855" i="4"/>
  <c r="S855" i="4"/>
  <c r="R855" i="4"/>
  <c r="Q855" i="4"/>
  <c r="P855" i="4"/>
  <c r="O855" i="4"/>
  <c r="L855" i="4"/>
  <c r="T854" i="4"/>
  <c r="S854" i="4"/>
  <c r="R854" i="4"/>
  <c r="Q854" i="4"/>
  <c r="P854" i="4"/>
  <c r="O854" i="4"/>
  <c r="L854" i="4"/>
  <c r="T853" i="4"/>
  <c r="S853" i="4"/>
  <c r="R853" i="4"/>
  <c r="Q853" i="4"/>
  <c r="P853" i="4"/>
  <c r="O853" i="4"/>
  <c r="L853" i="4"/>
  <c r="T852" i="4"/>
  <c r="S852" i="4"/>
  <c r="R852" i="4"/>
  <c r="Q852" i="4"/>
  <c r="P852" i="4"/>
  <c r="O852" i="4"/>
  <c r="L852" i="4"/>
  <c r="T851" i="4"/>
  <c r="S851" i="4"/>
  <c r="R851" i="4"/>
  <c r="Q851" i="4"/>
  <c r="P851" i="4"/>
  <c r="O851" i="4"/>
  <c r="L851" i="4"/>
  <c r="T850" i="4"/>
  <c r="S850" i="4"/>
  <c r="R850" i="4"/>
  <c r="Q850" i="4"/>
  <c r="P850" i="4"/>
  <c r="O850" i="4"/>
  <c r="L850" i="4"/>
  <c r="T849" i="4"/>
  <c r="S849" i="4"/>
  <c r="R849" i="4"/>
  <c r="Q849" i="4"/>
  <c r="P849" i="4"/>
  <c r="O849" i="4"/>
  <c r="L849" i="4"/>
  <c r="T848" i="4"/>
  <c r="S848" i="4"/>
  <c r="R848" i="4"/>
  <c r="Q848" i="4"/>
  <c r="P848" i="4"/>
  <c r="O848" i="4"/>
  <c r="L848" i="4"/>
  <c r="T847" i="4"/>
  <c r="S847" i="4"/>
  <c r="R847" i="4"/>
  <c r="Q847" i="4"/>
  <c r="P847" i="4"/>
  <c r="O847" i="4"/>
  <c r="L847" i="4"/>
  <c r="B847" i="4"/>
  <c r="B848" i="4" s="1"/>
  <c r="B849" i="4" s="1"/>
  <c r="B850" i="4" s="1"/>
  <c r="B851" i="4" s="1"/>
  <c r="B852" i="4" s="1"/>
  <c r="B853" i="4" s="1"/>
  <c r="B854" i="4" s="1"/>
  <c r="B855" i="4" s="1"/>
  <c r="B856" i="4" s="1"/>
  <c r="B857" i="4" s="1"/>
  <c r="B858" i="4" s="1"/>
  <c r="B859" i="4" s="1"/>
  <c r="B860" i="4" s="1"/>
  <c r="B861" i="4" s="1"/>
  <c r="B862" i="4" s="1"/>
  <c r="B863" i="4" s="1"/>
  <c r="B864" i="4" s="1"/>
  <c r="B865" i="4" s="1"/>
  <c r="B866" i="4" s="1"/>
  <c r="B867" i="4" s="1"/>
  <c r="B868" i="4" s="1"/>
  <c r="B869" i="4" s="1"/>
  <c r="B870" i="4" s="1"/>
  <c r="B871" i="4" s="1"/>
  <c r="B872" i="4" s="1"/>
  <c r="B873" i="4" s="1"/>
  <c r="B874" i="4" s="1"/>
  <c r="B875" i="4" s="1"/>
  <c r="B876" i="4" s="1"/>
  <c r="B877" i="4" s="1"/>
  <c r="T846" i="4"/>
  <c r="S846" i="4"/>
  <c r="R846" i="4"/>
  <c r="Q846" i="4"/>
  <c r="P846" i="4"/>
  <c r="O846" i="4"/>
  <c r="L846" i="4"/>
  <c r="T845" i="4"/>
  <c r="S845" i="4"/>
  <c r="R845" i="4"/>
  <c r="Q845" i="4"/>
  <c r="P845" i="4"/>
  <c r="O845" i="4"/>
  <c r="L845" i="4"/>
  <c r="T844" i="4"/>
  <c r="S844" i="4"/>
  <c r="R844" i="4"/>
  <c r="Q844" i="4"/>
  <c r="P844" i="4"/>
  <c r="O844" i="4"/>
  <c r="L844" i="4"/>
  <c r="M877" i="4" s="1"/>
  <c r="K826" i="4"/>
  <c r="I826" i="4"/>
  <c r="H826" i="4"/>
  <c r="G826" i="4"/>
  <c r="F826" i="4"/>
  <c r="E826" i="4"/>
  <c r="C826" i="4"/>
  <c r="K825" i="4"/>
  <c r="I825" i="4"/>
  <c r="H825" i="4"/>
  <c r="G825" i="4"/>
  <c r="F825" i="4"/>
  <c r="E825" i="4"/>
  <c r="C825" i="4"/>
  <c r="K824" i="4"/>
  <c r="I824" i="4"/>
  <c r="H824" i="4"/>
  <c r="G824" i="4"/>
  <c r="F824" i="4"/>
  <c r="F1034" i="4" s="1"/>
  <c r="E824" i="4"/>
  <c r="C824" i="4"/>
  <c r="K823" i="4"/>
  <c r="I823" i="4"/>
  <c r="H823" i="4"/>
  <c r="G823" i="4"/>
  <c r="F823" i="4"/>
  <c r="E823" i="4"/>
  <c r="C823" i="4"/>
  <c r="K822" i="4"/>
  <c r="I822" i="4"/>
  <c r="H822" i="4"/>
  <c r="G822" i="4"/>
  <c r="R822" i="4" s="1"/>
  <c r="F822" i="4"/>
  <c r="E822" i="4"/>
  <c r="C822" i="4"/>
  <c r="K821" i="4"/>
  <c r="I821" i="4"/>
  <c r="H821" i="4"/>
  <c r="G821" i="4"/>
  <c r="F821" i="4"/>
  <c r="E821" i="4"/>
  <c r="C821" i="4"/>
  <c r="K820" i="4"/>
  <c r="I820" i="4"/>
  <c r="H820" i="4"/>
  <c r="G820" i="4"/>
  <c r="F820" i="4"/>
  <c r="E820" i="4"/>
  <c r="C820" i="4"/>
  <c r="K819" i="4"/>
  <c r="J819" i="4"/>
  <c r="I819" i="4"/>
  <c r="H819" i="4"/>
  <c r="G819" i="4"/>
  <c r="F819" i="4"/>
  <c r="E819" i="4"/>
  <c r="D819" i="4"/>
  <c r="C819" i="4"/>
  <c r="K818" i="4"/>
  <c r="J818" i="4"/>
  <c r="I818" i="4"/>
  <c r="H818" i="4"/>
  <c r="G818" i="4"/>
  <c r="F818" i="4"/>
  <c r="E818" i="4"/>
  <c r="D818" i="4"/>
  <c r="C818" i="4"/>
  <c r="K817" i="4"/>
  <c r="J817" i="4"/>
  <c r="I817" i="4"/>
  <c r="H817" i="4"/>
  <c r="G817" i="4"/>
  <c r="F817" i="4"/>
  <c r="E817" i="4"/>
  <c r="D817" i="4"/>
  <c r="C817" i="4"/>
  <c r="K816" i="4"/>
  <c r="J816" i="4"/>
  <c r="I816" i="4"/>
  <c r="H816" i="4"/>
  <c r="G816" i="4"/>
  <c r="F816" i="4"/>
  <c r="E816" i="4"/>
  <c r="D816" i="4"/>
  <c r="C816" i="4"/>
  <c r="K815" i="4"/>
  <c r="J815" i="4"/>
  <c r="I815" i="4"/>
  <c r="H815" i="4"/>
  <c r="G815" i="4"/>
  <c r="F815" i="4"/>
  <c r="E815" i="4"/>
  <c r="D815" i="4"/>
  <c r="C815" i="4"/>
  <c r="K814" i="4"/>
  <c r="J814" i="4"/>
  <c r="I814" i="4"/>
  <c r="H814" i="4"/>
  <c r="G814" i="4"/>
  <c r="F814" i="4"/>
  <c r="E814" i="4"/>
  <c r="D814" i="4"/>
  <c r="C814" i="4"/>
  <c r="K813" i="4"/>
  <c r="J813" i="4"/>
  <c r="I813" i="4"/>
  <c r="H813" i="4"/>
  <c r="G813" i="4"/>
  <c r="F813" i="4"/>
  <c r="E813" i="4"/>
  <c r="D813" i="4"/>
  <c r="C813" i="4"/>
  <c r="K812" i="4"/>
  <c r="J812" i="4"/>
  <c r="I812" i="4"/>
  <c r="H812" i="4"/>
  <c r="G812" i="4"/>
  <c r="F812" i="4"/>
  <c r="E812" i="4"/>
  <c r="D812" i="4"/>
  <c r="C812" i="4"/>
  <c r="B812" i="4"/>
  <c r="B813" i="4" s="1"/>
  <c r="B814" i="4" s="1"/>
  <c r="B815" i="4" s="1"/>
  <c r="B816" i="4" s="1"/>
  <c r="B817" i="4" s="1"/>
  <c r="B818" i="4" s="1"/>
  <c r="B819" i="4" s="1"/>
  <c r="B820" i="4" s="1"/>
  <c r="B821" i="4" s="1"/>
  <c r="B822" i="4" s="1"/>
  <c r="B823" i="4" s="1"/>
  <c r="B824" i="4" s="1"/>
  <c r="B825" i="4" s="1"/>
  <c r="B826" i="4" s="1"/>
  <c r="B827" i="4" s="1"/>
  <c r="B828" i="4" s="1"/>
  <c r="B829" i="4" s="1"/>
  <c r="B830" i="4" s="1"/>
  <c r="B831" i="4" s="1"/>
  <c r="B832" i="4" s="1"/>
  <c r="B833" i="4" s="1"/>
  <c r="B834" i="4" s="1"/>
  <c r="B835" i="4" s="1"/>
  <c r="B836" i="4" s="1"/>
  <c r="B837" i="4" s="1"/>
  <c r="B838" i="4" s="1"/>
  <c r="B839" i="4" s="1"/>
  <c r="B840" i="4" s="1"/>
  <c r="B841" i="4" s="1"/>
  <c r="B842" i="4" s="1"/>
  <c r="K811" i="4"/>
  <c r="J811" i="4"/>
  <c r="I811" i="4"/>
  <c r="H811" i="4"/>
  <c r="G811" i="4"/>
  <c r="F811" i="4"/>
  <c r="E811" i="4"/>
  <c r="D811" i="4"/>
  <c r="C811" i="4"/>
  <c r="K810" i="4"/>
  <c r="J810" i="4"/>
  <c r="I810" i="4"/>
  <c r="H810" i="4"/>
  <c r="G810" i="4"/>
  <c r="F810" i="4"/>
  <c r="E810" i="4"/>
  <c r="D810" i="4"/>
  <c r="C810" i="4"/>
  <c r="K809" i="4"/>
  <c r="J809" i="4"/>
  <c r="I809" i="4"/>
  <c r="H809" i="4"/>
  <c r="G809" i="4"/>
  <c r="F809" i="4"/>
  <c r="E809" i="4"/>
  <c r="D809" i="4"/>
  <c r="C809" i="4"/>
  <c r="P791" i="4"/>
  <c r="O791" i="4"/>
  <c r="L791" i="4"/>
  <c r="P790" i="4"/>
  <c r="O790" i="4"/>
  <c r="L790" i="4"/>
  <c r="T789" i="4"/>
  <c r="S789" i="4"/>
  <c r="R789" i="4"/>
  <c r="Q789" i="4"/>
  <c r="P789" i="4"/>
  <c r="O789" i="4"/>
  <c r="L789" i="4"/>
  <c r="T788" i="4"/>
  <c r="S788" i="4"/>
  <c r="R788" i="4"/>
  <c r="Q788" i="4"/>
  <c r="P788" i="4"/>
  <c r="O788" i="4"/>
  <c r="L788" i="4"/>
  <c r="T787" i="4"/>
  <c r="S787" i="4"/>
  <c r="R787" i="4"/>
  <c r="Q787" i="4"/>
  <c r="P787" i="4"/>
  <c r="O787" i="4"/>
  <c r="L787" i="4"/>
  <c r="T786" i="4"/>
  <c r="S786" i="4"/>
  <c r="R786" i="4"/>
  <c r="Q786" i="4"/>
  <c r="P786" i="4"/>
  <c r="O786" i="4"/>
  <c r="L786" i="4"/>
  <c r="T785" i="4"/>
  <c r="S785" i="4"/>
  <c r="R785" i="4"/>
  <c r="Q785" i="4"/>
  <c r="P785" i="4"/>
  <c r="O785" i="4"/>
  <c r="L785" i="4"/>
  <c r="T784" i="4"/>
  <c r="S784" i="4"/>
  <c r="R784" i="4"/>
  <c r="Q784" i="4"/>
  <c r="P784" i="4"/>
  <c r="O784" i="4"/>
  <c r="L784" i="4"/>
  <c r="T783" i="4"/>
  <c r="S783" i="4"/>
  <c r="R783" i="4"/>
  <c r="Q783" i="4"/>
  <c r="P783" i="4"/>
  <c r="O783" i="4"/>
  <c r="L783" i="4"/>
  <c r="T782" i="4"/>
  <c r="S782" i="4"/>
  <c r="R782" i="4"/>
  <c r="Q782" i="4"/>
  <c r="P782" i="4"/>
  <c r="O782" i="4"/>
  <c r="L782" i="4"/>
  <c r="T781" i="4"/>
  <c r="S781" i="4"/>
  <c r="R781" i="4"/>
  <c r="Q781" i="4"/>
  <c r="P781" i="4"/>
  <c r="O781" i="4"/>
  <c r="L781" i="4"/>
  <c r="T780" i="4"/>
  <c r="S780" i="4"/>
  <c r="R780" i="4"/>
  <c r="Q780" i="4"/>
  <c r="P780" i="4"/>
  <c r="O780" i="4"/>
  <c r="L780" i="4"/>
  <c r="T779" i="4"/>
  <c r="S779" i="4"/>
  <c r="R779" i="4"/>
  <c r="Q779" i="4"/>
  <c r="P779" i="4"/>
  <c r="O779" i="4"/>
  <c r="L779" i="4"/>
  <c r="T778" i="4"/>
  <c r="S778" i="4"/>
  <c r="R778" i="4"/>
  <c r="Q778" i="4"/>
  <c r="P778" i="4"/>
  <c r="O778" i="4"/>
  <c r="L778" i="4"/>
  <c r="T777" i="4"/>
  <c r="S777" i="4"/>
  <c r="R777" i="4"/>
  <c r="Q777" i="4"/>
  <c r="P777" i="4"/>
  <c r="O777" i="4"/>
  <c r="L777" i="4"/>
  <c r="B777" i="4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T776" i="4"/>
  <c r="S776" i="4"/>
  <c r="R776" i="4"/>
  <c r="Q776" i="4"/>
  <c r="P776" i="4"/>
  <c r="O776" i="4"/>
  <c r="L776" i="4"/>
  <c r="T775" i="4"/>
  <c r="S775" i="4"/>
  <c r="R775" i="4"/>
  <c r="Q775" i="4"/>
  <c r="P775" i="4"/>
  <c r="O775" i="4"/>
  <c r="L775" i="4"/>
  <c r="T774" i="4"/>
  <c r="S774" i="4"/>
  <c r="R774" i="4"/>
  <c r="Q774" i="4"/>
  <c r="P774" i="4"/>
  <c r="O774" i="4"/>
  <c r="L774" i="4"/>
  <c r="M807" i="4" s="1"/>
  <c r="P756" i="4"/>
  <c r="O756" i="4"/>
  <c r="L756" i="4"/>
  <c r="P755" i="4"/>
  <c r="O755" i="4"/>
  <c r="L755" i="4"/>
  <c r="T754" i="4"/>
  <c r="S754" i="4"/>
  <c r="R754" i="4"/>
  <c r="Q754" i="4"/>
  <c r="P754" i="4"/>
  <c r="O754" i="4"/>
  <c r="L754" i="4"/>
  <c r="T753" i="4"/>
  <c r="S753" i="4"/>
  <c r="R753" i="4"/>
  <c r="Q753" i="4"/>
  <c r="P753" i="4"/>
  <c r="O753" i="4"/>
  <c r="L753" i="4"/>
  <c r="T752" i="4"/>
  <c r="S752" i="4"/>
  <c r="R752" i="4"/>
  <c r="Q752" i="4"/>
  <c r="P752" i="4"/>
  <c r="O752" i="4"/>
  <c r="L752" i="4"/>
  <c r="T751" i="4"/>
  <c r="S751" i="4"/>
  <c r="R751" i="4"/>
  <c r="Q751" i="4"/>
  <c r="P751" i="4"/>
  <c r="O751" i="4"/>
  <c r="L751" i="4"/>
  <c r="T750" i="4"/>
  <c r="S750" i="4"/>
  <c r="R750" i="4"/>
  <c r="Q750" i="4"/>
  <c r="P750" i="4"/>
  <c r="O750" i="4"/>
  <c r="L750" i="4"/>
  <c r="T749" i="4"/>
  <c r="S749" i="4"/>
  <c r="R749" i="4"/>
  <c r="Q749" i="4"/>
  <c r="P749" i="4"/>
  <c r="O749" i="4"/>
  <c r="L749" i="4"/>
  <c r="T748" i="4"/>
  <c r="S748" i="4"/>
  <c r="R748" i="4"/>
  <c r="Q748" i="4"/>
  <c r="P748" i="4"/>
  <c r="O748" i="4"/>
  <c r="L748" i="4"/>
  <c r="T747" i="4"/>
  <c r="S747" i="4"/>
  <c r="R747" i="4"/>
  <c r="Q747" i="4"/>
  <c r="P747" i="4"/>
  <c r="O747" i="4"/>
  <c r="L747" i="4"/>
  <c r="T746" i="4"/>
  <c r="S746" i="4"/>
  <c r="R746" i="4"/>
  <c r="Q746" i="4"/>
  <c r="P746" i="4"/>
  <c r="O746" i="4"/>
  <c r="L746" i="4"/>
  <c r="T745" i="4"/>
  <c r="S745" i="4"/>
  <c r="R745" i="4"/>
  <c r="Q745" i="4"/>
  <c r="P745" i="4"/>
  <c r="O745" i="4"/>
  <c r="L745" i="4"/>
  <c r="T744" i="4"/>
  <c r="S744" i="4"/>
  <c r="R744" i="4"/>
  <c r="Q744" i="4"/>
  <c r="P744" i="4"/>
  <c r="O744" i="4"/>
  <c r="L744" i="4"/>
  <c r="T743" i="4"/>
  <c r="S743" i="4"/>
  <c r="R743" i="4"/>
  <c r="Q743" i="4"/>
  <c r="P743" i="4"/>
  <c r="O743" i="4"/>
  <c r="L743" i="4"/>
  <c r="T742" i="4"/>
  <c r="S742" i="4"/>
  <c r="R742" i="4"/>
  <c r="Q742" i="4"/>
  <c r="P742" i="4"/>
  <c r="O742" i="4"/>
  <c r="L742" i="4"/>
  <c r="B742" i="4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 s="1"/>
  <c r="B768" i="4" s="1"/>
  <c r="B769" i="4" s="1"/>
  <c r="B770" i="4" s="1"/>
  <c r="B771" i="4" s="1"/>
  <c r="B772" i="4" s="1"/>
  <c r="T741" i="4"/>
  <c r="S741" i="4"/>
  <c r="R741" i="4"/>
  <c r="Q741" i="4"/>
  <c r="P741" i="4"/>
  <c r="O741" i="4"/>
  <c r="L741" i="4"/>
  <c r="T740" i="4"/>
  <c r="S740" i="4"/>
  <c r="R740" i="4"/>
  <c r="Q740" i="4"/>
  <c r="P740" i="4"/>
  <c r="O740" i="4"/>
  <c r="L740" i="4"/>
  <c r="T739" i="4"/>
  <c r="S739" i="4"/>
  <c r="R739" i="4"/>
  <c r="Q739" i="4"/>
  <c r="P739" i="4"/>
  <c r="O739" i="4"/>
  <c r="L739" i="4"/>
  <c r="P721" i="4"/>
  <c r="O721" i="4"/>
  <c r="L721" i="4"/>
  <c r="P720" i="4"/>
  <c r="O720" i="4"/>
  <c r="L720" i="4"/>
  <c r="T719" i="4"/>
  <c r="S719" i="4"/>
  <c r="R719" i="4"/>
  <c r="Q719" i="4"/>
  <c r="P719" i="4"/>
  <c r="O719" i="4"/>
  <c r="L719" i="4"/>
  <c r="T718" i="4"/>
  <c r="S718" i="4"/>
  <c r="R718" i="4"/>
  <c r="Q718" i="4"/>
  <c r="P718" i="4"/>
  <c r="O718" i="4"/>
  <c r="L718" i="4"/>
  <c r="T717" i="4"/>
  <c r="S717" i="4"/>
  <c r="R717" i="4"/>
  <c r="Q717" i="4"/>
  <c r="P717" i="4"/>
  <c r="O717" i="4"/>
  <c r="L717" i="4"/>
  <c r="T716" i="4"/>
  <c r="S716" i="4"/>
  <c r="R716" i="4"/>
  <c r="Q716" i="4"/>
  <c r="P716" i="4"/>
  <c r="O716" i="4"/>
  <c r="L716" i="4"/>
  <c r="T715" i="4"/>
  <c r="S715" i="4"/>
  <c r="R715" i="4"/>
  <c r="Q715" i="4"/>
  <c r="P715" i="4"/>
  <c r="O715" i="4"/>
  <c r="L715" i="4"/>
  <c r="T714" i="4"/>
  <c r="S714" i="4"/>
  <c r="R714" i="4"/>
  <c r="Q714" i="4"/>
  <c r="P714" i="4"/>
  <c r="O714" i="4"/>
  <c r="L714" i="4"/>
  <c r="T713" i="4"/>
  <c r="S713" i="4"/>
  <c r="R713" i="4"/>
  <c r="Q713" i="4"/>
  <c r="P713" i="4"/>
  <c r="O713" i="4"/>
  <c r="L713" i="4"/>
  <c r="T712" i="4"/>
  <c r="S712" i="4"/>
  <c r="R712" i="4"/>
  <c r="Q712" i="4"/>
  <c r="P712" i="4"/>
  <c r="O712" i="4"/>
  <c r="L712" i="4"/>
  <c r="T711" i="4"/>
  <c r="S711" i="4"/>
  <c r="R711" i="4"/>
  <c r="Q711" i="4"/>
  <c r="P711" i="4"/>
  <c r="O711" i="4"/>
  <c r="L711" i="4"/>
  <c r="T710" i="4"/>
  <c r="S710" i="4"/>
  <c r="R710" i="4"/>
  <c r="Q710" i="4"/>
  <c r="P710" i="4"/>
  <c r="O710" i="4"/>
  <c r="L710" i="4"/>
  <c r="T709" i="4"/>
  <c r="S709" i="4"/>
  <c r="R709" i="4"/>
  <c r="Q709" i="4"/>
  <c r="P709" i="4"/>
  <c r="O709" i="4"/>
  <c r="L709" i="4"/>
  <c r="T708" i="4"/>
  <c r="S708" i="4"/>
  <c r="R708" i="4"/>
  <c r="Q708" i="4"/>
  <c r="P708" i="4"/>
  <c r="O708" i="4"/>
  <c r="L708" i="4"/>
  <c r="T707" i="4"/>
  <c r="S707" i="4"/>
  <c r="R707" i="4"/>
  <c r="Q707" i="4"/>
  <c r="P707" i="4"/>
  <c r="O707" i="4"/>
  <c r="L707" i="4"/>
  <c r="B707" i="4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737" i="4" s="1"/>
  <c r="T706" i="4"/>
  <c r="S706" i="4"/>
  <c r="R706" i="4"/>
  <c r="Q706" i="4"/>
  <c r="P706" i="4"/>
  <c r="O706" i="4"/>
  <c r="L706" i="4"/>
  <c r="T705" i="4"/>
  <c r="S705" i="4"/>
  <c r="R705" i="4"/>
  <c r="Q705" i="4"/>
  <c r="P705" i="4"/>
  <c r="O705" i="4"/>
  <c r="L705" i="4"/>
  <c r="T704" i="4"/>
  <c r="S704" i="4"/>
  <c r="R704" i="4"/>
  <c r="Q704" i="4"/>
  <c r="P704" i="4"/>
  <c r="O704" i="4"/>
  <c r="L704" i="4"/>
  <c r="M737" i="4" s="1"/>
  <c r="P686" i="4"/>
  <c r="O686" i="4"/>
  <c r="L686" i="4"/>
  <c r="P685" i="4"/>
  <c r="O685" i="4"/>
  <c r="L685" i="4"/>
  <c r="T684" i="4"/>
  <c r="S684" i="4"/>
  <c r="R684" i="4"/>
  <c r="Q684" i="4"/>
  <c r="P684" i="4"/>
  <c r="O684" i="4"/>
  <c r="L684" i="4"/>
  <c r="T683" i="4"/>
  <c r="S683" i="4"/>
  <c r="R683" i="4"/>
  <c r="Q683" i="4"/>
  <c r="P683" i="4"/>
  <c r="O683" i="4"/>
  <c r="L683" i="4"/>
  <c r="T682" i="4"/>
  <c r="S682" i="4"/>
  <c r="R682" i="4"/>
  <c r="Q682" i="4"/>
  <c r="P682" i="4"/>
  <c r="O682" i="4"/>
  <c r="L682" i="4"/>
  <c r="T681" i="4"/>
  <c r="S681" i="4"/>
  <c r="R681" i="4"/>
  <c r="Q681" i="4"/>
  <c r="P681" i="4"/>
  <c r="O681" i="4"/>
  <c r="L681" i="4"/>
  <c r="T680" i="4"/>
  <c r="S680" i="4"/>
  <c r="R680" i="4"/>
  <c r="Q680" i="4"/>
  <c r="P680" i="4"/>
  <c r="O680" i="4"/>
  <c r="L680" i="4"/>
  <c r="T679" i="4"/>
  <c r="S679" i="4"/>
  <c r="R679" i="4"/>
  <c r="Q679" i="4"/>
  <c r="P679" i="4"/>
  <c r="O679" i="4"/>
  <c r="L679" i="4"/>
  <c r="T678" i="4"/>
  <c r="S678" i="4"/>
  <c r="R678" i="4"/>
  <c r="Q678" i="4"/>
  <c r="P678" i="4"/>
  <c r="O678" i="4"/>
  <c r="L678" i="4"/>
  <c r="T677" i="4"/>
  <c r="S677" i="4"/>
  <c r="R677" i="4"/>
  <c r="Q677" i="4"/>
  <c r="P677" i="4"/>
  <c r="O677" i="4"/>
  <c r="L677" i="4"/>
  <c r="T676" i="4"/>
  <c r="S676" i="4"/>
  <c r="R676" i="4"/>
  <c r="Q676" i="4"/>
  <c r="P676" i="4"/>
  <c r="O676" i="4"/>
  <c r="L676" i="4"/>
  <c r="T675" i="4"/>
  <c r="S675" i="4"/>
  <c r="R675" i="4"/>
  <c r="Q675" i="4"/>
  <c r="P675" i="4"/>
  <c r="O675" i="4"/>
  <c r="L675" i="4"/>
  <c r="T674" i="4"/>
  <c r="S674" i="4"/>
  <c r="R674" i="4"/>
  <c r="Q674" i="4"/>
  <c r="P674" i="4"/>
  <c r="O674" i="4"/>
  <c r="L674" i="4"/>
  <c r="T673" i="4"/>
  <c r="S673" i="4"/>
  <c r="R673" i="4"/>
  <c r="Q673" i="4"/>
  <c r="P673" i="4"/>
  <c r="O673" i="4"/>
  <c r="L673" i="4"/>
  <c r="T672" i="4"/>
  <c r="S672" i="4"/>
  <c r="R672" i="4"/>
  <c r="Q672" i="4"/>
  <c r="P672" i="4"/>
  <c r="O672" i="4"/>
  <c r="L672" i="4"/>
  <c r="B672" i="4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T671" i="4"/>
  <c r="S671" i="4"/>
  <c r="R671" i="4"/>
  <c r="Q671" i="4"/>
  <c r="P671" i="4"/>
  <c r="O671" i="4"/>
  <c r="L671" i="4"/>
  <c r="T670" i="4"/>
  <c r="S670" i="4"/>
  <c r="R670" i="4"/>
  <c r="Q670" i="4"/>
  <c r="P670" i="4"/>
  <c r="O670" i="4"/>
  <c r="L670" i="4"/>
  <c r="T669" i="4"/>
  <c r="S669" i="4"/>
  <c r="R669" i="4"/>
  <c r="Q669" i="4"/>
  <c r="P669" i="4"/>
  <c r="O669" i="4"/>
  <c r="L669" i="4"/>
  <c r="P651" i="4"/>
  <c r="O651" i="4"/>
  <c r="L651" i="4"/>
  <c r="P650" i="4"/>
  <c r="O650" i="4"/>
  <c r="L650" i="4"/>
  <c r="P649" i="4"/>
  <c r="O649" i="4"/>
  <c r="L649" i="4"/>
  <c r="T648" i="4"/>
  <c r="S648" i="4"/>
  <c r="R648" i="4"/>
  <c r="Q648" i="4"/>
  <c r="P648" i="4"/>
  <c r="O648" i="4"/>
  <c r="L648" i="4"/>
  <c r="T647" i="4"/>
  <c r="S647" i="4"/>
  <c r="R647" i="4"/>
  <c r="Q647" i="4"/>
  <c r="P647" i="4"/>
  <c r="O647" i="4"/>
  <c r="L647" i="4"/>
  <c r="T646" i="4"/>
  <c r="S646" i="4"/>
  <c r="R646" i="4"/>
  <c r="Q646" i="4"/>
  <c r="P646" i="4"/>
  <c r="O646" i="4"/>
  <c r="L646" i="4"/>
  <c r="T645" i="4"/>
  <c r="S645" i="4"/>
  <c r="R645" i="4"/>
  <c r="Q645" i="4"/>
  <c r="P645" i="4"/>
  <c r="O645" i="4"/>
  <c r="L645" i="4"/>
  <c r="T644" i="4"/>
  <c r="S644" i="4"/>
  <c r="R644" i="4"/>
  <c r="Q644" i="4"/>
  <c r="P644" i="4"/>
  <c r="O644" i="4"/>
  <c r="L644" i="4"/>
  <c r="T643" i="4"/>
  <c r="S643" i="4"/>
  <c r="R643" i="4"/>
  <c r="Q643" i="4"/>
  <c r="P643" i="4"/>
  <c r="O643" i="4"/>
  <c r="L643" i="4"/>
  <c r="T642" i="4"/>
  <c r="S642" i="4"/>
  <c r="R642" i="4"/>
  <c r="Q642" i="4"/>
  <c r="P642" i="4"/>
  <c r="O642" i="4"/>
  <c r="L642" i="4"/>
  <c r="T641" i="4"/>
  <c r="S641" i="4"/>
  <c r="R641" i="4"/>
  <c r="Q641" i="4"/>
  <c r="P641" i="4"/>
  <c r="O641" i="4"/>
  <c r="L641" i="4"/>
  <c r="T640" i="4"/>
  <c r="S640" i="4"/>
  <c r="R640" i="4"/>
  <c r="Q640" i="4"/>
  <c r="P640" i="4"/>
  <c r="O640" i="4"/>
  <c r="L640" i="4"/>
  <c r="T639" i="4"/>
  <c r="S639" i="4"/>
  <c r="R639" i="4"/>
  <c r="Q639" i="4"/>
  <c r="P639" i="4"/>
  <c r="O639" i="4"/>
  <c r="L639" i="4"/>
  <c r="T638" i="4"/>
  <c r="S638" i="4"/>
  <c r="R638" i="4"/>
  <c r="Q638" i="4"/>
  <c r="P638" i="4"/>
  <c r="O638" i="4"/>
  <c r="L638" i="4"/>
  <c r="T637" i="4"/>
  <c r="S637" i="4"/>
  <c r="R637" i="4"/>
  <c r="Q637" i="4"/>
  <c r="P637" i="4"/>
  <c r="O637" i="4"/>
  <c r="L637" i="4"/>
  <c r="B637" i="4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T636" i="4"/>
  <c r="S636" i="4"/>
  <c r="R636" i="4"/>
  <c r="Q636" i="4"/>
  <c r="P636" i="4"/>
  <c r="O636" i="4"/>
  <c r="L636" i="4"/>
  <c r="T635" i="4"/>
  <c r="S635" i="4"/>
  <c r="R635" i="4"/>
  <c r="Q635" i="4"/>
  <c r="P635" i="4"/>
  <c r="O635" i="4"/>
  <c r="L635" i="4"/>
  <c r="T634" i="4"/>
  <c r="S634" i="4"/>
  <c r="R634" i="4"/>
  <c r="Q634" i="4"/>
  <c r="P634" i="4"/>
  <c r="O634" i="4"/>
  <c r="L634" i="4"/>
  <c r="M667" i="4" s="1"/>
  <c r="P616" i="4"/>
  <c r="O616" i="4"/>
  <c r="L616" i="4"/>
  <c r="P615" i="4"/>
  <c r="O615" i="4"/>
  <c r="L615" i="4"/>
  <c r="T614" i="4"/>
  <c r="S614" i="4"/>
  <c r="R614" i="4"/>
  <c r="Q614" i="4"/>
  <c r="P614" i="4"/>
  <c r="O614" i="4"/>
  <c r="L614" i="4"/>
  <c r="T613" i="4"/>
  <c r="S613" i="4"/>
  <c r="R613" i="4"/>
  <c r="Q613" i="4"/>
  <c r="P613" i="4"/>
  <c r="O613" i="4"/>
  <c r="L613" i="4"/>
  <c r="T612" i="4"/>
  <c r="S612" i="4"/>
  <c r="R612" i="4"/>
  <c r="Q612" i="4"/>
  <c r="P612" i="4"/>
  <c r="O612" i="4"/>
  <c r="L612" i="4"/>
  <c r="T611" i="4"/>
  <c r="S611" i="4"/>
  <c r="R611" i="4"/>
  <c r="Q611" i="4"/>
  <c r="P611" i="4"/>
  <c r="O611" i="4"/>
  <c r="L611" i="4"/>
  <c r="T610" i="4"/>
  <c r="S610" i="4"/>
  <c r="R610" i="4"/>
  <c r="Q610" i="4"/>
  <c r="P610" i="4"/>
  <c r="O610" i="4"/>
  <c r="L610" i="4"/>
  <c r="T609" i="4"/>
  <c r="S609" i="4"/>
  <c r="R609" i="4"/>
  <c r="Q609" i="4"/>
  <c r="P609" i="4"/>
  <c r="O609" i="4"/>
  <c r="L609" i="4"/>
  <c r="T608" i="4"/>
  <c r="S608" i="4"/>
  <c r="R608" i="4"/>
  <c r="Q608" i="4"/>
  <c r="P608" i="4"/>
  <c r="O608" i="4"/>
  <c r="L608" i="4"/>
  <c r="T607" i="4"/>
  <c r="S607" i="4"/>
  <c r="R607" i="4"/>
  <c r="Q607" i="4"/>
  <c r="P607" i="4"/>
  <c r="O607" i="4"/>
  <c r="L607" i="4"/>
  <c r="T606" i="4"/>
  <c r="S606" i="4"/>
  <c r="R606" i="4"/>
  <c r="Q606" i="4"/>
  <c r="P606" i="4"/>
  <c r="O606" i="4"/>
  <c r="L606" i="4"/>
  <c r="T605" i="4"/>
  <c r="S605" i="4"/>
  <c r="R605" i="4"/>
  <c r="Q605" i="4"/>
  <c r="P605" i="4"/>
  <c r="O605" i="4"/>
  <c r="L605" i="4"/>
  <c r="T604" i="4"/>
  <c r="S604" i="4"/>
  <c r="R604" i="4"/>
  <c r="Q604" i="4"/>
  <c r="P604" i="4"/>
  <c r="O604" i="4"/>
  <c r="L604" i="4"/>
  <c r="T603" i="4"/>
  <c r="S603" i="4"/>
  <c r="R603" i="4"/>
  <c r="Q603" i="4"/>
  <c r="P603" i="4"/>
  <c r="O603" i="4"/>
  <c r="L603" i="4"/>
  <c r="T602" i="4"/>
  <c r="S602" i="4"/>
  <c r="R602" i="4"/>
  <c r="Q602" i="4"/>
  <c r="P602" i="4"/>
  <c r="O602" i="4"/>
  <c r="L602" i="4"/>
  <c r="B602" i="4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T601" i="4"/>
  <c r="S601" i="4"/>
  <c r="R601" i="4"/>
  <c r="Q601" i="4"/>
  <c r="P601" i="4"/>
  <c r="O601" i="4"/>
  <c r="L601" i="4"/>
  <c r="N602" i="4" s="1"/>
  <c r="T600" i="4"/>
  <c r="S600" i="4"/>
  <c r="R600" i="4"/>
  <c r="Q600" i="4"/>
  <c r="P600" i="4"/>
  <c r="O600" i="4"/>
  <c r="L600" i="4"/>
  <c r="T599" i="4"/>
  <c r="S599" i="4"/>
  <c r="R599" i="4"/>
  <c r="Q599" i="4"/>
  <c r="P599" i="4"/>
  <c r="O599" i="4"/>
  <c r="L599" i="4"/>
  <c r="P581" i="4"/>
  <c r="O581" i="4"/>
  <c r="L581" i="4"/>
  <c r="P580" i="4"/>
  <c r="O580" i="4"/>
  <c r="L580" i="4"/>
  <c r="T579" i="4"/>
  <c r="S579" i="4"/>
  <c r="R579" i="4"/>
  <c r="Q579" i="4"/>
  <c r="P579" i="4"/>
  <c r="O579" i="4"/>
  <c r="L579" i="4"/>
  <c r="T578" i="4"/>
  <c r="S578" i="4"/>
  <c r="R578" i="4"/>
  <c r="Q578" i="4"/>
  <c r="P578" i="4"/>
  <c r="O578" i="4"/>
  <c r="L578" i="4"/>
  <c r="T577" i="4"/>
  <c r="S577" i="4"/>
  <c r="R577" i="4"/>
  <c r="Q577" i="4"/>
  <c r="P577" i="4"/>
  <c r="O577" i="4"/>
  <c r="L577" i="4"/>
  <c r="T576" i="4"/>
  <c r="S576" i="4"/>
  <c r="R576" i="4"/>
  <c r="Q576" i="4"/>
  <c r="P576" i="4"/>
  <c r="O576" i="4"/>
  <c r="L576" i="4"/>
  <c r="T575" i="4"/>
  <c r="S575" i="4"/>
  <c r="R575" i="4"/>
  <c r="Q575" i="4"/>
  <c r="P575" i="4"/>
  <c r="O575" i="4"/>
  <c r="L575" i="4"/>
  <c r="T574" i="4"/>
  <c r="S574" i="4"/>
  <c r="R574" i="4"/>
  <c r="Q574" i="4"/>
  <c r="P574" i="4"/>
  <c r="O574" i="4"/>
  <c r="L574" i="4"/>
  <c r="T573" i="4"/>
  <c r="S573" i="4"/>
  <c r="R573" i="4"/>
  <c r="Q573" i="4"/>
  <c r="P573" i="4"/>
  <c r="O573" i="4"/>
  <c r="L573" i="4"/>
  <c r="T572" i="4"/>
  <c r="S572" i="4"/>
  <c r="R572" i="4"/>
  <c r="Q572" i="4"/>
  <c r="P572" i="4"/>
  <c r="O572" i="4"/>
  <c r="L572" i="4"/>
  <c r="T571" i="4"/>
  <c r="S571" i="4"/>
  <c r="R571" i="4"/>
  <c r="Q571" i="4"/>
  <c r="P571" i="4"/>
  <c r="O571" i="4"/>
  <c r="L571" i="4"/>
  <c r="T570" i="4"/>
  <c r="S570" i="4"/>
  <c r="R570" i="4"/>
  <c r="Q570" i="4"/>
  <c r="P570" i="4"/>
  <c r="O570" i="4"/>
  <c r="L570" i="4"/>
  <c r="T569" i="4"/>
  <c r="S569" i="4"/>
  <c r="R569" i="4"/>
  <c r="Q569" i="4"/>
  <c r="P569" i="4"/>
  <c r="O569" i="4"/>
  <c r="L569" i="4"/>
  <c r="T568" i="4"/>
  <c r="S568" i="4"/>
  <c r="R568" i="4"/>
  <c r="Q568" i="4"/>
  <c r="P568" i="4"/>
  <c r="O568" i="4"/>
  <c r="L568" i="4"/>
  <c r="T567" i="4"/>
  <c r="S567" i="4"/>
  <c r="R567" i="4"/>
  <c r="Q567" i="4"/>
  <c r="P567" i="4"/>
  <c r="O567" i="4"/>
  <c r="L567" i="4"/>
  <c r="B567" i="4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T566" i="4"/>
  <c r="S566" i="4"/>
  <c r="R566" i="4"/>
  <c r="Q566" i="4"/>
  <c r="P566" i="4"/>
  <c r="O566" i="4"/>
  <c r="L566" i="4"/>
  <c r="T565" i="4"/>
  <c r="S565" i="4"/>
  <c r="R565" i="4"/>
  <c r="Q565" i="4"/>
  <c r="P565" i="4"/>
  <c r="O565" i="4"/>
  <c r="L565" i="4"/>
  <c r="T564" i="4"/>
  <c r="S564" i="4"/>
  <c r="R564" i="4"/>
  <c r="Q564" i="4"/>
  <c r="P564" i="4"/>
  <c r="O564" i="4"/>
  <c r="L564" i="4"/>
  <c r="M597" i="4" s="1"/>
  <c r="P546" i="4"/>
  <c r="O546" i="4"/>
  <c r="L546" i="4"/>
  <c r="P545" i="4"/>
  <c r="O545" i="4"/>
  <c r="L545" i="4"/>
  <c r="T544" i="4"/>
  <c r="S544" i="4"/>
  <c r="R544" i="4"/>
  <c r="Q544" i="4"/>
  <c r="P544" i="4"/>
  <c r="O544" i="4"/>
  <c r="L544" i="4"/>
  <c r="T543" i="4"/>
  <c r="S543" i="4"/>
  <c r="R543" i="4"/>
  <c r="Q543" i="4"/>
  <c r="P543" i="4"/>
  <c r="O543" i="4"/>
  <c r="L543" i="4"/>
  <c r="T542" i="4"/>
  <c r="S542" i="4"/>
  <c r="R542" i="4"/>
  <c r="Q542" i="4"/>
  <c r="P542" i="4"/>
  <c r="O542" i="4"/>
  <c r="L542" i="4"/>
  <c r="T541" i="4"/>
  <c r="S541" i="4"/>
  <c r="R541" i="4"/>
  <c r="Q541" i="4"/>
  <c r="P541" i="4"/>
  <c r="O541" i="4"/>
  <c r="L541" i="4"/>
  <c r="T540" i="4"/>
  <c r="S540" i="4"/>
  <c r="R540" i="4"/>
  <c r="Q540" i="4"/>
  <c r="P540" i="4"/>
  <c r="O540" i="4"/>
  <c r="L540" i="4"/>
  <c r="T539" i="4"/>
  <c r="S539" i="4"/>
  <c r="R539" i="4"/>
  <c r="Q539" i="4"/>
  <c r="P539" i="4"/>
  <c r="O539" i="4"/>
  <c r="L539" i="4"/>
  <c r="T538" i="4"/>
  <c r="S538" i="4"/>
  <c r="R538" i="4"/>
  <c r="Q538" i="4"/>
  <c r="P538" i="4"/>
  <c r="O538" i="4"/>
  <c r="L538" i="4"/>
  <c r="T537" i="4"/>
  <c r="S537" i="4"/>
  <c r="R537" i="4"/>
  <c r="Q537" i="4"/>
  <c r="P537" i="4"/>
  <c r="O537" i="4"/>
  <c r="L537" i="4"/>
  <c r="T536" i="4"/>
  <c r="S536" i="4"/>
  <c r="R536" i="4"/>
  <c r="Q536" i="4"/>
  <c r="P536" i="4"/>
  <c r="O536" i="4"/>
  <c r="L536" i="4"/>
  <c r="T535" i="4"/>
  <c r="S535" i="4"/>
  <c r="R535" i="4"/>
  <c r="Q535" i="4"/>
  <c r="P535" i="4"/>
  <c r="O535" i="4"/>
  <c r="L535" i="4"/>
  <c r="T534" i="4"/>
  <c r="S534" i="4"/>
  <c r="R534" i="4"/>
  <c r="Q534" i="4"/>
  <c r="P534" i="4"/>
  <c r="O534" i="4"/>
  <c r="L534" i="4"/>
  <c r="T533" i="4"/>
  <c r="S533" i="4"/>
  <c r="R533" i="4"/>
  <c r="Q533" i="4"/>
  <c r="P533" i="4"/>
  <c r="O533" i="4"/>
  <c r="L533" i="4"/>
  <c r="T532" i="4"/>
  <c r="S532" i="4"/>
  <c r="R532" i="4"/>
  <c r="Q532" i="4"/>
  <c r="P532" i="4"/>
  <c r="O532" i="4"/>
  <c r="L532" i="4"/>
  <c r="B532" i="4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T531" i="4"/>
  <c r="S531" i="4"/>
  <c r="R531" i="4"/>
  <c r="Q531" i="4"/>
  <c r="P531" i="4"/>
  <c r="O531" i="4"/>
  <c r="L531" i="4"/>
  <c r="T530" i="4"/>
  <c r="S530" i="4"/>
  <c r="R530" i="4"/>
  <c r="Q530" i="4"/>
  <c r="P530" i="4"/>
  <c r="O530" i="4"/>
  <c r="L530" i="4"/>
  <c r="T529" i="4"/>
  <c r="S529" i="4"/>
  <c r="R529" i="4"/>
  <c r="Q529" i="4"/>
  <c r="P529" i="4"/>
  <c r="O529" i="4"/>
  <c r="L529" i="4"/>
  <c r="M562" i="4" s="1"/>
  <c r="P511" i="4"/>
  <c r="O511" i="4"/>
  <c r="L511" i="4"/>
  <c r="P510" i="4"/>
  <c r="O510" i="4"/>
  <c r="L510" i="4"/>
  <c r="T509" i="4"/>
  <c r="S509" i="4"/>
  <c r="R509" i="4"/>
  <c r="Q509" i="4"/>
  <c r="P509" i="4"/>
  <c r="O509" i="4"/>
  <c r="L509" i="4"/>
  <c r="T508" i="4"/>
  <c r="S508" i="4"/>
  <c r="R508" i="4"/>
  <c r="Q508" i="4"/>
  <c r="P508" i="4"/>
  <c r="O508" i="4"/>
  <c r="L508" i="4"/>
  <c r="T507" i="4"/>
  <c r="S507" i="4"/>
  <c r="R507" i="4"/>
  <c r="Q507" i="4"/>
  <c r="P507" i="4"/>
  <c r="O507" i="4"/>
  <c r="L507" i="4"/>
  <c r="T506" i="4"/>
  <c r="S506" i="4"/>
  <c r="R506" i="4"/>
  <c r="Q506" i="4"/>
  <c r="P506" i="4"/>
  <c r="O506" i="4"/>
  <c r="L506" i="4"/>
  <c r="T505" i="4"/>
  <c r="S505" i="4"/>
  <c r="R505" i="4"/>
  <c r="Q505" i="4"/>
  <c r="P505" i="4"/>
  <c r="O505" i="4"/>
  <c r="L505" i="4"/>
  <c r="T504" i="4"/>
  <c r="S504" i="4"/>
  <c r="R504" i="4"/>
  <c r="Q504" i="4"/>
  <c r="P504" i="4"/>
  <c r="O504" i="4"/>
  <c r="L504" i="4"/>
  <c r="T503" i="4"/>
  <c r="S503" i="4"/>
  <c r="R503" i="4"/>
  <c r="Q503" i="4"/>
  <c r="P503" i="4"/>
  <c r="O503" i="4"/>
  <c r="L503" i="4"/>
  <c r="T502" i="4"/>
  <c r="S502" i="4"/>
  <c r="R502" i="4"/>
  <c r="Q502" i="4"/>
  <c r="P502" i="4"/>
  <c r="O502" i="4"/>
  <c r="L502" i="4"/>
  <c r="T501" i="4"/>
  <c r="S501" i="4"/>
  <c r="R501" i="4"/>
  <c r="Q501" i="4"/>
  <c r="P501" i="4"/>
  <c r="O501" i="4"/>
  <c r="L501" i="4"/>
  <c r="T500" i="4"/>
  <c r="S500" i="4"/>
  <c r="R500" i="4"/>
  <c r="Q500" i="4"/>
  <c r="P500" i="4"/>
  <c r="O500" i="4"/>
  <c r="L500" i="4"/>
  <c r="T499" i="4"/>
  <c r="S499" i="4"/>
  <c r="R499" i="4"/>
  <c r="Q499" i="4"/>
  <c r="P499" i="4"/>
  <c r="O499" i="4"/>
  <c r="L499" i="4"/>
  <c r="T498" i="4"/>
  <c r="S498" i="4"/>
  <c r="R498" i="4"/>
  <c r="Q498" i="4"/>
  <c r="P498" i="4"/>
  <c r="O498" i="4"/>
  <c r="L498" i="4"/>
  <c r="T497" i="4"/>
  <c r="S497" i="4"/>
  <c r="R497" i="4"/>
  <c r="Q497" i="4"/>
  <c r="P497" i="4"/>
  <c r="O497" i="4"/>
  <c r="L497" i="4"/>
  <c r="B497" i="4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T496" i="4"/>
  <c r="S496" i="4"/>
  <c r="R496" i="4"/>
  <c r="Q496" i="4"/>
  <c r="P496" i="4"/>
  <c r="O496" i="4"/>
  <c r="L496" i="4"/>
  <c r="T495" i="4"/>
  <c r="S495" i="4"/>
  <c r="R495" i="4"/>
  <c r="Q495" i="4"/>
  <c r="P495" i="4"/>
  <c r="O495" i="4"/>
  <c r="L495" i="4"/>
  <c r="T494" i="4"/>
  <c r="S494" i="4"/>
  <c r="R494" i="4"/>
  <c r="Q494" i="4"/>
  <c r="P494" i="4"/>
  <c r="O494" i="4"/>
  <c r="L494" i="4"/>
  <c r="M527" i="4" s="1"/>
  <c r="P476" i="4"/>
  <c r="O476" i="4"/>
  <c r="L476" i="4"/>
  <c r="P475" i="4"/>
  <c r="O475" i="4"/>
  <c r="L475" i="4"/>
  <c r="T474" i="4"/>
  <c r="S474" i="4"/>
  <c r="R474" i="4"/>
  <c r="Q474" i="4"/>
  <c r="P474" i="4"/>
  <c r="O474" i="4"/>
  <c r="L474" i="4"/>
  <c r="T473" i="4"/>
  <c r="S473" i="4"/>
  <c r="R473" i="4"/>
  <c r="Q473" i="4"/>
  <c r="P473" i="4"/>
  <c r="O473" i="4"/>
  <c r="L473" i="4"/>
  <c r="T472" i="4"/>
  <c r="S472" i="4"/>
  <c r="R472" i="4"/>
  <c r="Q472" i="4"/>
  <c r="P472" i="4"/>
  <c r="O472" i="4"/>
  <c r="L472" i="4"/>
  <c r="T471" i="4"/>
  <c r="S471" i="4"/>
  <c r="R471" i="4"/>
  <c r="Q471" i="4"/>
  <c r="P471" i="4"/>
  <c r="O471" i="4"/>
  <c r="L471" i="4"/>
  <c r="T470" i="4"/>
  <c r="S470" i="4"/>
  <c r="R470" i="4"/>
  <c r="Q470" i="4"/>
  <c r="P470" i="4"/>
  <c r="O470" i="4"/>
  <c r="L470" i="4"/>
  <c r="T469" i="4"/>
  <c r="S469" i="4"/>
  <c r="R469" i="4"/>
  <c r="Q469" i="4"/>
  <c r="P469" i="4"/>
  <c r="O469" i="4"/>
  <c r="L469" i="4"/>
  <c r="T468" i="4"/>
  <c r="S468" i="4"/>
  <c r="R468" i="4"/>
  <c r="Q468" i="4"/>
  <c r="P468" i="4"/>
  <c r="O468" i="4"/>
  <c r="L468" i="4"/>
  <c r="T467" i="4"/>
  <c r="S467" i="4"/>
  <c r="R467" i="4"/>
  <c r="Q467" i="4"/>
  <c r="P467" i="4"/>
  <c r="O467" i="4"/>
  <c r="L467" i="4"/>
  <c r="T466" i="4"/>
  <c r="S466" i="4"/>
  <c r="R466" i="4"/>
  <c r="Q466" i="4"/>
  <c r="P466" i="4"/>
  <c r="O466" i="4"/>
  <c r="L466" i="4"/>
  <c r="T465" i="4"/>
  <c r="S465" i="4"/>
  <c r="R465" i="4"/>
  <c r="Q465" i="4"/>
  <c r="P465" i="4"/>
  <c r="O465" i="4"/>
  <c r="L465" i="4"/>
  <c r="T464" i="4"/>
  <c r="S464" i="4"/>
  <c r="R464" i="4"/>
  <c r="Q464" i="4"/>
  <c r="P464" i="4"/>
  <c r="O464" i="4"/>
  <c r="L464" i="4"/>
  <c r="T463" i="4"/>
  <c r="S463" i="4"/>
  <c r="R463" i="4"/>
  <c r="Q463" i="4"/>
  <c r="P463" i="4"/>
  <c r="O463" i="4"/>
  <c r="L463" i="4"/>
  <c r="T462" i="4"/>
  <c r="S462" i="4"/>
  <c r="R462" i="4"/>
  <c r="Q462" i="4"/>
  <c r="P462" i="4"/>
  <c r="O462" i="4"/>
  <c r="L462" i="4"/>
  <c r="B462" i="4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T461" i="4"/>
  <c r="S461" i="4"/>
  <c r="R461" i="4"/>
  <c r="Q461" i="4"/>
  <c r="P461" i="4"/>
  <c r="O461" i="4"/>
  <c r="L461" i="4"/>
  <c r="T460" i="4"/>
  <c r="S460" i="4"/>
  <c r="R460" i="4"/>
  <c r="Q460" i="4"/>
  <c r="P460" i="4"/>
  <c r="O460" i="4"/>
  <c r="L460" i="4"/>
  <c r="T459" i="4"/>
  <c r="S459" i="4"/>
  <c r="R459" i="4"/>
  <c r="Q459" i="4"/>
  <c r="P459" i="4"/>
  <c r="O459" i="4"/>
  <c r="L459" i="4"/>
  <c r="M492" i="4" s="1"/>
  <c r="P441" i="4"/>
  <c r="O441" i="4"/>
  <c r="L441" i="4"/>
  <c r="P440" i="4"/>
  <c r="O440" i="4"/>
  <c r="L440" i="4"/>
  <c r="T439" i="4"/>
  <c r="S439" i="4"/>
  <c r="R439" i="4"/>
  <c r="Q439" i="4"/>
  <c r="P439" i="4"/>
  <c r="O439" i="4"/>
  <c r="L439" i="4"/>
  <c r="T438" i="4"/>
  <c r="S438" i="4"/>
  <c r="R438" i="4"/>
  <c r="Q438" i="4"/>
  <c r="P438" i="4"/>
  <c r="O438" i="4"/>
  <c r="L438" i="4"/>
  <c r="T437" i="4"/>
  <c r="S437" i="4"/>
  <c r="R437" i="4"/>
  <c r="Q437" i="4"/>
  <c r="P437" i="4"/>
  <c r="O437" i="4"/>
  <c r="L437" i="4"/>
  <c r="T436" i="4"/>
  <c r="S436" i="4"/>
  <c r="R436" i="4"/>
  <c r="Q436" i="4"/>
  <c r="P436" i="4"/>
  <c r="O436" i="4"/>
  <c r="L436" i="4"/>
  <c r="T435" i="4"/>
  <c r="S435" i="4"/>
  <c r="R435" i="4"/>
  <c r="Q435" i="4"/>
  <c r="P435" i="4"/>
  <c r="O435" i="4"/>
  <c r="L435" i="4"/>
  <c r="T434" i="4"/>
  <c r="S434" i="4"/>
  <c r="R434" i="4"/>
  <c r="Q434" i="4"/>
  <c r="P434" i="4"/>
  <c r="O434" i="4"/>
  <c r="L434" i="4"/>
  <c r="T433" i="4"/>
  <c r="S433" i="4"/>
  <c r="R433" i="4"/>
  <c r="Q433" i="4"/>
  <c r="P433" i="4"/>
  <c r="O433" i="4"/>
  <c r="L433" i="4"/>
  <c r="T432" i="4"/>
  <c r="S432" i="4"/>
  <c r="R432" i="4"/>
  <c r="Q432" i="4"/>
  <c r="P432" i="4"/>
  <c r="O432" i="4"/>
  <c r="L432" i="4"/>
  <c r="T431" i="4"/>
  <c r="S431" i="4"/>
  <c r="R431" i="4"/>
  <c r="Q431" i="4"/>
  <c r="P431" i="4"/>
  <c r="O431" i="4"/>
  <c r="L431" i="4"/>
  <c r="T430" i="4"/>
  <c r="S430" i="4"/>
  <c r="R430" i="4"/>
  <c r="Q430" i="4"/>
  <c r="P430" i="4"/>
  <c r="O430" i="4"/>
  <c r="L430" i="4"/>
  <c r="T429" i="4"/>
  <c r="S429" i="4"/>
  <c r="R429" i="4"/>
  <c r="Q429" i="4"/>
  <c r="P429" i="4"/>
  <c r="O429" i="4"/>
  <c r="L429" i="4"/>
  <c r="T428" i="4"/>
  <c r="S428" i="4"/>
  <c r="R428" i="4"/>
  <c r="Q428" i="4"/>
  <c r="P428" i="4"/>
  <c r="O428" i="4"/>
  <c r="L428" i="4"/>
  <c r="T427" i="4"/>
  <c r="S427" i="4"/>
  <c r="R427" i="4"/>
  <c r="Q427" i="4"/>
  <c r="P427" i="4"/>
  <c r="O427" i="4"/>
  <c r="L427" i="4"/>
  <c r="B427" i="4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T426" i="4"/>
  <c r="S426" i="4"/>
  <c r="R426" i="4"/>
  <c r="Q426" i="4"/>
  <c r="P426" i="4"/>
  <c r="O426" i="4"/>
  <c r="L426" i="4"/>
  <c r="T425" i="4"/>
  <c r="S425" i="4"/>
  <c r="R425" i="4"/>
  <c r="Q425" i="4"/>
  <c r="P425" i="4"/>
  <c r="O425" i="4"/>
  <c r="L425" i="4"/>
  <c r="T424" i="4"/>
  <c r="S424" i="4"/>
  <c r="R424" i="4"/>
  <c r="Q424" i="4"/>
  <c r="P424" i="4"/>
  <c r="O424" i="4"/>
  <c r="L424" i="4"/>
  <c r="P406" i="4"/>
  <c r="O406" i="4"/>
  <c r="L406" i="4"/>
  <c r="P405" i="4"/>
  <c r="O405" i="4"/>
  <c r="L405" i="4"/>
  <c r="T404" i="4"/>
  <c r="S404" i="4"/>
  <c r="R404" i="4"/>
  <c r="Q404" i="4"/>
  <c r="P404" i="4"/>
  <c r="O404" i="4"/>
  <c r="L404" i="4"/>
  <c r="T403" i="4"/>
  <c r="S403" i="4"/>
  <c r="R403" i="4"/>
  <c r="Q403" i="4"/>
  <c r="P403" i="4"/>
  <c r="O403" i="4"/>
  <c r="L403" i="4"/>
  <c r="T402" i="4"/>
  <c r="S402" i="4"/>
  <c r="R402" i="4"/>
  <c r="Q402" i="4"/>
  <c r="P402" i="4"/>
  <c r="O402" i="4"/>
  <c r="L402" i="4"/>
  <c r="T401" i="4"/>
  <c r="S401" i="4"/>
  <c r="R401" i="4"/>
  <c r="Q401" i="4"/>
  <c r="P401" i="4"/>
  <c r="O401" i="4"/>
  <c r="L401" i="4"/>
  <c r="T400" i="4"/>
  <c r="S400" i="4"/>
  <c r="R400" i="4"/>
  <c r="Q400" i="4"/>
  <c r="P400" i="4"/>
  <c r="O400" i="4"/>
  <c r="L400" i="4"/>
  <c r="T399" i="4"/>
  <c r="S399" i="4"/>
  <c r="R399" i="4"/>
  <c r="Q399" i="4"/>
  <c r="P399" i="4"/>
  <c r="O399" i="4"/>
  <c r="L399" i="4"/>
  <c r="T398" i="4"/>
  <c r="S398" i="4"/>
  <c r="R398" i="4"/>
  <c r="Q398" i="4"/>
  <c r="P398" i="4"/>
  <c r="O398" i="4"/>
  <c r="L398" i="4"/>
  <c r="T397" i="4"/>
  <c r="S397" i="4"/>
  <c r="R397" i="4"/>
  <c r="Q397" i="4"/>
  <c r="P397" i="4"/>
  <c r="O397" i="4"/>
  <c r="L397" i="4"/>
  <c r="T396" i="4"/>
  <c r="S396" i="4"/>
  <c r="R396" i="4"/>
  <c r="Q396" i="4"/>
  <c r="P396" i="4"/>
  <c r="O396" i="4"/>
  <c r="L396" i="4"/>
  <c r="T395" i="4"/>
  <c r="S395" i="4"/>
  <c r="R395" i="4"/>
  <c r="Q395" i="4"/>
  <c r="P395" i="4"/>
  <c r="O395" i="4"/>
  <c r="L395" i="4"/>
  <c r="T394" i="4"/>
  <c r="S394" i="4"/>
  <c r="R394" i="4"/>
  <c r="Q394" i="4"/>
  <c r="P394" i="4"/>
  <c r="O394" i="4"/>
  <c r="L394" i="4"/>
  <c r="T393" i="4"/>
  <c r="S393" i="4"/>
  <c r="R393" i="4"/>
  <c r="Q393" i="4"/>
  <c r="P393" i="4"/>
  <c r="O393" i="4"/>
  <c r="L393" i="4"/>
  <c r="T392" i="4"/>
  <c r="S392" i="4"/>
  <c r="R392" i="4"/>
  <c r="Q392" i="4"/>
  <c r="P392" i="4"/>
  <c r="O392" i="4"/>
  <c r="L392" i="4"/>
  <c r="B392" i="4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T391" i="4"/>
  <c r="S391" i="4"/>
  <c r="R391" i="4"/>
  <c r="Q391" i="4"/>
  <c r="P391" i="4"/>
  <c r="O391" i="4"/>
  <c r="L391" i="4"/>
  <c r="T390" i="4"/>
  <c r="S390" i="4"/>
  <c r="R390" i="4"/>
  <c r="Q390" i="4"/>
  <c r="P390" i="4"/>
  <c r="O390" i="4"/>
  <c r="L390" i="4"/>
  <c r="T389" i="4"/>
  <c r="S389" i="4"/>
  <c r="R389" i="4"/>
  <c r="Q389" i="4"/>
  <c r="P389" i="4"/>
  <c r="O389" i="4"/>
  <c r="L389" i="4"/>
  <c r="M422" i="4" s="1"/>
  <c r="P371" i="4"/>
  <c r="O371" i="4"/>
  <c r="L371" i="4"/>
  <c r="P370" i="4"/>
  <c r="O370" i="4"/>
  <c r="L370" i="4"/>
  <c r="T369" i="4"/>
  <c r="S369" i="4"/>
  <c r="R369" i="4"/>
  <c r="Q369" i="4"/>
  <c r="P369" i="4"/>
  <c r="O369" i="4"/>
  <c r="L369" i="4"/>
  <c r="T368" i="4"/>
  <c r="S368" i="4"/>
  <c r="R368" i="4"/>
  <c r="Q368" i="4"/>
  <c r="P368" i="4"/>
  <c r="O368" i="4"/>
  <c r="L368" i="4"/>
  <c r="T367" i="4"/>
  <c r="S367" i="4"/>
  <c r="R367" i="4"/>
  <c r="Q367" i="4"/>
  <c r="P367" i="4"/>
  <c r="O367" i="4"/>
  <c r="L367" i="4"/>
  <c r="T366" i="4"/>
  <c r="S366" i="4"/>
  <c r="R366" i="4"/>
  <c r="Q366" i="4"/>
  <c r="P366" i="4"/>
  <c r="O366" i="4"/>
  <c r="L366" i="4"/>
  <c r="T365" i="4"/>
  <c r="S365" i="4"/>
  <c r="R365" i="4"/>
  <c r="Q365" i="4"/>
  <c r="P365" i="4"/>
  <c r="O365" i="4"/>
  <c r="L365" i="4"/>
  <c r="T364" i="4"/>
  <c r="S364" i="4"/>
  <c r="R364" i="4"/>
  <c r="Q364" i="4"/>
  <c r="P364" i="4"/>
  <c r="O364" i="4"/>
  <c r="L364" i="4"/>
  <c r="T363" i="4"/>
  <c r="S363" i="4"/>
  <c r="R363" i="4"/>
  <c r="Q363" i="4"/>
  <c r="P363" i="4"/>
  <c r="O363" i="4"/>
  <c r="L363" i="4"/>
  <c r="T362" i="4"/>
  <c r="S362" i="4"/>
  <c r="R362" i="4"/>
  <c r="Q362" i="4"/>
  <c r="P362" i="4"/>
  <c r="O362" i="4"/>
  <c r="L362" i="4"/>
  <c r="T361" i="4"/>
  <c r="S361" i="4"/>
  <c r="R361" i="4"/>
  <c r="Q361" i="4"/>
  <c r="P361" i="4"/>
  <c r="O361" i="4"/>
  <c r="L361" i="4"/>
  <c r="T360" i="4"/>
  <c r="S360" i="4"/>
  <c r="R360" i="4"/>
  <c r="Q360" i="4"/>
  <c r="P360" i="4"/>
  <c r="O360" i="4"/>
  <c r="L360" i="4"/>
  <c r="T359" i="4"/>
  <c r="S359" i="4"/>
  <c r="R359" i="4"/>
  <c r="Q359" i="4"/>
  <c r="P359" i="4"/>
  <c r="O359" i="4"/>
  <c r="L359" i="4"/>
  <c r="T358" i="4"/>
  <c r="S358" i="4"/>
  <c r="R358" i="4"/>
  <c r="Q358" i="4"/>
  <c r="P358" i="4"/>
  <c r="O358" i="4"/>
  <c r="L358" i="4"/>
  <c r="T357" i="4"/>
  <c r="S357" i="4"/>
  <c r="R357" i="4"/>
  <c r="Q357" i="4"/>
  <c r="P357" i="4"/>
  <c r="O357" i="4"/>
  <c r="L357" i="4"/>
  <c r="B357" i="4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T356" i="4"/>
  <c r="S356" i="4"/>
  <c r="R356" i="4"/>
  <c r="Q356" i="4"/>
  <c r="P356" i="4"/>
  <c r="O356" i="4"/>
  <c r="L356" i="4"/>
  <c r="T355" i="4"/>
  <c r="S355" i="4"/>
  <c r="R355" i="4"/>
  <c r="Q355" i="4"/>
  <c r="P355" i="4"/>
  <c r="O355" i="4"/>
  <c r="L355" i="4"/>
  <c r="T354" i="4"/>
  <c r="S354" i="4"/>
  <c r="R354" i="4"/>
  <c r="Q354" i="4"/>
  <c r="P354" i="4"/>
  <c r="O354" i="4"/>
  <c r="L354" i="4"/>
  <c r="M387" i="4" s="1"/>
  <c r="P336" i="4"/>
  <c r="O336" i="4"/>
  <c r="L336" i="4"/>
  <c r="P335" i="4"/>
  <c r="O335" i="4"/>
  <c r="L335" i="4"/>
  <c r="T334" i="4"/>
  <c r="S334" i="4"/>
  <c r="R334" i="4"/>
  <c r="Q334" i="4"/>
  <c r="P334" i="4"/>
  <c r="O334" i="4"/>
  <c r="L334" i="4"/>
  <c r="T333" i="4"/>
  <c r="S333" i="4"/>
  <c r="R333" i="4"/>
  <c r="Q333" i="4"/>
  <c r="P333" i="4"/>
  <c r="O333" i="4"/>
  <c r="L333" i="4"/>
  <c r="T332" i="4"/>
  <c r="S332" i="4"/>
  <c r="R332" i="4"/>
  <c r="Q332" i="4"/>
  <c r="P332" i="4"/>
  <c r="O332" i="4"/>
  <c r="L332" i="4"/>
  <c r="T331" i="4"/>
  <c r="S331" i="4"/>
  <c r="R331" i="4"/>
  <c r="Q331" i="4"/>
  <c r="P331" i="4"/>
  <c r="O331" i="4"/>
  <c r="L331" i="4"/>
  <c r="T330" i="4"/>
  <c r="S330" i="4"/>
  <c r="R330" i="4"/>
  <c r="Q330" i="4"/>
  <c r="P330" i="4"/>
  <c r="O330" i="4"/>
  <c r="L330" i="4"/>
  <c r="T329" i="4"/>
  <c r="S329" i="4"/>
  <c r="R329" i="4"/>
  <c r="Q329" i="4"/>
  <c r="P329" i="4"/>
  <c r="O329" i="4"/>
  <c r="L329" i="4"/>
  <c r="T328" i="4"/>
  <c r="S328" i="4"/>
  <c r="R328" i="4"/>
  <c r="Q328" i="4"/>
  <c r="P328" i="4"/>
  <c r="O328" i="4"/>
  <c r="L328" i="4"/>
  <c r="T327" i="4"/>
  <c r="S327" i="4"/>
  <c r="R327" i="4"/>
  <c r="Q327" i="4"/>
  <c r="P327" i="4"/>
  <c r="O327" i="4"/>
  <c r="L327" i="4"/>
  <c r="T326" i="4"/>
  <c r="S326" i="4"/>
  <c r="R326" i="4"/>
  <c r="Q326" i="4"/>
  <c r="P326" i="4"/>
  <c r="O326" i="4"/>
  <c r="L326" i="4"/>
  <c r="T325" i="4"/>
  <c r="S325" i="4"/>
  <c r="R325" i="4"/>
  <c r="Q325" i="4"/>
  <c r="P325" i="4"/>
  <c r="O325" i="4"/>
  <c r="L325" i="4"/>
  <c r="T324" i="4"/>
  <c r="S324" i="4"/>
  <c r="R324" i="4"/>
  <c r="Q324" i="4"/>
  <c r="P324" i="4"/>
  <c r="O324" i="4"/>
  <c r="L324" i="4"/>
  <c r="T323" i="4"/>
  <c r="S323" i="4"/>
  <c r="R323" i="4"/>
  <c r="Q323" i="4"/>
  <c r="P323" i="4"/>
  <c r="O323" i="4"/>
  <c r="L323" i="4"/>
  <c r="T322" i="4"/>
  <c r="S322" i="4"/>
  <c r="R322" i="4"/>
  <c r="Q322" i="4"/>
  <c r="P322" i="4"/>
  <c r="O322" i="4"/>
  <c r="L322" i="4"/>
  <c r="B322" i="4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T321" i="4"/>
  <c r="S321" i="4"/>
  <c r="R321" i="4"/>
  <c r="Q321" i="4"/>
  <c r="P321" i="4"/>
  <c r="O321" i="4"/>
  <c r="L321" i="4"/>
  <c r="T320" i="4"/>
  <c r="S320" i="4"/>
  <c r="R320" i="4"/>
  <c r="Q320" i="4"/>
  <c r="P320" i="4"/>
  <c r="O320" i="4"/>
  <c r="L320" i="4"/>
  <c r="T319" i="4"/>
  <c r="S319" i="4"/>
  <c r="R319" i="4"/>
  <c r="Q319" i="4"/>
  <c r="P319" i="4"/>
  <c r="O319" i="4"/>
  <c r="L319" i="4"/>
  <c r="M352" i="4" s="1"/>
  <c r="P301" i="4"/>
  <c r="O301" i="4"/>
  <c r="L301" i="4"/>
  <c r="P300" i="4"/>
  <c r="O300" i="4"/>
  <c r="L300" i="4"/>
  <c r="T299" i="4"/>
  <c r="S299" i="4"/>
  <c r="R299" i="4"/>
  <c r="Q299" i="4"/>
  <c r="P299" i="4"/>
  <c r="O299" i="4"/>
  <c r="L299" i="4"/>
  <c r="T298" i="4"/>
  <c r="S298" i="4"/>
  <c r="R298" i="4"/>
  <c r="Q298" i="4"/>
  <c r="P298" i="4"/>
  <c r="O298" i="4"/>
  <c r="L298" i="4"/>
  <c r="T297" i="4"/>
  <c r="S297" i="4"/>
  <c r="R297" i="4"/>
  <c r="Q297" i="4"/>
  <c r="P297" i="4"/>
  <c r="O297" i="4"/>
  <c r="L297" i="4"/>
  <c r="T296" i="4"/>
  <c r="S296" i="4"/>
  <c r="R296" i="4"/>
  <c r="Q296" i="4"/>
  <c r="P296" i="4"/>
  <c r="O296" i="4"/>
  <c r="L296" i="4"/>
  <c r="T295" i="4"/>
  <c r="S295" i="4"/>
  <c r="R295" i="4"/>
  <c r="Q295" i="4"/>
  <c r="P295" i="4"/>
  <c r="O295" i="4"/>
  <c r="L295" i="4"/>
  <c r="T294" i="4"/>
  <c r="S294" i="4"/>
  <c r="R294" i="4"/>
  <c r="Q294" i="4"/>
  <c r="P294" i="4"/>
  <c r="O294" i="4"/>
  <c r="L294" i="4"/>
  <c r="T293" i="4"/>
  <c r="S293" i="4"/>
  <c r="R293" i="4"/>
  <c r="Q293" i="4"/>
  <c r="P293" i="4"/>
  <c r="O293" i="4"/>
  <c r="L293" i="4"/>
  <c r="T292" i="4"/>
  <c r="S292" i="4"/>
  <c r="R292" i="4"/>
  <c r="Q292" i="4"/>
  <c r="P292" i="4"/>
  <c r="O292" i="4"/>
  <c r="L292" i="4"/>
  <c r="T291" i="4"/>
  <c r="S291" i="4"/>
  <c r="R291" i="4"/>
  <c r="Q291" i="4"/>
  <c r="P291" i="4"/>
  <c r="O291" i="4"/>
  <c r="L291" i="4"/>
  <c r="T290" i="4"/>
  <c r="S290" i="4"/>
  <c r="R290" i="4"/>
  <c r="Q290" i="4"/>
  <c r="P290" i="4"/>
  <c r="O290" i="4"/>
  <c r="L290" i="4"/>
  <c r="T289" i="4"/>
  <c r="S289" i="4"/>
  <c r="R289" i="4"/>
  <c r="Q289" i="4"/>
  <c r="P289" i="4"/>
  <c r="O289" i="4"/>
  <c r="L289" i="4"/>
  <c r="T288" i="4"/>
  <c r="S288" i="4"/>
  <c r="R288" i="4"/>
  <c r="Q288" i="4"/>
  <c r="P288" i="4"/>
  <c r="O288" i="4"/>
  <c r="L288" i="4"/>
  <c r="T287" i="4"/>
  <c r="S287" i="4"/>
  <c r="R287" i="4"/>
  <c r="Q287" i="4"/>
  <c r="P287" i="4"/>
  <c r="O287" i="4"/>
  <c r="L287" i="4"/>
  <c r="B287" i="4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T286" i="4"/>
  <c r="S286" i="4"/>
  <c r="R286" i="4"/>
  <c r="Q286" i="4"/>
  <c r="P286" i="4"/>
  <c r="O286" i="4"/>
  <c r="L286" i="4"/>
  <c r="T285" i="4"/>
  <c r="S285" i="4"/>
  <c r="R285" i="4"/>
  <c r="Q285" i="4"/>
  <c r="P285" i="4"/>
  <c r="O285" i="4"/>
  <c r="L285" i="4"/>
  <c r="T284" i="4"/>
  <c r="S284" i="4"/>
  <c r="R284" i="4"/>
  <c r="Q284" i="4"/>
  <c r="P284" i="4"/>
  <c r="O284" i="4"/>
  <c r="L284" i="4"/>
  <c r="M317" i="4" s="1"/>
  <c r="P266" i="4"/>
  <c r="O266" i="4"/>
  <c r="L266" i="4"/>
  <c r="P265" i="4"/>
  <c r="O265" i="4"/>
  <c r="L265" i="4"/>
  <c r="T264" i="4"/>
  <c r="S264" i="4"/>
  <c r="R264" i="4"/>
  <c r="Q264" i="4"/>
  <c r="P264" i="4"/>
  <c r="O264" i="4"/>
  <c r="L264" i="4"/>
  <c r="T263" i="4"/>
  <c r="S263" i="4"/>
  <c r="R263" i="4"/>
  <c r="Q263" i="4"/>
  <c r="P263" i="4"/>
  <c r="O263" i="4"/>
  <c r="L263" i="4"/>
  <c r="T262" i="4"/>
  <c r="S262" i="4"/>
  <c r="R262" i="4"/>
  <c r="Q262" i="4"/>
  <c r="P262" i="4"/>
  <c r="O262" i="4"/>
  <c r="L262" i="4"/>
  <c r="T261" i="4"/>
  <c r="S261" i="4"/>
  <c r="R261" i="4"/>
  <c r="Q261" i="4"/>
  <c r="P261" i="4"/>
  <c r="O261" i="4"/>
  <c r="L261" i="4"/>
  <c r="T260" i="4"/>
  <c r="S260" i="4"/>
  <c r="R260" i="4"/>
  <c r="Q260" i="4"/>
  <c r="P260" i="4"/>
  <c r="O260" i="4"/>
  <c r="L260" i="4"/>
  <c r="T259" i="4"/>
  <c r="S259" i="4"/>
  <c r="R259" i="4"/>
  <c r="Q259" i="4"/>
  <c r="P259" i="4"/>
  <c r="O259" i="4"/>
  <c r="L259" i="4"/>
  <c r="T258" i="4"/>
  <c r="S258" i="4"/>
  <c r="R258" i="4"/>
  <c r="Q258" i="4"/>
  <c r="P258" i="4"/>
  <c r="O258" i="4"/>
  <c r="L258" i="4"/>
  <c r="T257" i="4"/>
  <c r="S257" i="4"/>
  <c r="R257" i="4"/>
  <c r="Q257" i="4"/>
  <c r="P257" i="4"/>
  <c r="O257" i="4"/>
  <c r="L257" i="4"/>
  <c r="T256" i="4"/>
  <c r="S256" i="4"/>
  <c r="R256" i="4"/>
  <c r="Q256" i="4"/>
  <c r="P256" i="4"/>
  <c r="O256" i="4"/>
  <c r="L256" i="4"/>
  <c r="T255" i="4"/>
  <c r="S255" i="4"/>
  <c r="R255" i="4"/>
  <c r="Q255" i="4"/>
  <c r="P255" i="4"/>
  <c r="O255" i="4"/>
  <c r="L255" i="4"/>
  <c r="T254" i="4"/>
  <c r="S254" i="4"/>
  <c r="R254" i="4"/>
  <c r="Q254" i="4"/>
  <c r="P254" i="4"/>
  <c r="O254" i="4"/>
  <c r="L254" i="4"/>
  <c r="T253" i="4"/>
  <c r="S253" i="4"/>
  <c r="R253" i="4"/>
  <c r="Q253" i="4"/>
  <c r="P253" i="4"/>
  <c r="O253" i="4"/>
  <c r="L253" i="4"/>
  <c r="T252" i="4"/>
  <c r="S252" i="4"/>
  <c r="R252" i="4"/>
  <c r="Q252" i="4"/>
  <c r="P252" i="4"/>
  <c r="O252" i="4"/>
  <c r="L252" i="4"/>
  <c r="B252" i="4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T251" i="4"/>
  <c r="S251" i="4"/>
  <c r="R251" i="4"/>
  <c r="Q251" i="4"/>
  <c r="P251" i="4"/>
  <c r="O251" i="4"/>
  <c r="L251" i="4"/>
  <c r="T250" i="4"/>
  <c r="S250" i="4"/>
  <c r="R250" i="4"/>
  <c r="Q250" i="4"/>
  <c r="P250" i="4"/>
  <c r="O250" i="4"/>
  <c r="L250" i="4"/>
  <c r="T249" i="4"/>
  <c r="S249" i="4"/>
  <c r="R249" i="4"/>
  <c r="Q249" i="4"/>
  <c r="P249" i="4"/>
  <c r="O249" i="4"/>
  <c r="L249" i="4"/>
  <c r="P231" i="4"/>
  <c r="O231" i="4"/>
  <c r="L231" i="4"/>
  <c r="P230" i="4"/>
  <c r="O230" i="4"/>
  <c r="L230" i="4"/>
  <c r="T229" i="4"/>
  <c r="S229" i="4"/>
  <c r="R229" i="4"/>
  <c r="Q229" i="4"/>
  <c r="P229" i="4"/>
  <c r="O229" i="4"/>
  <c r="L229" i="4"/>
  <c r="T228" i="4"/>
  <c r="S228" i="4"/>
  <c r="R228" i="4"/>
  <c r="Q228" i="4"/>
  <c r="P228" i="4"/>
  <c r="O228" i="4"/>
  <c r="L228" i="4"/>
  <c r="T227" i="4"/>
  <c r="S227" i="4"/>
  <c r="R227" i="4"/>
  <c r="Q227" i="4"/>
  <c r="P227" i="4"/>
  <c r="O227" i="4"/>
  <c r="L227" i="4"/>
  <c r="T226" i="4"/>
  <c r="S226" i="4"/>
  <c r="R226" i="4"/>
  <c r="Q226" i="4"/>
  <c r="P226" i="4"/>
  <c r="O226" i="4"/>
  <c r="L226" i="4"/>
  <c r="T225" i="4"/>
  <c r="S225" i="4"/>
  <c r="R225" i="4"/>
  <c r="Q225" i="4"/>
  <c r="P225" i="4"/>
  <c r="O225" i="4"/>
  <c r="L225" i="4"/>
  <c r="T224" i="4"/>
  <c r="S224" i="4"/>
  <c r="R224" i="4"/>
  <c r="Q224" i="4"/>
  <c r="P224" i="4"/>
  <c r="O224" i="4"/>
  <c r="L224" i="4"/>
  <c r="T223" i="4"/>
  <c r="S223" i="4"/>
  <c r="R223" i="4"/>
  <c r="Q223" i="4"/>
  <c r="P223" i="4"/>
  <c r="O223" i="4"/>
  <c r="L223" i="4"/>
  <c r="T222" i="4"/>
  <c r="S222" i="4"/>
  <c r="R222" i="4"/>
  <c r="Q222" i="4"/>
  <c r="P222" i="4"/>
  <c r="O222" i="4"/>
  <c r="L222" i="4"/>
  <c r="T221" i="4"/>
  <c r="S221" i="4"/>
  <c r="R221" i="4"/>
  <c r="Q221" i="4"/>
  <c r="P221" i="4"/>
  <c r="O221" i="4"/>
  <c r="L221" i="4"/>
  <c r="T220" i="4"/>
  <c r="S220" i="4"/>
  <c r="R220" i="4"/>
  <c r="Q220" i="4"/>
  <c r="P220" i="4"/>
  <c r="O220" i="4"/>
  <c r="L220" i="4"/>
  <c r="T219" i="4"/>
  <c r="S219" i="4"/>
  <c r="R219" i="4"/>
  <c r="Q219" i="4"/>
  <c r="P219" i="4"/>
  <c r="O219" i="4"/>
  <c r="L219" i="4"/>
  <c r="T218" i="4"/>
  <c r="S218" i="4"/>
  <c r="R218" i="4"/>
  <c r="Q218" i="4"/>
  <c r="P218" i="4"/>
  <c r="O218" i="4"/>
  <c r="L218" i="4"/>
  <c r="T217" i="4"/>
  <c r="S217" i="4"/>
  <c r="R217" i="4"/>
  <c r="Q217" i="4"/>
  <c r="P217" i="4"/>
  <c r="O217" i="4"/>
  <c r="L217" i="4"/>
  <c r="B217" i="4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T216" i="4"/>
  <c r="S216" i="4"/>
  <c r="R216" i="4"/>
  <c r="Q216" i="4"/>
  <c r="P216" i="4"/>
  <c r="O216" i="4"/>
  <c r="L216" i="4"/>
  <c r="T215" i="4"/>
  <c r="S215" i="4"/>
  <c r="R215" i="4"/>
  <c r="Q215" i="4"/>
  <c r="P215" i="4"/>
  <c r="O215" i="4"/>
  <c r="L215" i="4"/>
  <c r="T214" i="4"/>
  <c r="S214" i="4"/>
  <c r="R214" i="4"/>
  <c r="Q214" i="4"/>
  <c r="P214" i="4"/>
  <c r="O214" i="4"/>
  <c r="L214" i="4"/>
  <c r="M247" i="4" s="1"/>
  <c r="P196" i="4"/>
  <c r="O196" i="4"/>
  <c r="L196" i="4"/>
  <c r="P195" i="4"/>
  <c r="O195" i="4"/>
  <c r="L195" i="4"/>
  <c r="T194" i="4"/>
  <c r="S194" i="4"/>
  <c r="R194" i="4"/>
  <c r="Q194" i="4"/>
  <c r="P194" i="4"/>
  <c r="O194" i="4"/>
  <c r="L194" i="4"/>
  <c r="T193" i="4"/>
  <c r="S193" i="4"/>
  <c r="R193" i="4"/>
  <c r="Q193" i="4"/>
  <c r="P193" i="4"/>
  <c r="O193" i="4"/>
  <c r="L193" i="4"/>
  <c r="T192" i="4"/>
  <c r="S192" i="4"/>
  <c r="R192" i="4"/>
  <c r="Q192" i="4"/>
  <c r="P192" i="4"/>
  <c r="O192" i="4"/>
  <c r="L192" i="4"/>
  <c r="T191" i="4"/>
  <c r="S191" i="4"/>
  <c r="R191" i="4"/>
  <c r="Q191" i="4"/>
  <c r="P191" i="4"/>
  <c r="O191" i="4"/>
  <c r="L191" i="4"/>
  <c r="T190" i="4"/>
  <c r="S190" i="4"/>
  <c r="R190" i="4"/>
  <c r="Q190" i="4"/>
  <c r="P190" i="4"/>
  <c r="O190" i="4"/>
  <c r="L190" i="4"/>
  <c r="T189" i="4"/>
  <c r="S189" i="4"/>
  <c r="R189" i="4"/>
  <c r="Q189" i="4"/>
  <c r="P189" i="4"/>
  <c r="O189" i="4"/>
  <c r="L189" i="4"/>
  <c r="T188" i="4"/>
  <c r="S188" i="4"/>
  <c r="R188" i="4"/>
  <c r="Q188" i="4"/>
  <c r="P188" i="4"/>
  <c r="O188" i="4"/>
  <c r="L188" i="4"/>
  <c r="T187" i="4"/>
  <c r="S187" i="4"/>
  <c r="R187" i="4"/>
  <c r="Q187" i="4"/>
  <c r="P187" i="4"/>
  <c r="O187" i="4"/>
  <c r="L187" i="4"/>
  <c r="T186" i="4"/>
  <c r="S186" i="4"/>
  <c r="R186" i="4"/>
  <c r="Q186" i="4"/>
  <c r="P186" i="4"/>
  <c r="O186" i="4"/>
  <c r="L186" i="4"/>
  <c r="T185" i="4"/>
  <c r="S185" i="4"/>
  <c r="R185" i="4"/>
  <c r="Q185" i="4"/>
  <c r="P185" i="4"/>
  <c r="O185" i="4"/>
  <c r="L185" i="4"/>
  <c r="T184" i="4"/>
  <c r="S184" i="4"/>
  <c r="R184" i="4"/>
  <c r="Q184" i="4"/>
  <c r="P184" i="4"/>
  <c r="O184" i="4"/>
  <c r="L184" i="4"/>
  <c r="T183" i="4"/>
  <c r="S183" i="4"/>
  <c r="R183" i="4"/>
  <c r="Q183" i="4"/>
  <c r="P183" i="4"/>
  <c r="O183" i="4"/>
  <c r="L183" i="4"/>
  <c r="T182" i="4"/>
  <c r="S182" i="4"/>
  <c r="R182" i="4"/>
  <c r="Q182" i="4"/>
  <c r="P182" i="4"/>
  <c r="O182" i="4"/>
  <c r="L182" i="4"/>
  <c r="B182" i="4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T181" i="4"/>
  <c r="S181" i="4"/>
  <c r="R181" i="4"/>
  <c r="Q181" i="4"/>
  <c r="P181" i="4"/>
  <c r="O181" i="4"/>
  <c r="L181" i="4"/>
  <c r="T180" i="4"/>
  <c r="S180" i="4"/>
  <c r="R180" i="4"/>
  <c r="Q180" i="4"/>
  <c r="P180" i="4"/>
  <c r="O180" i="4"/>
  <c r="L180" i="4"/>
  <c r="T179" i="4"/>
  <c r="S179" i="4"/>
  <c r="R179" i="4"/>
  <c r="Q179" i="4"/>
  <c r="P179" i="4"/>
  <c r="O179" i="4"/>
  <c r="L179" i="4"/>
  <c r="P161" i="4"/>
  <c r="O161" i="4"/>
  <c r="L161" i="4"/>
  <c r="P160" i="4"/>
  <c r="O160" i="4"/>
  <c r="L160" i="4"/>
  <c r="T159" i="4"/>
  <c r="S159" i="4"/>
  <c r="R159" i="4"/>
  <c r="Q159" i="4"/>
  <c r="P159" i="4"/>
  <c r="O159" i="4"/>
  <c r="L159" i="4"/>
  <c r="T158" i="4"/>
  <c r="S158" i="4"/>
  <c r="R158" i="4"/>
  <c r="Q158" i="4"/>
  <c r="P158" i="4"/>
  <c r="O158" i="4"/>
  <c r="L158" i="4"/>
  <c r="T157" i="4"/>
  <c r="S157" i="4"/>
  <c r="R157" i="4"/>
  <c r="Q157" i="4"/>
  <c r="P157" i="4"/>
  <c r="O157" i="4"/>
  <c r="L157" i="4"/>
  <c r="T156" i="4"/>
  <c r="S156" i="4"/>
  <c r="R156" i="4"/>
  <c r="Q156" i="4"/>
  <c r="P156" i="4"/>
  <c r="O156" i="4"/>
  <c r="L156" i="4"/>
  <c r="T155" i="4"/>
  <c r="S155" i="4"/>
  <c r="R155" i="4"/>
  <c r="Q155" i="4"/>
  <c r="P155" i="4"/>
  <c r="O155" i="4"/>
  <c r="L155" i="4"/>
  <c r="T154" i="4"/>
  <c r="S154" i="4"/>
  <c r="R154" i="4"/>
  <c r="Q154" i="4"/>
  <c r="P154" i="4"/>
  <c r="O154" i="4"/>
  <c r="L154" i="4"/>
  <c r="T153" i="4"/>
  <c r="S153" i="4"/>
  <c r="R153" i="4"/>
  <c r="Q153" i="4"/>
  <c r="P153" i="4"/>
  <c r="O153" i="4"/>
  <c r="L153" i="4"/>
  <c r="T152" i="4"/>
  <c r="S152" i="4"/>
  <c r="R152" i="4"/>
  <c r="Q152" i="4"/>
  <c r="P152" i="4"/>
  <c r="O152" i="4"/>
  <c r="L152" i="4"/>
  <c r="T151" i="4"/>
  <c r="S151" i="4"/>
  <c r="R151" i="4"/>
  <c r="Q151" i="4"/>
  <c r="P151" i="4"/>
  <c r="O151" i="4"/>
  <c r="L151" i="4"/>
  <c r="T150" i="4"/>
  <c r="S150" i="4"/>
  <c r="R150" i="4"/>
  <c r="Q150" i="4"/>
  <c r="P150" i="4"/>
  <c r="O150" i="4"/>
  <c r="L150" i="4"/>
  <c r="T149" i="4"/>
  <c r="S149" i="4"/>
  <c r="R149" i="4"/>
  <c r="Q149" i="4"/>
  <c r="P149" i="4"/>
  <c r="O149" i="4"/>
  <c r="L149" i="4"/>
  <c r="T148" i="4"/>
  <c r="S148" i="4"/>
  <c r="R148" i="4"/>
  <c r="Q148" i="4"/>
  <c r="P148" i="4"/>
  <c r="O148" i="4"/>
  <c r="L148" i="4"/>
  <c r="T147" i="4"/>
  <c r="S147" i="4"/>
  <c r="R147" i="4"/>
  <c r="Q147" i="4"/>
  <c r="P147" i="4"/>
  <c r="O147" i="4"/>
  <c r="L147" i="4"/>
  <c r="B147" i="4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T146" i="4"/>
  <c r="S146" i="4"/>
  <c r="R146" i="4"/>
  <c r="Q146" i="4"/>
  <c r="P146" i="4"/>
  <c r="O146" i="4"/>
  <c r="L146" i="4"/>
  <c r="T145" i="4"/>
  <c r="S145" i="4"/>
  <c r="R145" i="4"/>
  <c r="Q145" i="4"/>
  <c r="P145" i="4"/>
  <c r="O145" i="4"/>
  <c r="L145" i="4"/>
  <c r="T144" i="4"/>
  <c r="S144" i="4"/>
  <c r="R144" i="4"/>
  <c r="Q144" i="4"/>
  <c r="P144" i="4"/>
  <c r="O144" i="4"/>
  <c r="L144" i="4"/>
  <c r="M177" i="4" s="1"/>
  <c r="P126" i="4"/>
  <c r="O126" i="4"/>
  <c r="L126" i="4"/>
  <c r="P125" i="4"/>
  <c r="O125" i="4"/>
  <c r="L125" i="4"/>
  <c r="T124" i="4"/>
  <c r="S124" i="4"/>
  <c r="R124" i="4"/>
  <c r="Q124" i="4"/>
  <c r="P124" i="4"/>
  <c r="O124" i="4"/>
  <c r="L124" i="4"/>
  <c r="T123" i="4"/>
  <c r="S123" i="4"/>
  <c r="R123" i="4"/>
  <c r="Q123" i="4"/>
  <c r="P123" i="4"/>
  <c r="O123" i="4"/>
  <c r="L123" i="4"/>
  <c r="T122" i="4"/>
  <c r="S122" i="4"/>
  <c r="R122" i="4"/>
  <c r="Q122" i="4"/>
  <c r="P122" i="4"/>
  <c r="O122" i="4"/>
  <c r="L122" i="4"/>
  <c r="T121" i="4"/>
  <c r="S121" i="4"/>
  <c r="R121" i="4"/>
  <c r="Q121" i="4"/>
  <c r="P121" i="4"/>
  <c r="O121" i="4"/>
  <c r="L121" i="4"/>
  <c r="T120" i="4"/>
  <c r="S120" i="4"/>
  <c r="R120" i="4"/>
  <c r="Q120" i="4"/>
  <c r="P120" i="4"/>
  <c r="O120" i="4"/>
  <c r="L120" i="4"/>
  <c r="T119" i="4"/>
  <c r="S119" i="4"/>
  <c r="R119" i="4"/>
  <c r="Q119" i="4"/>
  <c r="P119" i="4"/>
  <c r="O119" i="4"/>
  <c r="L119" i="4"/>
  <c r="T118" i="4"/>
  <c r="S118" i="4"/>
  <c r="R118" i="4"/>
  <c r="Q118" i="4"/>
  <c r="P118" i="4"/>
  <c r="O118" i="4"/>
  <c r="L118" i="4"/>
  <c r="T117" i="4"/>
  <c r="S117" i="4"/>
  <c r="R117" i="4"/>
  <c r="Q117" i="4"/>
  <c r="P117" i="4"/>
  <c r="O117" i="4"/>
  <c r="L117" i="4"/>
  <c r="T116" i="4"/>
  <c r="S116" i="4"/>
  <c r="R116" i="4"/>
  <c r="Q116" i="4"/>
  <c r="P116" i="4"/>
  <c r="O116" i="4"/>
  <c r="L116" i="4"/>
  <c r="T115" i="4"/>
  <c r="S115" i="4"/>
  <c r="R115" i="4"/>
  <c r="Q115" i="4"/>
  <c r="P115" i="4"/>
  <c r="O115" i="4"/>
  <c r="L115" i="4"/>
  <c r="T114" i="4"/>
  <c r="S114" i="4"/>
  <c r="R114" i="4"/>
  <c r="Q114" i="4"/>
  <c r="P114" i="4"/>
  <c r="O114" i="4"/>
  <c r="L114" i="4"/>
  <c r="T113" i="4"/>
  <c r="S113" i="4"/>
  <c r="R113" i="4"/>
  <c r="Q113" i="4"/>
  <c r="P113" i="4"/>
  <c r="O113" i="4"/>
  <c r="L113" i="4"/>
  <c r="T112" i="4"/>
  <c r="S112" i="4"/>
  <c r="R112" i="4"/>
  <c r="Q112" i="4"/>
  <c r="P112" i="4"/>
  <c r="O112" i="4"/>
  <c r="L112" i="4"/>
  <c r="B112" i="4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T111" i="4"/>
  <c r="S111" i="4"/>
  <c r="R111" i="4"/>
  <c r="Q111" i="4"/>
  <c r="P111" i="4"/>
  <c r="O111" i="4"/>
  <c r="L111" i="4"/>
  <c r="T110" i="4"/>
  <c r="S110" i="4"/>
  <c r="R110" i="4"/>
  <c r="Q110" i="4"/>
  <c r="P110" i="4"/>
  <c r="O110" i="4"/>
  <c r="L110" i="4"/>
  <c r="T109" i="4"/>
  <c r="S109" i="4"/>
  <c r="R109" i="4"/>
  <c r="Q109" i="4"/>
  <c r="P109" i="4"/>
  <c r="O109" i="4"/>
  <c r="L109" i="4"/>
  <c r="P91" i="4"/>
  <c r="O91" i="4"/>
  <c r="L91" i="4"/>
  <c r="P90" i="4"/>
  <c r="O90" i="4"/>
  <c r="L90" i="4"/>
  <c r="T89" i="4"/>
  <c r="S89" i="4"/>
  <c r="R89" i="4"/>
  <c r="Q89" i="4"/>
  <c r="P89" i="4"/>
  <c r="O89" i="4"/>
  <c r="L89" i="4"/>
  <c r="T88" i="4"/>
  <c r="S88" i="4"/>
  <c r="R88" i="4"/>
  <c r="Q88" i="4"/>
  <c r="P88" i="4"/>
  <c r="O88" i="4"/>
  <c r="L88" i="4"/>
  <c r="T87" i="4"/>
  <c r="S87" i="4"/>
  <c r="R87" i="4"/>
  <c r="Q87" i="4"/>
  <c r="P87" i="4"/>
  <c r="O87" i="4"/>
  <c r="L87" i="4"/>
  <c r="T86" i="4"/>
  <c r="S86" i="4"/>
  <c r="R86" i="4"/>
  <c r="Q86" i="4"/>
  <c r="P86" i="4"/>
  <c r="O86" i="4"/>
  <c r="L86" i="4"/>
  <c r="T85" i="4"/>
  <c r="S85" i="4"/>
  <c r="R85" i="4"/>
  <c r="Q85" i="4"/>
  <c r="P85" i="4"/>
  <c r="O85" i="4"/>
  <c r="L85" i="4"/>
  <c r="T84" i="4"/>
  <c r="S84" i="4"/>
  <c r="R84" i="4"/>
  <c r="Q84" i="4"/>
  <c r="P84" i="4"/>
  <c r="O84" i="4"/>
  <c r="L84" i="4"/>
  <c r="T83" i="4"/>
  <c r="S83" i="4"/>
  <c r="R83" i="4"/>
  <c r="Q83" i="4"/>
  <c r="P83" i="4"/>
  <c r="O83" i="4"/>
  <c r="L83" i="4"/>
  <c r="T82" i="4"/>
  <c r="S82" i="4"/>
  <c r="R82" i="4"/>
  <c r="Q82" i="4"/>
  <c r="P82" i="4"/>
  <c r="O82" i="4"/>
  <c r="L82" i="4"/>
  <c r="T81" i="4"/>
  <c r="S81" i="4"/>
  <c r="R81" i="4"/>
  <c r="Q81" i="4"/>
  <c r="P81" i="4"/>
  <c r="O81" i="4"/>
  <c r="L81" i="4"/>
  <c r="T80" i="4"/>
  <c r="S80" i="4"/>
  <c r="R80" i="4"/>
  <c r="Q80" i="4"/>
  <c r="P80" i="4"/>
  <c r="O80" i="4"/>
  <c r="L80" i="4"/>
  <c r="T79" i="4"/>
  <c r="S79" i="4"/>
  <c r="R79" i="4"/>
  <c r="Q79" i="4"/>
  <c r="P79" i="4"/>
  <c r="O79" i="4"/>
  <c r="L79" i="4"/>
  <c r="T78" i="4"/>
  <c r="S78" i="4"/>
  <c r="R78" i="4"/>
  <c r="Q78" i="4"/>
  <c r="P78" i="4"/>
  <c r="O78" i="4"/>
  <c r="L78" i="4"/>
  <c r="T77" i="4"/>
  <c r="S77" i="4"/>
  <c r="R77" i="4"/>
  <c r="Q77" i="4"/>
  <c r="P77" i="4"/>
  <c r="O77" i="4"/>
  <c r="L77" i="4"/>
  <c r="B77" i="4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T76" i="4"/>
  <c r="S76" i="4"/>
  <c r="R76" i="4"/>
  <c r="Q76" i="4"/>
  <c r="P76" i="4"/>
  <c r="O76" i="4"/>
  <c r="L76" i="4"/>
  <c r="N77" i="4" s="1"/>
  <c r="T75" i="4"/>
  <c r="S75" i="4"/>
  <c r="R75" i="4"/>
  <c r="Q75" i="4"/>
  <c r="P75" i="4"/>
  <c r="O75" i="4"/>
  <c r="L75" i="4"/>
  <c r="T74" i="4"/>
  <c r="S74" i="4"/>
  <c r="R74" i="4"/>
  <c r="Q74" i="4"/>
  <c r="P74" i="4"/>
  <c r="O74" i="4"/>
  <c r="L74" i="4"/>
  <c r="M107" i="4" s="1"/>
  <c r="P56" i="4"/>
  <c r="O56" i="4"/>
  <c r="L56" i="4"/>
  <c r="P55" i="4"/>
  <c r="O55" i="4"/>
  <c r="L55" i="4"/>
  <c r="T54" i="4"/>
  <c r="S54" i="4"/>
  <c r="R54" i="4"/>
  <c r="Q54" i="4"/>
  <c r="P54" i="4"/>
  <c r="O54" i="4"/>
  <c r="L54" i="4"/>
  <c r="T53" i="4"/>
  <c r="S53" i="4"/>
  <c r="R53" i="4"/>
  <c r="Q53" i="4"/>
  <c r="P53" i="4"/>
  <c r="O53" i="4"/>
  <c r="L53" i="4"/>
  <c r="T52" i="4"/>
  <c r="S52" i="4"/>
  <c r="R52" i="4"/>
  <c r="Q52" i="4"/>
  <c r="P52" i="4"/>
  <c r="O52" i="4"/>
  <c r="L52" i="4"/>
  <c r="T51" i="4"/>
  <c r="S51" i="4"/>
  <c r="R51" i="4"/>
  <c r="Q51" i="4"/>
  <c r="P51" i="4"/>
  <c r="O51" i="4"/>
  <c r="L51" i="4"/>
  <c r="T50" i="4"/>
  <c r="S50" i="4"/>
  <c r="R50" i="4"/>
  <c r="Q50" i="4"/>
  <c r="P50" i="4"/>
  <c r="O50" i="4"/>
  <c r="L50" i="4"/>
  <c r="T49" i="4"/>
  <c r="S49" i="4"/>
  <c r="R49" i="4"/>
  <c r="Q49" i="4"/>
  <c r="P49" i="4"/>
  <c r="O49" i="4"/>
  <c r="L49" i="4"/>
  <c r="T48" i="4"/>
  <c r="S48" i="4"/>
  <c r="R48" i="4"/>
  <c r="Q48" i="4"/>
  <c r="P48" i="4"/>
  <c r="O48" i="4"/>
  <c r="L48" i="4"/>
  <c r="T47" i="4"/>
  <c r="S47" i="4"/>
  <c r="R47" i="4"/>
  <c r="Q47" i="4"/>
  <c r="P47" i="4"/>
  <c r="O47" i="4"/>
  <c r="L47" i="4"/>
  <c r="T46" i="4"/>
  <c r="S46" i="4"/>
  <c r="R46" i="4"/>
  <c r="Q46" i="4"/>
  <c r="P46" i="4"/>
  <c r="O46" i="4"/>
  <c r="L46" i="4"/>
  <c r="T45" i="4"/>
  <c r="S45" i="4"/>
  <c r="R45" i="4"/>
  <c r="Q45" i="4"/>
  <c r="P45" i="4"/>
  <c r="O45" i="4"/>
  <c r="L45" i="4"/>
  <c r="T44" i="4"/>
  <c r="S44" i="4"/>
  <c r="R44" i="4"/>
  <c r="Q44" i="4"/>
  <c r="P44" i="4"/>
  <c r="O44" i="4"/>
  <c r="L44" i="4"/>
  <c r="T43" i="4"/>
  <c r="S43" i="4"/>
  <c r="R43" i="4"/>
  <c r="Q43" i="4"/>
  <c r="P43" i="4"/>
  <c r="O43" i="4"/>
  <c r="L43" i="4"/>
  <c r="T42" i="4"/>
  <c r="S42" i="4"/>
  <c r="R42" i="4"/>
  <c r="Q42" i="4"/>
  <c r="P42" i="4"/>
  <c r="O42" i="4"/>
  <c r="L42" i="4"/>
  <c r="N43" i="4" s="1"/>
  <c r="B42" i="4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T41" i="4"/>
  <c r="S41" i="4"/>
  <c r="R41" i="4"/>
  <c r="Q41" i="4"/>
  <c r="P41" i="4"/>
  <c r="O41" i="4"/>
  <c r="L41" i="4"/>
  <c r="T40" i="4"/>
  <c r="S40" i="4"/>
  <c r="R40" i="4"/>
  <c r="Q40" i="4"/>
  <c r="P40" i="4"/>
  <c r="O40" i="4"/>
  <c r="L40" i="4"/>
  <c r="N41" i="4" s="1"/>
  <c r="T39" i="4"/>
  <c r="S39" i="4"/>
  <c r="R39" i="4"/>
  <c r="Q39" i="4"/>
  <c r="P39" i="4"/>
  <c r="O39" i="4"/>
  <c r="P21" i="4"/>
  <c r="O21" i="4"/>
  <c r="L21" i="4"/>
  <c r="P20" i="4"/>
  <c r="O20" i="4"/>
  <c r="L20" i="4"/>
  <c r="T19" i="4"/>
  <c r="S19" i="4"/>
  <c r="R19" i="4"/>
  <c r="Q19" i="4"/>
  <c r="P19" i="4"/>
  <c r="O19" i="4"/>
  <c r="L19" i="4"/>
  <c r="T18" i="4"/>
  <c r="S18" i="4"/>
  <c r="R18" i="4"/>
  <c r="Q18" i="4"/>
  <c r="P18" i="4"/>
  <c r="O18" i="4"/>
  <c r="L18" i="4"/>
  <c r="T17" i="4"/>
  <c r="S17" i="4"/>
  <c r="R17" i="4"/>
  <c r="Q17" i="4"/>
  <c r="P17" i="4"/>
  <c r="O17" i="4"/>
  <c r="L17" i="4"/>
  <c r="T16" i="4"/>
  <c r="S16" i="4"/>
  <c r="R16" i="4"/>
  <c r="Q16" i="4"/>
  <c r="P16" i="4"/>
  <c r="O16" i="4"/>
  <c r="L16" i="4"/>
  <c r="T15" i="4"/>
  <c r="S15" i="4"/>
  <c r="R15" i="4"/>
  <c r="Q15" i="4"/>
  <c r="P15" i="4"/>
  <c r="O15" i="4"/>
  <c r="L15" i="4"/>
  <c r="T14" i="4"/>
  <c r="S14" i="4"/>
  <c r="R14" i="4"/>
  <c r="Q14" i="4"/>
  <c r="P14" i="4"/>
  <c r="O14" i="4"/>
  <c r="L14" i="4"/>
  <c r="T13" i="4"/>
  <c r="S13" i="4"/>
  <c r="R13" i="4"/>
  <c r="Q13" i="4"/>
  <c r="P13" i="4"/>
  <c r="O13" i="4"/>
  <c r="L13" i="4"/>
  <c r="T12" i="4"/>
  <c r="S12" i="4"/>
  <c r="R12" i="4"/>
  <c r="Q12" i="4"/>
  <c r="P12" i="4"/>
  <c r="O12" i="4"/>
  <c r="L12" i="4"/>
  <c r="T11" i="4"/>
  <c r="S11" i="4"/>
  <c r="R11" i="4"/>
  <c r="Q11" i="4"/>
  <c r="P11" i="4"/>
  <c r="O11" i="4"/>
  <c r="L11" i="4"/>
  <c r="T10" i="4"/>
  <c r="S10" i="4"/>
  <c r="R10" i="4"/>
  <c r="Q10" i="4"/>
  <c r="P10" i="4"/>
  <c r="O10" i="4"/>
  <c r="L10" i="4"/>
  <c r="T9" i="4"/>
  <c r="S9" i="4"/>
  <c r="R9" i="4"/>
  <c r="Q9" i="4"/>
  <c r="P9" i="4"/>
  <c r="O9" i="4"/>
  <c r="L9" i="4"/>
  <c r="N10" i="4" s="1"/>
  <c r="T8" i="4"/>
  <c r="S8" i="4"/>
  <c r="R8" i="4"/>
  <c r="Q8" i="4"/>
  <c r="P8" i="4"/>
  <c r="O8" i="4"/>
  <c r="L8" i="4"/>
  <c r="N9" i="4" s="1"/>
  <c r="T7" i="4"/>
  <c r="S7" i="4"/>
  <c r="R7" i="4"/>
  <c r="Q7" i="4"/>
  <c r="P7" i="4"/>
  <c r="O7" i="4"/>
  <c r="L7" i="4"/>
  <c r="N8" i="4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T6" i="4"/>
  <c r="S6" i="4"/>
  <c r="R6" i="4"/>
  <c r="Q6" i="4"/>
  <c r="P6" i="4"/>
  <c r="O6" i="4"/>
  <c r="L6" i="4"/>
  <c r="N7" i="4" s="1"/>
  <c r="T5" i="4"/>
  <c r="S5" i="4"/>
  <c r="R5" i="4"/>
  <c r="Q5" i="4"/>
  <c r="P5" i="4"/>
  <c r="O5" i="4"/>
  <c r="L5" i="4"/>
  <c r="T4" i="4"/>
  <c r="S4" i="4"/>
  <c r="R4" i="4"/>
  <c r="Q4" i="4"/>
  <c r="P4" i="4"/>
  <c r="O4" i="4"/>
  <c r="L4" i="4"/>
  <c r="S809" i="4"/>
  <c r="R810" i="4"/>
  <c r="O812" i="4"/>
  <c r="R812" i="4"/>
  <c r="Q819" i="4"/>
  <c r="M1545" i="4"/>
  <c r="N1545" i="4"/>
  <c r="M1546" i="4"/>
  <c r="M1547" i="4"/>
  <c r="M1553" i="4"/>
  <c r="M1554" i="4"/>
  <c r="M1555" i="4"/>
  <c r="M1580" i="4"/>
  <c r="N1580" i="4"/>
  <c r="M1587" i="4"/>
  <c r="M1588" i="4"/>
  <c r="M1589" i="4"/>
  <c r="M1595" i="4"/>
  <c r="P1614" i="4"/>
  <c r="Q1614" i="4"/>
  <c r="R1614" i="4"/>
  <c r="T1614" i="4"/>
  <c r="P1615" i="4"/>
  <c r="Q1615" i="4"/>
  <c r="T1615" i="4"/>
  <c r="L1616" i="4"/>
  <c r="O1616" i="4"/>
  <c r="P1616" i="4"/>
  <c r="S1616" i="4"/>
  <c r="L1617" i="4"/>
  <c r="S1617" i="4"/>
  <c r="T1617" i="4"/>
  <c r="O1618" i="4"/>
  <c r="Q1618" i="4"/>
  <c r="R1618" i="4"/>
  <c r="S1618" i="4"/>
  <c r="T1618" i="4"/>
  <c r="O1619" i="4"/>
  <c r="P1619" i="4"/>
  <c r="Q1619" i="4"/>
  <c r="R1619" i="4"/>
  <c r="S1619" i="4"/>
  <c r="T1619" i="4"/>
  <c r="L1620" i="4"/>
  <c r="P1620" i="4"/>
  <c r="R1620" i="4"/>
  <c r="P1621" i="4"/>
  <c r="Q1621" i="4"/>
  <c r="R1621" i="4"/>
  <c r="T1621" i="4"/>
  <c r="P1622" i="4"/>
  <c r="Q1622" i="4"/>
  <c r="T1622" i="4"/>
  <c r="P1623" i="4"/>
  <c r="S1623" i="4"/>
  <c r="L1624" i="4"/>
  <c r="S1624" i="4"/>
  <c r="L1625" i="4"/>
  <c r="S1625" i="4"/>
  <c r="L1626" i="4"/>
  <c r="O1626" i="4"/>
  <c r="P1626" i="4"/>
  <c r="S1626" i="4"/>
  <c r="P1627" i="4"/>
  <c r="Q1627" i="4"/>
  <c r="T1627" i="4"/>
  <c r="L1629" i="4"/>
  <c r="O1629" i="4"/>
  <c r="O1630" i="4"/>
  <c r="P1631" i="4"/>
  <c r="M1688" i="4"/>
  <c r="M1689" i="4"/>
  <c r="M1693" i="4"/>
  <c r="M1696" i="4"/>
  <c r="M1697" i="4"/>
  <c r="M1699" i="4"/>
  <c r="M1825" i="4"/>
  <c r="N1825" i="4"/>
  <c r="M1830" i="4"/>
  <c r="M1833" i="4"/>
  <c r="M1834" i="4"/>
  <c r="M1838" i="4"/>
  <c r="M1864" i="4"/>
  <c r="M1867" i="4"/>
  <c r="M1868" i="4"/>
  <c r="M1871" i="4"/>
  <c r="M1872" i="4"/>
  <c r="M1875" i="4"/>
  <c r="L1894" i="4"/>
  <c r="M1927" i="4" s="1"/>
  <c r="L1897" i="4"/>
  <c r="L1899" i="4"/>
  <c r="L1902" i="4"/>
  <c r="L1904" i="4"/>
  <c r="L1905" i="4"/>
  <c r="L1907" i="4"/>
  <c r="L1909" i="4"/>
  <c r="L1911" i="4"/>
  <c r="M1937" i="4"/>
  <c r="M1965" i="4"/>
  <c r="M1972" i="4"/>
  <c r="M1974" i="4"/>
  <c r="M2003" i="4"/>
  <c r="M2005" i="4"/>
  <c r="M2006" i="4"/>
  <c r="M2008" i="4"/>
  <c r="M2011" i="4"/>
  <c r="M2013" i="4"/>
  <c r="M2014" i="4"/>
  <c r="M2015" i="4"/>
  <c r="M2050" i="4"/>
  <c r="M2113" i="4"/>
  <c r="M2176" i="4"/>
  <c r="M2177" i="4"/>
  <c r="M2178" i="4"/>
  <c r="M2180" i="4"/>
  <c r="M2183" i="4"/>
  <c r="M2185" i="4"/>
  <c r="M2186" i="4"/>
  <c r="M2188" i="4"/>
  <c r="L2244" i="4"/>
  <c r="M2277" i="4" s="1"/>
  <c r="L2246" i="4"/>
  <c r="L2248" i="4"/>
  <c r="L2250" i="4"/>
  <c r="L2251" i="4"/>
  <c r="L2253" i="4"/>
  <c r="L2254" i="4"/>
  <c r="L2255" i="4"/>
  <c r="L2257" i="4"/>
  <c r="L2258" i="4"/>
  <c r="L2259" i="4"/>
  <c r="L2260" i="4"/>
  <c r="L2261" i="4"/>
  <c r="M2280" i="4"/>
  <c r="N2280" i="4"/>
  <c r="M2283" i="4"/>
  <c r="M2286" i="4"/>
  <c r="M2287" i="4"/>
  <c r="M2288" i="4"/>
  <c r="M2289" i="4"/>
  <c r="M2291" i="4"/>
  <c r="M2294" i="4"/>
  <c r="M2295" i="4"/>
  <c r="N2315" i="4"/>
  <c r="M2316" i="4"/>
  <c r="M2317" i="4"/>
  <c r="M2320" i="4"/>
  <c r="M2321" i="4"/>
  <c r="M2322" i="4"/>
  <c r="M2323" i="4"/>
  <c r="M2324" i="4"/>
  <c r="M2325" i="4"/>
  <c r="M2328" i="4"/>
  <c r="M2329" i="4"/>
  <c r="M2330" i="4"/>
  <c r="M2350" i="4"/>
  <c r="M2358" i="4"/>
  <c r="M2387" i="4"/>
  <c r="M2388" i="4"/>
  <c r="M2389" i="4"/>
  <c r="M2390" i="4"/>
  <c r="M2392" i="4"/>
  <c r="L2395" i="4"/>
  <c r="M2395" i="4" s="1"/>
  <c r="O2395" i="4"/>
  <c r="P2395" i="4"/>
  <c r="M2420" i="4"/>
  <c r="N2420" i="4"/>
  <c r="M2421" i="4"/>
  <c r="M2423" i="4"/>
  <c r="M2426" i="4"/>
  <c r="M2427" i="4"/>
  <c r="M2428" i="4"/>
  <c r="M2429" i="4"/>
  <c r="M2430" i="4"/>
  <c r="M2431" i="4"/>
  <c r="M2434" i="4"/>
  <c r="M2435" i="4"/>
  <c r="M2456" i="4"/>
  <c r="M2458" i="4"/>
  <c r="M2459" i="4"/>
  <c r="M2460" i="4"/>
  <c r="M2461" i="4"/>
  <c r="M2462" i="4"/>
  <c r="M2464" i="4"/>
  <c r="L2465" i="4"/>
  <c r="M2465" i="4" s="1"/>
  <c r="M2466" i="4"/>
  <c r="M2467" i="4"/>
  <c r="M2468" i="4"/>
  <c r="M2469" i="4"/>
  <c r="M2470" i="4"/>
  <c r="M2491" i="4"/>
  <c r="M2492" i="4"/>
  <c r="M2493" i="4"/>
  <c r="M2499" i="4"/>
  <c r="M2500" i="4"/>
  <c r="M2501" i="4"/>
  <c r="M2525" i="4"/>
  <c r="N2525" i="4"/>
  <c r="M2526" i="4"/>
  <c r="M2527" i="4"/>
  <c r="M2528" i="4"/>
  <c r="M2529" i="4"/>
  <c r="M2530" i="4"/>
  <c r="M2531" i="4"/>
  <c r="M2532" i="4"/>
  <c r="M2533" i="4"/>
  <c r="M2534" i="4"/>
  <c r="M2535" i="4"/>
  <c r="M2536" i="4"/>
  <c r="L2537" i="4"/>
  <c r="M2537" i="4"/>
  <c r="M2538" i="4"/>
  <c r="L2539" i="4"/>
  <c r="M2539" i="4"/>
  <c r="M2540" i="4"/>
  <c r="M2560" i="4"/>
  <c r="N2560" i="4"/>
  <c r="M2561" i="4"/>
  <c r="M2562" i="4"/>
  <c r="M2563" i="4"/>
  <c r="M2565" i="4"/>
  <c r="M2566" i="4"/>
  <c r="M2567" i="4"/>
  <c r="M2568" i="4"/>
  <c r="M2569" i="4"/>
  <c r="M2570" i="4"/>
  <c r="M2571" i="4"/>
  <c r="M2573" i="4"/>
  <c r="M2574" i="4"/>
  <c r="M2575" i="4"/>
  <c r="L2595" i="4"/>
  <c r="L2596" i="4"/>
  <c r="L2597" i="4"/>
  <c r="L2599" i="4"/>
  <c r="Q2600" i="4"/>
  <c r="R2600" i="4"/>
  <c r="O2600" i="4"/>
  <c r="P2600" i="4"/>
  <c r="L2600" i="4"/>
  <c r="L2602" i="4"/>
  <c r="L2603" i="4"/>
  <c r="L2604" i="4"/>
  <c r="L2606" i="4"/>
  <c r="L2607" i="4"/>
  <c r="L2608" i="4"/>
  <c r="L2610" i="4"/>
  <c r="M2631" i="4"/>
  <c r="M2632" i="4"/>
  <c r="M2633" i="4"/>
  <c r="M2634" i="4"/>
  <c r="M2635" i="4"/>
  <c r="M2636" i="4"/>
  <c r="M2637" i="4"/>
  <c r="M2638" i="4"/>
  <c r="M2640" i="4"/>
  <c r="M2641" i="4"/>
  <c r="M2642" i="4"/>
  <c r="M2643" i="4"/>
  <c r="M2644" i="4"/>
  <c r="M2645" i="4"/>
  <c r="O2612" i="4"/>
  <c r="P2612" i="4"/>
  <c r="O2262" i="4"/>
  <c r="P2262" i="4"/>
  <c r="O1912" i="4"/>
  <c r="P1912" i="4"/>
  <c r="O1632" i="4"/>
  <c r="H2087" i="4"/>
  <c r="O1002" i="4"/>
  <c r="P1002" i="4"/>
  <c r="K1037" i="4"/>
  <c r="H1037" i="4"/>
  <c r="L2612" i="4"/>
  <c r="L2542" i="4"/>
  <c r="L2262" i="4"/>
  <c r="L1912" i="4"/>
  <c r="L1002" i="4"/>
  <c r="L827" i="4"/>
  <c r="M2647" i="4"/>
  <c r="M2577" i="4"/>
  <c r="M2472" i="4"/>
  <c r="M2332" i="4"/>
  <c r="M2192" i="4"/>
  <c r="M2122" i="4"/>
  <c r="M2017" i="4"/>
  <c r="M1877" i="4"/>
  <c r="M1842" i="4"/>
  <c r="M1702" i="4"/>
  <c r="M1562" i="4"/>
  <c r="M1282" i="4"/>
  <c r="R2536" i="4"/>
  <c r="O2536" i="4"/>
  <c r="Q2537" i="4"/>
  <c r="O2537" i="4"/>
  <c r="O2539" i="4"/>
  <c r="O2540" i="4"/>
  <c r="Q2594" i="4"/>
  <c r="R2594" i="4"/>
  <c r="Q2595" i="4"/>
  <c r="O2595" i="4"/>
  <c r="R2596" i="4"/>
  <c r="O2596" i="4"/>
  <c r="Q2597" i="4"/>
  <c r="R2597" i="4"/>
  <c r="O2597" i="4"/>
  <c r="O2598" i="4"/>
  <c r="Q2599" i="4"/>
  <c r="R2599" i="4"/>
  <c r="O2599" i="4"/>
  <c r="Q2601" i="4"/>
  <c r="R2601" i="4"/>
  <c r="Q2602" i="4"/>
  <c r="O2602" i="4"/>
  <c r="R2603" i="4"/>
  <c r="O2603" i="4"/>
  <c r="O2607" i="4"/>
  <c r="O2608" i="4"/>
  <c r="O2610" i="4"/>
  <c r="O2611" i="4"/>
  <c r="Q2244" i="4"/>
  <c r="R2244" i="4"/>
  <c r="O2244" i="4"/>
  <c r="Q2245" i="4"/>
  <c r="R2245" i="4"/>
  <c r="O2245" i="4"/>
  <c r="Q2247" i="4"/>
  <c r="R2247" i="4"/>
  <c r="Q2248" i="4"/>
  <c r="O2248" i="4"/>
  <c r="R2249" i="4"/>
  <c r="R2251" i="4"/>
  <c r="O2251" i="4"/>
  <c r="O2252" i="4"/>
  <c r="Q2253" i="4"/>
  <c r="R2253" i="4"/>
  <c r="O2253" i="4"/>
  <c r="Q2254" i="4"/>
  <c r="R2254" i="4"/>
  <c r="O2254" i="4"/>
  <c r="Q2255" i="4"/>
  <c r="R2255" i="4"/>
  <c r="O2255" i="4"/>
  <c r="Q2256" i="4"/>
  <c r="R2256" i="4"/>
  <c r="O2256" i="4"/>
  <c r="O2258" i="4"/>
  <c r="O2261" i="4"/>
  <c r="Q1894" i="4"/>
  <c r="R1894" i="4"/>
  <c r="O1894" i="4"/>
  <c r="Q1895" i="4"/>
  <c r="R1895" i="4"/>
  <c r="O1895" i="4"/>
  <c r="Q1896" i="4"/>
  <c r="R1896" i="4"/>
  <c r="R1897" i="4"/>
  <c r="O1897" i="4"/>
  <c r="Q1899" i="4"/>
  <c r="R1899" i="4"/>
  <c r="O1899" i="4"/>
  <c r="Q1900" i="4"/>
  <c r="R1900" i="4"/>
  <c r="O1900" i="4"/>
  <c r="Q1901" i="4"/>
  <c r="R1901" i="4"/>
  <c r="O1901" i="4"/>
  <c r="Q1902" i="4"/>
  <c r="O1902" i="4"/>
  <c r="R1903" i="4"/>
  <c r="R1906" i="4"/>
  <c r="Q1907" i="4"/>
  <c r="O1907" i="4"/>
  <c r="O1909" i="4"/>
  <c r="O1910" i="4"/>
  <c r="R986" i="4"/>
  <c r="O986" i="4"/>
  <c r="O988" i="4"/>
  <c r="O989" i="4"/>
  <c r="Q994" i="4"/>
  <c r="O994" i="4"/>
  <c r="Q995" i="4"/>
  <c r="R995" i="4"/>
  <c r="O995" i="4"/>
  <c r="N758" i="4"/>
  <c r="N863" i="4"/>
  <c r="N933" i="4"/>
  <c r="N1213" i="4"/>
  <c r="N1283" i="4"/>
  <c r="N1458" i="4"/>
  <c r="N1493" i="4"/>
  <c r="N1563" i="4"/>
  <c r="N1773" i="4"/>
  <c r="N1808" i="4"/>
  <c r="N1878" i="4"/>
  <c r="N1983" i="4"/>
  <c r="N2123" i="4"/>
  <c r="N2158" i="4"/>
  <c r="N2228" i="4"/>
  <c r="N2298" i="4"/>
  <c r="N2333" i="4"/>
  <c r="N2473" i="4"/>
  <c r="N2508" i="4"/>
  <c r="N2578" i="4"/>
  <c r="N2648" i="4"/>
  <c r="G1038" i="4"/>
  <c r="M2543" i="4"/>
  <c r="O1913" i="4"/>
  <c r="P1913" i="4"/>
  <c r="O1633" i="4"/>
  <c r="P1633" i="4"/>
  <c r="K2088" i="4"/>
  <c r="H2088" i="4"/>
  <c r="O1003" i="4"/>
  <c r="L2613" i="4"/>
  <c r="L2543" i="4"/>
  <c r="L2263" i="4"/>
  <c r="L1913" i="4"/>
  <c r="L1633" i="4"/>
  <c r="M2648" i="4"/>
  <c r="M2578" i="4"/>
  <c r="M2473" i="4"/>
  <c r="M2438" i="4"/>
  <c r="M2333" i="4"/>
  <c r="M2298" i="4"/>
  <c r="M2193" i="4"/>
  <c r="M2053" i="4"/>
  <c r="M1878" i="4"/>
  <c r="M1598" i="4"/>
  <c r="M1563" i="4"/>
  <c r="M1283" i="4"/>
  <c r="Q2465" i="4"/>
  <c r="O2465" i="4"/>
  <c r="O2542" i="4"/>
  <c r="R987" i="4" l="1"/>
  <c r="L817" i="4"/>
  <c r="P824" i="4"/>
  <c r="L984" i="4"/>
  <c r="M1017" i="4" s="1"/>
  <c r="L991" i="4"/>
  <c r="J1020" i="4"/>
  <c r="G1022" i="4"/>
  <c r="F1023" i="4"/>
  <c r="D1025" i="4"/>
  <c r="M2004" i="4"/>
  <c r="N2438" i="4"/>
  <c r="L1615" i="4"/>
  <c r="N1616" i="4" s="1"/>
  <c r="Q985" i="4"/>
  <c r="L989" i="4"/>
  <c r="Q992" i="4"/>
  <c r="L994" i="4"/>
  <c r="M994" i="4" s="1"/>
  <c r="O992" i="4"/>
  <c r="O985" i="4"/>
  <c r="R992" i="4"/>
  <c r="Q2606" i="4"/>
  <c r="M2630" i="4"/>
  <c r="P817" i="4"/>
  <c r="R1616" i="4"/>
  <c r="R1626" i="4"/>
  <c r="L1622" i="4"/>
  <c r="L995" i="4"/>
  <c r="Q984" i="4"/>
  <c r="S1622" i="4"/>
  <c r="L814" i="4"/>
  <c r="O1617" i="4"/>
  <c r="R994" i="4"/>
  <c r="O2594" i="4"/>
  <c r="L2598" i="4"/>
  <c r="N2598" i="4" s="1"/>
  <c r="L2609" i="4"/>
  <c r="N2609" i="4" s="1"/>
  <c r="M1549" i="4"/>
  <c r="L990" i="4"/>
  <c r="M990" i="4" s="1"/>
  <c r="R815" i="4"/>
  <c r="I2069" i="4"/>
  <c r="H2070" i="4"/>
  <c r="G2071" i="4"/>
  <c r="K2074" i="4"/>
  <c r="I2076" i="4"/>
  <c r="G2078" i="4"/>
  <c r="F2079" i="4"/>
  <c r="Q987" i="4"/>
  <c r="Q988" i="4"/>
  <c r="O817" i="4"/>
  <c r="O1622" i="4"/>
  <c r="R984" i="4"/>
  <c r="L988" i="4"/>
  <c r="M988" i="4" s="1"/>
  <c r="R989" i="4"/>
  <c r="Q991" i="4"/>
  <c r="L993" i="4"/>
  <c r="L997" i="4"/>
  <c r="L1001" i="4"/>
  <c r="N1002" i="4" s="1"/>
  <c r="M1235" i="4"/>
  <c r="M1269" i="4"/>
  <c r="M1277" i="4"/>
  <c r="S1627" i="4"/>
  <c r="P1629" i="4"/>
  <c r="M1691" i="4"/>
  <c r="O997" i="4"/>
  <c r="N1337" i="4"/>
  <c r="O1627" i="4"/>
  <c r="Q817" i="4"/>
  <c r="L1627" i="4"/>
  <c r="N1627" i="4" s="1"/>
  <c r="L1619" i="4"/>
  <c r="N1620" i="4" s="1"/>
  <c r="R1617" i="4"/>
  <c r="O991" i="4"/>
  <c r="Q1617" i="4"/>
  <c r="P1617" i="4"/>
  <c r="N217" i="4"/>
  <c r="O984" i="4"/>
  <c r="R1623" i="4"/>
  <c r="O814" i="4"/>
  <c r="L819" i="4"/>
  <c r="L986" i="4"/>
  <c r="L996" i="4"/>
  <c r="L998" i="4"/>
  <c r="M998" i="4" s="1"/>
  <c r="L999" i="4"/>
  <c r="L1000" i="4"/>
  <c r="H2069" i="4"/>
  <c r="O2069" i="4" s="1"/>
  <c r="G2070" i="4"/>
  <c r="T814" i="4"/>
  <c r="Q814" i="4"/>
  <c r="O999" i="4"/>
  <c r="P814" i="4"/>
  <c r="S819" i="4"/>
  <c r="L2245" i="4"/>
  <c r="N2246" i="4" s="1"/>
  <c r="L2252" i="4"/>
  <c r="N2252" i="4" s="1"/>
  <c r="L2538" i="4"/>
  <c r="N2539" i="4" s="1"/>
  <c r="K1026" i="4"/>
  <c r="J1027" i="4"/>
  <c r="G2069" i="4"/>
  <c r="R2069" i="4" s="1"/>
  <c r="F2070" i="4"/>
  <c r="E2071" i="4"/>
  <c r="P2071" i="4" s="1"/>
  <c r="F1033" i="4"/>
  <c r="M2284" i="4"/>
  <c r="O2541" i="4"/>
  <c r="R2602" i="4"/>
  <c r="L1903" i="4"/>
  <c r="N1903" i="4" s="1"/>
  <c r="J1019" i="4"/>
  <c r="I1020" i="4"/>
  <c r="E2083" i="4"/>
  <c r="F2084" i="4"/>
  <c r="F2714" i="4" s="1"/>
  <c r="F2679" i="4" s="1"/>
  <c r="G2085" i="4"/>
  <c r="H2086" i="4"/>
  <c r="N2472" i="4"/>
  <c r="C2069" i="4"/>
  <c r="K2069" i="4"/>
  <c r="P2069" i="4" s="1"/>
  <c r="J2070" i="4"/>
  <c r="I2071" i="4"/>
  <c r="K2076" i="4"/>
  <c r="P2076" i="4" s="1"/>
  <c r="C2084" i="4"/>
  <c r="K1038" i="4"/>
  <c r="M2292" i="4"/>
  <c r="L2611" i="4"/>
  <c r="N2611" i="4" s="1"/>
  <c r="M2639" i="4"/>
  <c r="L2247" i="4"/>
  <c r="N2247" i="4" s="1"/>
  <c r="R2248" i="4"/>
  <c r="Q2249" i="4"/>
  <c r="O2250" i="4"/>
  <c r="L2256" i="4"/>
  <c r="M2256" i="4" s="1"/>
  <c r="O2259" i="4"/>
  <c r="M2318" i="4"/>
  <c r="M2326" i="4"/>
  <c r="M2351" i="4"/>
  <c r="M2360" i="4"/>
  <c r="Q2395" i="4"/>
  <c r="M2424" i="4"/>
  <c r="M2457" i="4"/>
  <c r="Q2536" i="4"/>
  <c r="M2564" i="4"/>
  <c r="R2595" i="4"/>
  <c r="Q2596" i="4"/>
  <c r="S2600" i="4"/>
  <c r="L2601" i="4"/>
  <c r="N2602" i="4" s="1"/>
  <c r="Q2603" i="4"/>
  <c r="Q2604" i="4"/>
  <c r="O827" i="4"/>
  <c r="L1632" i="4"/>
  <c r="N1633" i="4" s="1"/>
  <c r="L1003" i="4"/>
  <c r="N1003" i="4" s="1"/>
  <c r="O2263" i="4"/>
  <c r="O2613" i="4"/>
  <c r="P812" i="4"/>
  <c r="N672" i="4"/>
  <c r="R1898" i="4"/>
  <c r="M2175" i="4"/>
  <c r="M2184" i="4"/>
  <c r="M2385" i="4"/>
  <c r="M2393" i="4"/>
  <c r="M2432" i="4"/>
  <c r="M2572" i="4"/>
  <c r="Q2607" i="4"/>
  <c r="M1703" i="4"/>
  <c r="N2018" i="4"/>
  <c r="N2368" i="4"/>
  <c r="P2543" i="4"/>
  <c r="F2092" i="4"/>
  <c r="M2018" i="4"/>
  <c r="M37" i="4"/>
  <c r="M38" i="4"/>
  <c r="M2220" i="4"/>
  <c r="N2210" i="4"/>
  <c r="O2543" i="4"/>
  <c r="M2437" i="4"/>
  <c r="L828" i="4"/>
  <c r="N828" i="4" s="1"/>
  <c r="O2606" i="4"/>
  <c r="L2594" i="4"/>
  <c r="M2627" i="4" s="1"/>
  <c r="M2219" i="4"/>
  <c r="M2210" i="4"/>
  <c r="M1156" i="4"/>
  <c r="M1157" i="4"/>
  <c r="M1436" i="4"/>
  <c r="M1437" i="4"/>
  <c r="M2206" i="4"/>
  <c r="M2207" i="4"/>
  <c r="M2556" i="4"/>
  <c r="M2557" i="4"/>
  <c r="M2661" i="4"/>
  <c r="M1448" i="4"/>
  <c r="M1472" i="4"/>
  <c r="M1681" i="4"/>
  <c r="M1682" i="4"/>
  <c r="P1003" i="4"/>
  <c r="P2263" i="4"/>
  <c r="N1703" i="4"/>
  <c r="O2247" i="4"/>
  <c r="K2087" i="4"/>
  <c r="K2717" i="4" s="1"/>
  <c r="K2682" i="4" s="1"/>
  <c r="N2630" i="4"/>
  <c r="T2395" i="4"/>
  <c r="M281" i="4"/>
  <c r="M282" i="4"/>
  <c r="M701" i="4"/>
  <c r="M702" i="4"/>
  <c r="M911" i="4"/>
  <c r="M912" i="4"/>
  <c r="M1121" i="4"/>
  <c r="M1122" i="4"/>
  <c r="M1401" i="4"/>
  <c r="M1402" i="4"/>
  <c r="M2381" i="4"/>
  <c r="M2382" i="4"/>
  <c r="O2601" i="4"/>
  <c r="N2175" i="4"/>
  <c r="M1086" i="4"/>
  <c r="M1087" i="4"/>
  <c r="M1856" i="4"/>
  <c r="M1857" i="4"/>
  <c r="M2066" i="4"/>
  <c r="M2067" i="4"/>
  <c r="M2346" i="4"/>
  <c r="M2347" i="4"/>
  <c r="M631" i="4"/>
  <c r="M632" i="4"/>
  <c r="M771" i="4"/>
  <c r="M772" i="4"/>
  <c r="M2241" i="4"/>
  <c r="M2242" i="4"/>
  <c r="O2604" i="4"/>
  <c r="M2215" i="4"/>
  <c r="P2613" i="4"/>
  <c r="Q2250" i="4"/>
  <c r="M2214" i="4"/>
  <c r="M211" i="4"/>
  <c r="M212" i="4"/>
  <c r="M1331" i="4"/>
  <c r="M1332" i="4"/>
  <c r="M1611" i="4"/>
  <c r="M1612" i="4"/>
  <c r="M2451" i="4"/>
  <c r="M2452" i="4"/>
  <c r="O2609" i="4"/>
  <c r="P827" i="4"/>
  <c r="N2385" i="4"/>
  <c r="M2213" i="4"/>
  <c r="M456" i="4"/>
  <c r="M457" i="4"/>
  <c r="M1996" i="4"/>
  <c r="M1997" i="4"/>
  <c r="M71" i="4"/>
  <c r="M72" i="4"/>
  <c r="M2228" i="4"/>
  <c r="P1632" i="4"/>
  <c r="L2541" i="4"/>
  <c r="N2542" i="4" s="1"/>
  <c r="M2368" i="4"/>
  <c r="M2227" i="4"/>
  <c r="M2223" i="4"/>
  <c r="M2212" i="4"/>
  <c r="M141" i="4"/>
  <c r="M142" i="4"/>
  <c r="M1751" i="4"/>
  <c r="M1752" i="4"/>
  <c r="M2221" i="4"/>
  <c r="M2211" i="4"/>
  <c r="M1506" i="4"/>
  <c r="M1507" i="4"/>
  <c r="M1716" i="4"/>
  <c r="M1717" i="4"/>
  <c r="R818" i="4"/>
  <c r="M1550" i="4"/>
  <c r="M1862" i="4"/>
  <c r="M1655" i="4"/>
  <c r="R1904" i="4"/>
  <c r="M1861" i="4"/>
  <c r="L1621" i="4"/>
  <c r="M1836" i="4"/>
  <c r="M1870" i="4"/>
  <c r="L1896" i="4"/>
  <c r="M1896" i="4" s="1"/>
  <c r="Q1897" i="4"/>
  <c r="Q1898" i="4"/>
  <c r="L1900" i="4"/>
  <c r="O1903" i="4"/>
  <c r="L1906" i="4"/>
  <c r="M1906" i="4" s="1"/>
  <c r="O1911" i="4"/>
  <c r="M2012" i="4"/>
  <c r="S814" i="4"/>
  <c r="T817" i="4"/>
  <c r="O1906" i="4"/>
  <c r="O1898" i="4"/>
  <c r="L812" i="4"/>
  <c r="O818" i="4"/>
  <c r="O1896" i="4"/>
  <c r="O811" i="4"/>
  <c r="H1021" i="4"/>
  <c r="P1618" i="4"/>
  <c r="R1622" i="4"/>
  <c r="M1726" i="4"/>
  <c r="M1584" i="4"/>
  <c r="O815" i="4"/>
  <c r="M1558" i="4"/>
  <c r="O1621" i="4"/>
  <c r="T1623" i="4"/>
  <c r="T1624" i="4"/>
  <c r="M1692" i="4"/>
  <c r="M1828" i="4"/>
  <c r="S1621" i="4"/>
  <c r="R811" i="4"/>
  <c r="C2070" i="4"/>
  <c r="K2070" i="4"/>
  <c r="H2072" i="4"/>
  <c r="S2072" i="4" s="1"/>
  <c r="G2073" i="4"/>
  <c r="F2074" i="4"/>
  <c r="E2075" i="4"/>
  <c r="Q2075" i="4" s="1"/>
  <c r="D2076" i="4"/>
  <c r="C2077" i="4"/>
  <c r="K2077" i="4"/>
  <c r="J2078" i="4"/>
  <c r="I2079" i="4"/>
  <c r="I2080" i="4"/>
  <c r="K2081" i="4"/>
  <c r="M1451" i="4"/>
  <c r="M1458" i="4"/>
  <c r="F1020" i="4"/>
  <c r="E1021" i="4"/>
  <c r="H2084" i="4"/>
  <c r="L985" i="4"/>
  <c r="O987" i="4"/>
  <c r="Q990" i="4"/>
  <c r="L992" i="4"/>
  <c r="L1618" i="4"/>
  <c r="O809" i="4"/>
  <c r="R814" i="4"/>
  <c r="P816" i="4"/>
  <c r="R988" i="4"/>
  <c r="Q989" i="4"/>
  <c r="N1405" i="4"/>
  <c r="M1414" i="4"/>
  <c r="M1452" i="4"/>
  <c r="M1592" i="4"/>
  <c r="Q1616" i="4"/>
  <c r="S1620" i="4"/>
  <c r="Q1623" i="4"/>
  <c r="O1625" i="4"/>
  <c r="Q1626" i="4"/>
  <c r="T816" i="4"/>
  <c r="R1615" i="4"/>
  <c r="O1614" i="4"/>
  <c r="M1444" i="4"/>
  <c r="R990" i="4"/>
  <c r="L1614" i="4"/>
  <c r="M1639" i="4" s="1"/>
  <c r="M1443" i="4"/>
  <c r="H1019" i="4"/>
  <c r="G1020" i="4"/>
  <c r="F1021" i="4"/>
  <c r="D1022" i="4"/>
  <c r="K1023" i="4"/>
  <c r="J1024" i="4"/>
  <c r="I1025" i="4"/>
  <c r="G1027" i="4"/>
  <c r="F1028" i="4"/>
  <c r="T819" i="4"/>
  <c r="E1030" i="4"/>
  <c r="F1031" i="4"/>
  <c r="Q2246" i="4"/>
  <c r="Q809" i="4"/>
  <c r="M1658" i="4"/>
  <c r="P809" i="4"/>
  <c r="M1454" i="4"/>
  <c r="F1036" i="4"/>
  <c r="F2069" i="4"/>
  <c r="Q2069" i="4" s="1"/>
  <c r="J2072" i="4"/>
  <c r="I2073" i="4"/>
  <c r="S2073" i="4" s="1"/>
  <c r="C2079" i="4"/>
  <c r="K2079" i="4"/>
  <c r="E2082" i="4"/>
  <c r="R1902" i="4"/>
  <c r="P1904" i="4"/>
  <c r="M1457" i="4"/>
  <c r="C1020" i="4"/>
  <c r="L810" i="4"/>
  <c r="J1021" i="4"/>
  <c r="F1035" i="4"/>
  <c r="M1829" i="4"/>
  <c r="L1910" i="4"/>
  <c r="N1911" i="4" s="1"/>
  <c r="I1028" i="4"/>
  <c r="H1030" i="4"/>
  <c r="O1030" i="4" s="1"/>
  <c r="I1031" i="4"/>
  <c r="E1019" i="4"/>
  <c r="D1020" i="4"/>
  <c r="D2700" i="4" s="1"/>
  <c r="D2665" i="4" s="1"/>
  <c r="C1021" i="4"/>
  <c r="C2701" i="4" s="1"/>
  <c r="C2666" i="4" s="1"/>
  <c r="K1021" i="4"/>
  <c r="K2701" i="4" s="1"/>
  <c r="K2666" i="4" s="1"/>
  <c r="L2536" i="4"/>
  <c r="N2536" i="4" s="1"/>
  <c r="Q2598" i="4"/>
  <c r="I1019" i="4"/>
  <c r="H1020" i="4"/>
  <c r="G1021" i="4"/>
  <c r="J2069" i="4"/>
  <c r="H2071" i="4"/>
  <c r="L2071" i="4" s="1"/>
  <c r="F2072" i="4"/>
  <c r="E2073" i="4"/>
  <c r="D2074" i="4"/>
  <c r="C2075" i="4"/>
  <c r="K2075" i="4"/>
  <c r="J2076" i="4"/>
  <c r="I2077" i="4"/>
  <c r="H2078" i="4"/>
  <c r="L2078" i="4" s="1"/>
  <c r="G2079" i="4"/>
  <c r="P1900" i="4"/>
  <c r="Q2252" i="4"/>
  <c r="T2257" i="4"/>
  <c r="O2538" i="4"/>
  <c r="I2089" i="4"/>
  <c r="G1023" i="4"/>
  <c r="F1024" i="4"/>
  <c r="D1026" i="4"/>
  <c r="K1027" i="4"/>
  <c r="J1028" i="4"/>
  <c r="I1029" i="4"/>
  <c r="I1030" i="4"/>
  <c r="S2247" i="4"/>
  <c r="M2281" i="4"/>
  <c r="G1035" i="4"/>
  <c r="L2249" i="4"/>
  <c r="N2249" i="4" s="1"/>
  <c r="L823" i="4"/>
  <c r="R991" i="4"/>
  <c r="S985" i="4"/>
  <c r="L1898" i="4"/>
  <c r="M1898" i="4" s="1"/>
  <c r="C2089" i="4"/>
  <c r="O1624" i="4"/>
  <c r="T1626" i="4"/>
  <c r="S2594" i="4"/>
  <c r="S984" i="4"/>
  <c r="M1837" i="4"/>
  <c r="F1019" i="4"/>
  <c r="F2699" i="4" s="1"/>
  <c r="F2664" i="4" s="1"/>
  <c r="Q810" i="4"/>
  <c r="D1021" i="4"/>
  <c r="J1022" i="4"/>
  <c r="I1023" i="4"/>
  <c r="G1025" i="4"/>
  <c r="F1026" i="4"/>
  <c r="D1028" i="4"/>
  <c r="K1029" i="4"/>
  <c r="C1031" i="4"/>
  <c r="H1035" i="4"/>
  <c r="Q1625" i="4"/>
  <c r="P1630" i="4"/>
  <c r="C1042" i="4"/>
  <c r="L816" i="4"/>
  <c r="N817" i="4" s="1"/>
  <c r="T812" i="4"/>
  <c r="Q813" i="4"/>
  <c r="L815" i="4"/>
  <c r="S817" i="4"/>
  <c r="S818" i="4"/>
  <c r="C1035" i="4"/>
  <c r="L1901" i="4"/>
  <c r="M1901" i="4" s="1"/>
  <c r="Q1903" i="4"/>
  <c r="Q1906" i="4"/>
  <c r="M1930" i="4"/>
  <c r="S2253" i="4"/>
  <c r="S2599" i="4"/>
  <c r="Q986" i="4"/>
  <c r="L987" i="4"/>
  <c r="S990" i="4"/>
  <c r="Q993" i="4"/>
  <c r="Q996" i="4"/>
  <c r="Q997" i="4"/>
  <c r="O998" i="4"/>
  <c r="O1000" i="4"/>
  <c r="O1001" i="4"/>
  <c r="T2244" i="4"/>
  <c r="M2455" i="4"/>
  <c r="S994" i="4"/>
  <c r="M2179" i="4"/>
  <c r="M2187" i="4"/>
  <c r="T2247" i="4"/>
  <c r="S988" i="4"/>
  <c r="S2245" i="4"/>
  <c r="M1557" i="4"/>
  <c r="S993" i="4"/>
  <c r="T1894" i="4"/>
  <c r="R2250" i="4"/>
  <c r="Q2251" i="4"/>
  <c r="O2260" i="4"/>
  <c r="M2282" i="4"/>
  <c r="M2290" i="4"/>
  <c r="M2315" i="4"/>
  <c r="M2391" i="4"/>
  <c r="S2395" i="4"/>
  <c r="M2422" i="4"/>
  <c r="M2463" i="4"/>
  <c r="L2540" i="4"/>
  <c r="N2540" i="4" s="1"/>
  <c r="R2604" i="4"/>
  <c r="R2606" i="4"/>
  <c r="L825" i="4"/>
  <c r="M1447" i="4"/>
  <c r="M1455" i="4"/>
  <c r="M1583" i="4"/>
  <c r="M1591" i="4"/>
  <c r="T1616" i="4"/>
  <c r="M2007" i="4"/>
  <c r="M2041" i="4"/>
  <c r="M2222" i="4"/>
  <c r="R819" i="4"/>
  <c r="R985" i="4"/>
  <c r="R1905" i="4"/>
  <c r="L1908" i="4"/>
  <c r="N1908" i="4" s="1"/>
  <c r="M1863" i="4"/>
  <c r="L1895" i="4"/>
  <c r="M1895" i="4" s="1"/>
  <c r="L1628" i="4"/>
  <c r="M1700" i="4"/>
  <c r="P2244" i="4"/>
  <c r="M1190" i="4"/>
  <c r="M1191" i="4"/>
  <c r="M2135" i="4"/>
  <c r="M2136" i="4"/>
  <c r="F2605" i="4"/>
  <c r="C2605" i="4"/>
  <c r="P2538" i="4"/>
  <c r="M420" i="4"/>
  <c r="M421" i="4"/>
  <c r="M875" i="4"/>
  <c r="M876" i="4"/>
  <c r="M910" i="4"/>
  <c r="M1948" i="4"/>
  <c r="Q1904" i="4"/>
  <c r="M1667" i="4"/>
  <c r="M2359" i="4"/>
  <c r="N2350" i="4"/>
  <c r="M1973" i="4"/>
  <c r="M1945" i="4"/>
  <c r="M1657" i="4"/>
  <c r="L1630" i="4"/>
  <c r="N1630" i="4" s="1"/>
  <c r="Q1620" i="4"/>
  <c r="O1615" i="4"/>
  <c r="M1409" i="4"/>
  <c r="Q818" i="4"/>
  <c r="P815" i="4"/>
  <c r="Q812" i="4"/>
  <c r="T810" i="4"/>
  <c r="M385" i="4"/>
  <c r="M386" i="4"/>
  <c r="E1020" i="4"/>
  <c r="K1020" i="4"/>
  <c r="K1034" i="4"/>
  <c r="T986" i="4"/>
  <c r="S989" i="4"/>
  <c r="M1470" i="4"/>
  <c r="M1471" i="4"/>
  <c r="S1899" i="4"/>
  <c r="T1902" i="4"/>
  <c r="M2030" i="4"/>
  <c r="M2031" i="4"/>
  <c r="P2246" i="4"/>
  <c r="T2251" i="4"/>
  <c r="P2597" i="4"/>
  <c r="S2601" i="4"/>
  <c r="F2089" i="4"/>
  <c r="N1428" i="4"/>
  <c r="M1015" i="4"/>
  <c r="M1016" i="4"/>
  <c r="M2275" i="4"/>
  <c r="M2276" i="4"/>
  <c r="M350" i="4"/>
  <c r="M351" i="4"/>
  <c r="M2520" i="4"/>
  <c r="M2521" i="4"/>
  <c r="M1423" i="4"/>
  <c r="R2252" i="4"/>
  <c r="M2367" i="4"/>
  <c r="M2498" i="4"/>
  <c r="N2490" i="4"/>
  <c r="M2357" i="4"/>
  <c r="M1980" i="4"/>
  <c r="M1971" i="4"/>
  <c r="M1654" i="4"/>
  <c r="O1620" i="4"/>
  <c r="M1376" i="4"/>
  <c r="P819" i="4"/>
  <c r="L818" i="4"/>
  <c r="N818" i="4" s="1"/>
  <c r="T813" i="4"/>
  <c r="M315" i="4"/>
  <c r="M316" i="4"/>
  <c r="M665" i="4"/>
  <c r="M666" i="4"/>
  <c r="P825" i="4"/>
  <c r="M1365" i="4"/>
  <c r="M1366" i="4"/>
  <c r="H2074" i="4"/>
  <c r="S1895" i="4"/>
  <c r="S2249" i="4"/>
  <c r="K2605" i="4"/>
  <c r="M2485" i="4"/>
  <c r="M2486" i="4"/>
  <c r="S2536" i="4"/>
  <c r="S2596" i="4"/>
  <c r="S2603" i="4"/>
  <c r="O2249" i="4"/>
  <c r="O996" i="4"/>
  <c r="O1905" i="4"/>
  <c r="O2257" i="4"/>
  <c r="O2246" i="4"/>
  <c r="M2505" i="4"/>
  <c r="M2497" i="4"/>
  <c r="M2490" i="4"/>
  <c r="N2455" i="4"/>
  <c r="M2365" i="4"/>
  <c r="M2356" i="4"/>
  <c r="M1979" i="4"/>
  <c r="M1970" i="4"/>
  <c r="M1665" i="4"/>
  <c r="N1650" i="4"/>
  <c r="T1625" i="4"/>
  <c r="R1624" i="4"/>
  <c r="S1614" i="4"/>
  <c r="O819" i="4"/>
  <c r="S816" i="4"/>
  <c r="R813" i="4"/>
  <c r="P810" i="4"/>
  <c r="M245" i="4"/>
  <c r="M246" i="4"/>
  <c r="M805" i="4"/>
  <c r="M806" i="4"/>
  <c r="S992" i="4"/>
  <c r="G2075" i="4"/>
  <c r="F2076" i="4"/>
  <c r="T2076" i="4" s="1"/>
  <c r="T2255" i="4"/>
  <c r="M2310" i="4"/>
  <c r="M2311" i="4"/>
  <c r="M2590" i="4"/>
  <c r="M2591" i="4"/>
  <c r="M1960" i="4"/>
  <c r="M1961" i="4"/>
  <c r="R996" i="4"/>
  <c r="R2246" i="4"/>
  <c r="M2496" i="4"/>
  <c r="M2364" i="4"/>
  <c r="M1978" i="4"/>
  <c r="M1969" i="4"/>
  <c r="M1925" i="4"/>
  <c r="M1926" i="4"/>
  <c r="M1663" i="4"/>
  <c r="M1650" i="4"/>
  <c r="Q1624" i="4"/>
  <c r="S1615" i="4"/>
  <c r="Q821" i="4"/>
  <c r="S811" i="4"/>
  <c r="M595" i="4"/>
  <c r="M596" i="4"/>
  <c r="I1022" i="4"/>
  <c r="I2702" i="4" s="1"/>
  <c r="I2667" i="4" s="1"/>
  <c r="H1023" i="4"/>
  <c r="G1024" i="4"/>
  <c r="G2704" i="4" s="1"/>
  <c r="G2669" i="4" s="1"/>
  <c r="F1025" i="4"/>
  <c r="F2705" i="4" s="1"/>
  <c r="F2670" i="4" s="1"/>
  <c r="E1026" i="4"/>
  <c r="D1027" i="4"/>
  <c r="D2707" i="4" s="1"/>
  <c r="D2672" i="4" s="1"/>
  <c r="C1028" i="4"/>
  <c r="C2708" i="4" s="1"/>
  <c r="C2673" i="4" s="1"/>
  <c r="K1028" i="4"/>
  <c r="K2708" i="4" s="1"/>
  <c r="K2673" i="4" s="1"/>
  <c r="J1029" i="4"/>
  <c r="J2709" i="4" s="1"/>
  <c r="J2674" i="4" s="1"/>
  <c r="K1030" i="4"/>
  <c r="O823" i="4"/>
  <c r="M1295" i="4"/>
  <c r="M1296" i="4"/>
  <c r="J2074" i="4"/>
  <c r="E2077" i="4"/>
  <c r="D2078" i="4"/>
  <c r="M1890" i="4"/>
  <c r="M1891" i="4"/>
  <c r="P2609" i="4"/>
  <c r="O993" i="4"/>
  <c r="O990" i="4"/>
  <c r="O1908" i="4"/>
  <c r="Q1905" i="4"/>
  <c r="R2598" i="4"/>
  <c r="M1387" i="4"/>
  <c r="M2503" i="4"/>
  <c r="M2495" i="4"/>
  <c r="M2363" i="4"/>
  <c r="M2354" i="4"/>
  <c r="M1977" i="4"/>
  <c r="M1966" i="4"/>
  <c r="M1662" i="4"/>
  <c r="R1625" i="4"/>
  <c r="P1624" i="4"/>
  <c r="O1623" i="4"/>
  <c r="T1620" i="4"/>
  <c r="T820" i="4"/>
  <c r="T818" i="4"/>
  <c r="R817" i="4"/>
  <c r="P813" i="4"/>
  <c r="T809" i="4"/>
  <c r="M175" i="4"/>
  <c r="M176" i="4"/>
  <c r="M560" i="4"/>
  <c r="M561" i="4"/>
  <c r="M735" i="4"/>
  <c r="M736" i="4"/>
  <c r="E1032" i="4"/>
  <c r="M980" i="4"/>
  <c r="M981" i="4"/>
  <c r="D1019" i="4"/>
  <c r="P985" i="4"/>
  <c r="M1260" i="4"/>
  <c r="M1261" i="4"/>
  <c r="M1575" i="4"/>
  <c r="M1576" i="4"/>
  <c r="P1896" i="4"/>
  <c r="Q2257" i="4"/>
  <c r="M1982" i="4"/>
  <c r="M2504" i="4"/>
  <c r="M2355" i="4"/>
  <c r="M2508" i="4"/>
  <c r="R993" i="4"/>
  <c r="O1904" i="4"/>
  <c r="M2502" i="4"/>
  <c r="M2494" i="4"/>
  <c r="M2362" i="4"/>
  <c r="M2352" i="4"/>
  <c r="M1975" i="4"/>
  <c r="N1965" i="4"/>
  <c r="M1659" i="4"/>
  <c r="L1623" i="4"/>
  <c r="N1624" i="4" s="1"/>
  <c r="M1417" i="4"/>
  <c r="S815" i="4"/>
  <c r="Q811" i="4"/>
  <c r="M105" i="4"/>
  <c r="M106" i="4"/>
  <c r="M490" i="4"/>
  <c r="M491" i="4"/>
  <c r="M525" i="4"/>
  <c r="M526" i="4"/>
  <c r="K1022" i="4"/>
  <c r="J1023" i="4"/>
  <c r="I1024" i="4"/>
  <c r="G1026" i="4"/>
  <c r="F1027" i="4"/>
  <c r="D1029" i="4"/>
  <c r="E1031" i="4"/>
  <c r="O824" i="4"/>
  <c r="M945" i="4"/>
  <c r="M946" i="4"/>
  <c r="M1225" i="4"/>
  <c r="M1226" i="4"/>
  <c r="M1540" i="4"/>
  <c r="M1541" i="4"/>
  <c r="F2078" i="4"/>
  <c r="P1625" i="4"/>
  <c r="M1785" i="4"/>
  <c r="M1786" i="4"/>
  <c r="M1820" i="4"/>
  <c r="M1821" i="4"/>
  <c r="T1895" i="4"/>
  <c r="M2170" i="4"/>
  <c r="M2171" i="4"/>
  <c r="P2536" i="4"/>
  <c r="P2603" i="4"/>
  <c r="M2659" i="4"/>
  <c r="M2660" i="4"/>
  <c r="M2554" i="4"/>
  <c r="M2555" i="4"/>
  <c r="M2449" i="4"/>
  <c r="M2450" i="4"/>
  <c r="M2379" i="4"/>
  <c r="M2380" i="4"/>
  <c r="M2344" i="4"/>
  <c r="M2345" i="4"/>
  <c r="M2239" i="4"/>
  <c r="M2240" i="4"/>
  <c r="M2204" i="4"/>
  <c r="M2205" i="4"/>
  <c r="M1280" i="4"/>
  <c r="M1243" i="4"/>
  <c r="N427" i="4"/>
  <c r="M1239" i="4"/>
  <c r="M1247" i="4"/>
  <c r="M2064" i="4"/>
  <c r="M2065" i="4"/>
  <c r="M1994" i="4"/>
  <c r="M1995" i="4"/>
  <c r="M1854" i="4"/>
  <c r="M1855" i="4"/>
  <c r="M1749" i="4"/>
  <c r="M1750" i="4"/>
  <c r="M1714" i="4"/>
  <c r="M1715" i="4"/>
  <c r="M1679" i="4"/>
  <c r="M1680" i="4"/>
  <c r="M1609" i="4"/>
  <c r="M1610" i="4"/>
  <c r="M1504" i="4"/>
  <c r="M1505" i="4"/>
  <c r="M1434" i="4"/>
  <c r="M1435" i="4"/>
  <c r="M1399" i="4"/>
  <c r="M1400" i="4"/>
  <c r="M1329" i="4"/>
  <c r="M1330" i="4"/>
  <c r="M1154" i="4"/>
  <c r="M1155" i="4"/>
  <c r="M1119" i="4"/>
  <c r="M1120" i="4"/>
  <c r="M1084" i="4"/>
  <c r="M1085" i="4"/>
  <c r="M769" i="4"/>
  <c r="M770" i="4"/>
  <c r="M629" i="4"/>
  <c r="M630" i="4"/>
  <c r="M699" i="4"/>
  <c r="M700" i="4"/>
  <c r="M454" i="4"/>
  <c r="M455" i="4"/>
  <c r="M279" i="4"/>
  <c r="M280" i="4"/>
  <c r="M209" i="4"/>
  <c r="M210" i="4"/>
  <c r="M70" i="4"/>
  <c r="M35" i="4"/>
  <c r="M36" i="4"/>
  <c r="M139" i="4"/>
  <c r="M140" i="4"/>
  <c r="M2588" i="4"/>
  <c r="M2589" i="4"/>
  <c r="M2518" i="4"/>
  <c r="M2519" i="4"/>
  <c r="M2483" i="4"/>
  <c r="M2484" i="4"/>
  <c r="M1685" i="4"/>
  <c r="M2106" i="4"/>
  <c r="N1143" i="4"/>
  <c r="N1738" i="4"/>
  <c r="N2053" i="4"/>
  <c r="M2273" i="4"/>
  <c r="M2274" i="4"/>
  <c r="M2308" i="4"/>
  <c r="M2309" i="4"/>
  <c r="M1371" i="4"/>
  <c r="M1551" i="4"/>
  <c r="M1559" i="4"/>
  <c r="M1585" i="4"/>
  <c r="M1593" i="4"/>
  <c r="M1933" i="4"/>
  <c r="M1941" i="4"/>
  <c r="M1967" i="4"/>
  <c r="M2000" i="4"/>
  <c r="M2009" i="4"/>
  <c r="M2181" i="4"/>
  <c r="M2189" i="4"/>
  <c r="M2216" i="4"/>
  <c r="M2224" i="4"/>
  <c r="M1422" i="4"/>
  <c r="N1073" i="4"/>
  <c r="N1353" i="4"/>
  <c r="N1668" i="4"/>
  <c r="M1983" i="4"/>
  <c r="M2123" i="4"/>
  <c r="M1668" i="4"/>
  <c r="N1423" i="4"/>
  <c r="M2120" i="4"/>
  <c r="M2111" i="4"/>
  <c r="M2048" i="4"/>
  <c r="M2039" i="4"/>
  <c r="N2000" i="4"/>
  <c r="M2112" i="4"/>
  <c r="M2040" i="4"/>
  <c r="M1722" i="4"/>
  <c r="M2119" i="4"/>
  <c r="M2110" i="4"/>
  <c r="M2047" i="4"/>
  <c r="M2038" i="4"/>
  <c r="M1490" i="4"/>
  <c r="M2049" i="4"/>
  <c r="M2118" i="4"/>
  <c r="M2109" i="4"/>
  <c r="M2046" i="4"/>
  <c r="M2037" i="4"/>
  <c r="M1486" i="4"/>
  <c r="M2117" i="4"/>
  <c r="M1482" i="4"/>
  <c r="M2108" i="4"/>
  <c r="M2036" i="4"/>
  <c r="M2116" i="4"/>
  <c r="M2107" i="4"/>
  <c r="M2043" i="4"/>
  <c r="M1734" i="4"/>
  <c r="M1478" i="4"/>
  <c r="M2045" i="4"/>
  <c r="M1493" i="4"/>
  <c r="M2052" i="4"/>
  <c r="M2115" i="4"/>
  <c r="M2042" i="4"/>
  <c r="M1730" i="4"/>
  <c r="M2133" i="4"/>
  <c r="M2134" i="4"/>
  <c r="M2168" i="4"/>
  <c r="M2169" i="4"/>
  <c r="M2028" i="4"/>
  <c r="M2029" i="4"/>
  <c r="N1352" i="4"/>
  <c r="M1923" i="4"/>
  <c r="M1924" i="4"/>
  <c r="M1958" i="4"/>
  <c r="M1959" i="4"/>
  <c r="M1888" i="4"/>
  <c r="M1889" i="4"/>
  <c r="M1832" i="4"/>
  <c r="M1840" i="4"/>
  <c r="M1783" i="4"/>
  <c r="M1784" i="4"/>
  <c r="M1818" i="4"/>
  <c r="M1819" i="4"/>
  <c r="E2092" i="4"/>
  <c r="G2092" i="4"/>
  <c r="M1573" i="4"/>
  <c r="M1574" i="4"/>
  <c r="M1468" i="4"/>
  <c r="M1469" i="4"/>
  <c r="M1528" i="4"/>
  <c r="M1539" i="4"/>
  <c r="M1363" i="4"/>
  <c r="M1364" i="4"/>
  <c r="M1293" i="4"/>
  <c r="M1294" i="4"/>
  <c r="M1188" i="4"/>
  <c r="M1189" i="4"/>
  <c r="M1258" i="4"/>
  <c r="M1259" i="4"/>
  <c r="M1213" i="4"/>
  <c r="M1224" i="4"/>
  <c r="M1013" i="4"/>
  <c r="M1014" i="4"/>
  <c r="M873" i="4"/>
  <c r="M874" i="4"/>
  <c r="M908" i="4"/>
  <c r="M909" i="4"/>
  <c r="M978" i="4"/>
  <c r="M979" i="4"/>
  <c r="M943" i="4"/>
  <c r="M944" i="4"/>
  <c r="M803" i="4"/>
  <c r="M804" i="4"/>
  <c r="M733" i="4"/>
  <c r="M734" i="4"/>
  <c r="M663" i="4"/>
  <c r="M664" i="4"/>
  <c r="M593" i="4"/>
  <c r="M594" i="4"/>
  <c r="M488" i="4"/>
  <c r="M489" i="4"/>
  <c r="M523" i="4"/>
  <c r="M524" i="4"/>
  <c r="M558" i="4"/>
  <c r="M559" i="4"/>
  <c r="M418" i="4"/>
  <c r="M419" i="4"/>
  <c r="M383" i="4"/>
  <c r="M384" i="4"/>
  <c r="M348" i="4"/>
  <c r="M349" i="4"/>
  <c r="M313" i="4"/>
  <c r="M314" i="4"/>
  <c r="M243" i="4"/>
  <c r="M244" i="4"/>
  <c r="M173" i="4"/>
  <c r="M174" i="4"/>
  <c r="M103" i="4"/>
  <c r="M104" i="4"/>
  <c r="M33" i="4"/>
  <c r="M34" i="4"/>
  <c r="M68" i="4"/>
  <c r="M69" i="4"/>
  <c r="M2657" i="4"/>
  <c r="M2658" i="4"/>
  <c r="N1598" i="4"/>
  <c r="N1948" i="4"/>
  <c r="M1695" i="4"/>
  <c r="M1968" i="4"/>
  <c r="M2114" i="4"/>
  <c r="M2182" i="4"/>
  <c r="M2190" i="4"/>
  <c r="M2425" i="4"/>
  <c r="M2433" i="4"/>
  <c r="M1843" i="4"/>
  <c r="M2552" i="4"/>
  <c r="M2553" i="4"/>
  <c r="M1800" i="4"/>
  <c r="M2148" i="4"/>
  <c r="N1790" i="4"/>
  <c r="N2140" i="4"/>
  <c r="M1762" i="4"/>
  <c r="M2157" i="4"/>
  <c r="N1127" i="4"/>
  <c r="M1772" i="4"/>
  <c r="M1653" i="4"/>
  <c r="M1661" i="4"/>
  <c r="M1686" i="4"/>
  <c r="M1687" i="4"/>
  <c r="M1866" i="4"/>
  <c r="M1874" i="4"/>
  <c r="M2002" i="4"/>
  <c r="M2010" i="4"/>
  <c r="M2319" i="4"/>
  <c r="M1976" i="4"/>
  <c r="N2035" i="4"/>
  <c r="M2044" i="4"/>
  <c r="M2105" i="4"/>
  <c r="M2217" i="4"/>
  <c r="M2225" i="4"/>
  <c r="M2285" i="4"/>
  <c r="M2293" i="4"/>
  <c r="M2327" i="4"/>
  <c r="M2353" i="4"/>
  <c r="M2361" i="4"/>
  <c r="M2386" i="4"/>
  <c r="M2394" i="4"/>
  <c r="M1597" i="4"/>
  <c r="M2297" i="4"/>
  <c r="N1843" i="4"/>
  <c r="N2193" i="4"/>
  <c r="M2447" i="4"/>
  <c r="M2448" i="4"/>
  <c r="M1807" i="4"/>
  <c r="M2155" i="4"/>
  <c r="M2147" i="4"/>
  <c r="M2140" i="4"/>
  <c r="N2105" i="4"/>
  <c r="M1799" i="4"/>
  <c r="M1790" i="4"/>
  <c r="M1761" i="4"/>
  <c r="M2001" i="4"/>
  <c r="M1798" i="4"/>
  <c r="M1770" i="4"/>
  <c r="M1760" i="4"/>
  <c r="M1523" i="4"/>
  <c r="M2146" i="4"/>
  <c r="N1528" i="4"/>
  <c r="M2153" i="4"/>
  <c r="M2145" i="4"/>
  <c r="M2035" i="4"/>
  <c r="M1796" i="4"/>
  <c r="M1769" i="4"/>
  <c r="M1758" i="4"/>
  <c r="M1519" i="4"/>
  <c r="M2154" i="4"/>
  <c r="M2152" i="4"/>
  <c r="M2144" i="4"/>
  <c r="M1768" i="4"/>
  <c r="M1795" i="4"/>
  <c r="M1757" i="4"/>
  <c r="M2151" i="4"/>
  <c r="M2143" i="4"/>
  <c r="M1804" i="4"/>
  <c r="M1794" i="4"/>
  <c r="M1766" i="4"/>
  <c r="M1756" i="4"/>
  <c r="M1773" i="4"/>
  <c r="M1792" i="4"/>
  <c r="M2150" i="4"/>
  <c r="M2142" i="4"/>
  <c r="M1803" i="4"/>
  <c r="M1765" i="4"/>
  <c r="N1755" i="4"/>
  <c r="M1808" i="4"/>
  <c r="M2158" i="4"/>
  <c r="M2149" i="4"/>
  <c r="M2141" i="4"/>
  <c r="M1802" i="4"/>
  <c r="M1791" i="4"/>
  <c r="M1764" i="4"/>
  <c r="M1755" i="4"/>
  <c r="M2377" i="4"/>
  <c r="M2378" i="4"/>
  <c r="M2342" i="4"/>
  <c r="M2343" i="4"/>
  <c r="M2237" i="4"/>
  <c r="M2238" i="4"/>
  <c r="M2202" i="4"/>
  <c r="M2203" i="4"/>
  <c r="M2062" i="4"/>
  <c r="M2063" i="4"/>
  <c r="M1992" i="4"/>
  <c r="M1993" i="4"/>
  <c r="M1852" i="4"/>
  <c r="M1853" i="4"/>
  <c r="M1747" i="4"/>
  <c r="M1748" i="4"/>
  <c r="M1712" i="4"/>
  <c r="M1713" i="4"/>
  <c r="M1677" i="4"/>
  <c r="M1678" i="4"/>
  <c r="M1607" i="4"/>
  <c r="M1608" i="4"/>
  <c r="M1537" i="4"/>
  <c r="M1538" i="4"/>
  <c r="M1502" i="4"/>
  <c r="M1503" i="4"/>
  <c r="M1432" i="4"/>
  <c r="M1433" i="4"/>
  <c r="M1397" i="4"/>
  <c r="M1398" i="4"/>
  <c r="M1327" i="4"/>
  <c r="M1328" i="4"/>
  <c r="M1222" i="4"/>
  <c r="M1223" i="4"/>
  <c r="M1152" i="4"/>
  <c r="M1153" i="4"/>
  <c r="M1117" i="4"/>
  <c r="M1118" i="4"/>
  <c r="M1082" i="4"/>
  <c r="M1083" i="4"/>
  <c r="M767" i="4"/>
  <c r="M768" i="4"/>
  <c r="M697" i="4"/>
  <c r="M698" i="4"/>
  <c r="M627" i="4"/>
  <c r="M628" i="4"/>
  <c r="M452" i="4"/>
  <c r="M453" i="4"/>
  <c r="M277" i="4"/>
  <c r="M278" i="4"/>
  <c r="M207" i="4"/>
  <c r="M208" i="4"/>
  <c r="M2586" i="4"/>
  <c r="M2587" i="4"/>
  <c r="M2396" i="4"/>
  <c r="M2516" i="4"/>
  <c r="M2517" i="4"/>
  <c r="M2481" i="4"/>
  <c r="M2482" i="4"/>
  <c r="M2271" i="4"/>
  <c r="M2272" i="4"/>
  <c r="N1842" i="4"/>
  <c r="M2306" i="4"/>
  <c r="M2307" i="4"/>
  <c r="M2166" i="4"/>
  <c r="M2167" i="4"/>
  <c r="M2131" i="4"/>
  <c r="M2132" i="4"/>
  <c r="M2026" i="4"/>
  <c r="M2027" i="4"/>
  <c r="M1956" i="4"/>
  <c r="M1957" i="4"/>
  <c r="M1921" i="4"/>
  <c r="M1922" i="4"/>
  <c r="M1886" i="4"/>
  <c r="M1887" i="4"/>
  <c r="M1781" i="4"/>
  <c r="M1782" i="4"/>
  <c r="M1816" i="4"/>
  <c r="M1817" i="4"/>
  <c r="G2093" i="4"/>
  <c r="G2089" i="4"/>
  <c r="M1571" i="4"/>
  <c r="M1572" i="4"/>
  <c r="M1466" i="4"/>
  <c r="M1467" i="4"/>
  <c r="M1361" i="4"/>
  <c r="M1362" i="4"/>
  <c r="M1291" i="4"/>
  <c r="M1292" i="4"/>
  <c r="M1186" i="4"/>
  <c r="M1187" i="4"/>
  <c r="M1256" i="4"/>
  <c r="M1257" i="4"/>
  <c r="O1631" i="4"/>
  <c r="P1628" i="4"/>
  <c r="L1631" i="4"/>
  <c r="O1628" i="4"/>
  <c r="M1011" i="4"/>
  <c r="M1012" i="4"/>
  <c r="M941" i="4"/>
  <c r="M942" i="4"/>
  <c r="M862" i="4"/>
  <c r="M872" i="4"/>
  <c r="M906" i="4"/>
  <c r="M907" i="4"/>
  <c r="M976" i="4"/>
  <c r="M977" i="4"/>
  <c r="M801" i="4"/>
  <c r="M802" i="4"/>
  <c r="M731" i="4"/>
  <c r="M732" i="4"/>
  <c r="M661" i="4"/>
  <c r="M662" i="4"/>
  <c r="M591" i="4"/>
  <c r="M592" i="4"/>
  <c r="N162" i="4"/>
  <c r="M486" i="4"/>
  <c r="M487" i="4"/>
  <c r="M521" i="4"/>
  <c r="M522" i="4"/>
  <c r="M556" i="4"/>
  <c r="M557" i="4"/>
  <c r="M416" i="4"/>
  <c r="M417" i="4"/>
  <c r="M381" i="4"/>
  <c r="M382" i="4"/>
  <c r="M346" i="4"/>
  <c r="M347" i="4"/>
  <c r="M311" i="4"/>
  <c r="M312" i="4"/>
  <c r="M241" i="4"/>
  <c r="M242" i="4"/>
  <c r="M137" i="4"/>
  <c r="M138" i="4"/>
  <c r="M171" i="4"/>
  <c r="M172" i="4"/>
  <c r="M102" i="4"/>
  <c r="M67" i="4"/>
  <c r="N6" i="4"/>
  <c r="S2607" i="4"/>
  <c r="M1273" i="4"/>
  <c r="N58" i="4"/>
  <c r="N1057" i="4"/>
  <c r="I2087" i="4"/>
  <c r="G2088" i="4"/>
  <c r="G2718" i="4" s="1"/>
  <c r="I2091" i="4"/>
  <c r="E2089" i="4"/>
  <c r="E2091" i="4"/>
  <c r="I2093" i="4"/>
  <c r="N1318" i="4"/>
  <c r="N968" i="4"/>
  <c r="N793" i="4"/>
  <c r="H1041" i="4"/>
  <c r="C1041" i="4"/>
  <c r="E1038" i="4"/>
  <c r="N653" i="4"/>
  <c r="N513" i="4"/>
  <c r="M31" i="4"/>
  <c r="M32" i="4"/>
  <c r="O2724" i="4"/>
  <c r="L2724" i="4"/>
  <c r="N2725" i="4" s="1"/>
  <c r="M205" i="4"/>
  <c r="M206" i="4"/>
  <c r="T815" i="4"/>
  <c r="L811" i="4"/>
  <c r="M275" i="4"/>
  <c r="M276" i="4"/>
  <c r="G1019" i="4"/>
  <c r="G1036" i="4"/>
  <c r="S991" i="4"/>
  <c r="T995" i="4"/>
  <c r="M1395" i="4"/>
  <c r="M1396" i="4"/>
  <c r="M1410" i="4"/>
  <c r="M1431" i="4"/>
  <c r="H2082" i="4"/>
  <c r="I2083" i="4"/>
  <c r="K2084" i="4"/>
  <c r="C2086" i="4"/>
  <c r="F2071" i="4"/>
  <c r="D2079" i="4"/>
  <c r="P1906" i="4"/>
  <c r="T2249" i="4"/>
  <c r="E2605" i="4"/>
  <c r="P2542" i="4"/>
  <c r="N898" i="4"/>
  <c r="N1248" i="4"/>
  <c r="N1218" i="4"/>
  <c r="N1219" i="4"/>
  <c r="N2128" i="4"/>
  <c r="N2129" i="4"/>
  <c r="M625" i="4"/>
  <c r="M626" i="4"/>
  <c r="M1990" i="4"/>
  <c r="M1991" i="4"/>
  <c r="T2245" i="4"/>
  <c r="T2606" i="4"/>
  <c r="C2092" i="4"/>
  <c r="N1323" i="4"/>
  <c r="N1324" i="4"/>
  <c r="M135" i="4"/>
  <c r="M136" i="4"/>
  <c r="C1019" i="4"/>
  <c r="S986" i="4"/>
  <c r="M1325" i="4"/>
  <c r="M1326" i="4"/>
  <c r="I2075" i="4"/>
  <c r="S1901" i="4"/>
  <c r="T1904" i="4"/>
  <c r="M2550" i="4"/>
  <c r="M2551" i="4"/>
  <c r="M2655" i="4"/>
  <c r="M2656" i="4"/>
  <c r="N1708" i="4"/>
  <c r="N1709" i="4"/>
  <c r="P820" i="4"/>
  <c r="R816" i="4"/>
  <c r="Q815" i="4"/>
  <c r="O813" i="4"/>
  <c r="M100" i="4"/>
  <c r="M101" i="4"/>
  <c r="M765" i="4"/>
  <c r="M766" i="4"/>
  <c r="G1033" i="4"/>
  <c r="K1036" i="4"/>
  <c r="M1605" i="4"/>
  <c r="M1606" i="4"/>
  <c r="D2069" i="4"/>
  <c r="J2075" i="4"/>
  <c r="H2076" i="4"/>
  <c r="M1850" i="4"/>
  <c r="M1851" i="4"/>
  <c r="P1898" i="4"/>
  <c r="T2246" i="4"/>
  <c r="M2375" i="4"/>
  <c r="M2376" i="4"/>
  <c r="I2605" i="4"/>
  <c r="T2465" i="4"/>
  <c r="P2598" i="4"/>
  <c r="S2602" i="4"/>
  <c r="I1038" i="4"/>
  <c r="C2091" i="4"/>
  <c r="N1253" i="4"/>
  <c r="N1254" i="4"/>
  <c r="N2163" i="4"/>
  <c r="N2164" i="4"/>
  <c r="Q816" i="4"/>
  <c r="L813" i="4"/>
  <c r="M695" i="4"/>
  <c r="M696" i="4"/>
  <c r="G1032" i="4"/>
  <c r="R1032" i="4" s="1"/>
  <c r="K1035" i="4"/>
  <c r="M870" i="4"/>
  <c r="M871" i="4"/>
  <c r="S987" i="4"/>
  <c r="S995" i="4"/>
  <c r="M1220" i="4"/>
  <c r="M1221" i="4"/>
  <c r="D2072" i="4"/>
  <c r="C2073" i="4"/>
  <c r="K2073" i="4"/>
  <c r="P1894" i="4"/>
  <c r="J2071" i="4"/>
  <c r="P1899" i="4"/>
  <c r="D2075" i="4"/>
  <c r="T2253" i="4"/>
  <c r="M2340" i="4"/>
  <c r="M2341" i="4"/>
  <c r="S2465" i="4"/>
  <c r="P2539" i="4"/>
  <c r="P2599" i="4"/>
  <c r="E2087" i="4"/>
  <c r="M65" i="4"/>
  <c r="M66" i="4"/>
  <c r="N1108" i="4"/>
  <c r="N1388" i="4"/>
  <c r="N133" i="4"/>
  <c r="N134" i="4"/>
  <c r="N693" i="4"/>
  <c r="N694" i="4"/>
  <c r="E2093" i="4"/>
  <c r="M450" i="4"/>
  <c r="M451" i="4"/>
  <c r="E1022" i="4"/>
  <c r="D1023" i="4"/>
  <c r="C1024" i="4"/>
  <c r="K1024" i="4"/>
  <c r="J1025" i="4"/>
  <c r="I1026" i="4"/>
  <c r="H1027" i="4"/>
  <c r="G1028" i="4"/>
  <c r="F1029" i="4"/>
  <c r="F1030" i="4"/>
  <c r="G1031" i="4"/>
  <c r="M1512" i="4"/>
  <c r="M1536" i="4"/>
  <c r="E2072" i="4"/>
  <c r="D2073" i="4"/>
  <c r="C2074" i="4"/>
  <c r="M1745" i="4"/>
  <c r="M1746" i="4"/>
  <c r="M2235" i="4"/>
  <c r="M2236" i="4"/>
  <c r="M2445" i="4"/>
  <c r="M2446" i="4"/>
  <c r="N1183" i="4"/>
  <c r="N1184" i="4"/>
  <c r="L2268" i="4"/>
  <c r="N2269" i="4" s="1"/>
  <c r="O816" i="4"/>
  <c r="S812" i="4"/>
  <c r="K1019" i="4"/>
  <c r="I1021" i="4"/>
  <c r="F1022" i="4"/>
  <c r="E1023" i="4"/>
  <c r="D1024" i="4"/>
  <c r="K1025" i="4"/>
  <c r="J1026" i="4"/>
  <c r="I1027" i="4"/>
  <c r="G1029" i="4"/>
  <c r="H1031" i="4"/>
  <c r="M1115" i="4"/>
  <c r="M1116" i="4"/>
  <c r="M1150" i="4"/>
  <c r="M1151" i="4"/>
  <c r="M1500" i="4"/>
  <c r="M1501" i="4"/>
  <c r="G2077" i="4"/>
  <c r="E2079" i="4"/>
  <c r="M1710" i="4"/>
  <c r="M1711" i="4"/>
  <c r="S1897" i="4"/>
  <c r="M2200" i="4"/>
  <c r="M2201" i="4"/>
  <c r="S2251" i="4"/>
  <c r="P2465" i="4"/>
  <c r="S2597" i="4"/>
  <c r="I2092" i="4"/>
  <c r="N63" i="4"/>
  <c r="N64" i="4"/>
  <c r="N623" i="4"/>
  <c r="N624" i="4"/>
  <c r="P818" i="4"/>
  <c r="S813" i="4"/>
  <c r="K1032" i="4"/>
  <c r="P997" i="4"/>
  <c r="P1001" i="4"/>
  <c r="M1080" i="4"/>
  <c r="M1081" i="4"/>
  <c r="H2077" i="4"/>
  <c r="E2080" i="4"/>
  <c r="F2081" i="4"/>
  <c r="M1675" i="4"/>
  <c r="M1676" i="4"/>
  <c r="P1902" i="4"/>
  <c r="M2060" i="4"/>
  <c r="M2061" i="4"/>
  <c r="P2245" i="4"/>
  <c r="S2598" i="4"/>
  <c r="P2602" i="4"/>
  <c r="N168" i="4"/>
  <c r="N169" i="4"/>
  <c r="N728" i="4"/>
  <c r="N729" i="4"/>
  <c r="N2631" i="4"/>
  <c r="N2636" i="4"/>
  <c r="N2640" i="4"/>
  <c r="N2644" i="4"/>
  <c r="M1345" i="4"/>
  <c r="M2584" i="4"/>
  <c r="M2585" i="4"/>
  <c r="M2514" i="4"/>
  <c r="M2515" i="4"/>
  <c r="M2479" i="4"/>
  <c r="M2480" i="4"/>
  <c r="M863" i="4"/>
  <c r="M1419" i="4"/>
  <c r="M1413" i="4"/>
  <c r="M1405" i="4"/>
  <c r="N1370" i="4"/>
  <c r="N2389" i="4"/>
  <c r="N2393" i="4"/>
  <c r="M1418" i="4"/>
  <c r="M1383" i="4"/>
  <c r="M1199" i="4"/>
  <c r="M1166" i="4"/>
  <c r="M1231" i="4"/>
  <c r="M1233" i="4"/>
  <c r="M1237" i="4"/>
  <c r="M1267" i="4"/>
  <c r="M1275" i="4"/>
  <c r="M1279" i="4"/>
  <c r="M1349" i="4"/>
  <c r="M2304" i="4"/>
  <c r="M2305" i="4"/>
  <c r="M1057" i="4"/>
  <c r="M1245" i="4"/>
  <c r="M1442" i="4"/>
  <c r="M1446" i="4"/>
  <c r="M1450" i="4"/>
  <c r="M1548" i="4"/>
  <c r="M1552" i="4"/>
  <c r="M1556" i="4"/>
  <c r="M1560" i="4"/>
  <c r="M1582" i="4"/>
  <c r="M1586" i="4"/>
  <c r="M1590" i="4"/>
  <c r="M1594" i="4"/>
  <c r="M1651" i="4"/>
  <c r="M1652" i="4"/>
  <c r="M1656" i="4"/>
  <c r="M1660" i="4"/>
  <c r="M1664" i="4"/>
  <c r="N1685" i="4"/>
  <c r="M1690" i="4"/>
  <c r="M1694" i="4"/>
  <c r="M1698" i="4"/>
  <c r="M1759" i="4"/>
  <c r="M1763" i="4"/>
  <c r="M1767" i="4"/>
  <c r="M1793" i="4"/>
  <c r="M1797" i="4"/>
  <c r="M1801" i="4"/>
  <c r="M1805" i="4"/>
  <c r="M1827" i="4"/>
  <c r="M1831" i="4"/>
  <c r="M1835" i="4"/>
  <c r="M1839" i="4"/>
  <c r="M1860" i="4"/>
  <c r="M1865" i="4"/>
  <c r="M1869" i="4"/>
  <c r="M1873" i="4"/>
  <c r="N1930" i="4"/>
  <c r="M2129" i="4"/>
  <c r="M2130" i="4"/>
  <c r="M2164" i="4"/>
  <c r="M2165" i="4"/>
  <c r="P2261" i="4"/>
  <c r="M1515" i="4"/>
  <c r="M1511" i="4"/>
  <c r="M2024" i="4"/>
  <c r="M2025" i="4"/>
  <c r="M1944" i="4"/>
  <c r="M1940" i="4"/>
  <c r="M1936" i="4"/>
  <c r="M1932" i="4"/>
  <c r="M1733" i="4"/>
  <c r="M1729" i="4"/>
  <c r="M1725" i="4"/>
  <c r="M1721" i="4"/>
  <c r="M1522" i="4"/>
  <c r="M1518" i="4"/>
  <c r="M1514" i="4"/>
  <c r="N1510" i="4"/>
  <c r="M1737" i="4"/>
  <c r="M1943" i="4"/>
  <c r="M1939" i="4"/>
  <c r="M1935" i="4"/>
  <c r="M1931" i="4"/>
  <c r="N1860" i="4"/>
  <c r="M1826" i="4"/>
  <c r="M1732" i="4"/>
  <c r="M1728" i="4"/>
  <c r="M1724" i="4"/>
  <c r="N1720" i="4"/>
  <c r="M1581" i="4"/>
  <c r="M1525" i="4"/>
  <c r="M1521" i="4"/>
  <c r="M1517" i="4"/>
  <c r="M1513" i="4"/>
  <c r="M1510" i="4"/>
  <c r="M1173" i="4"/>
  <c r="M1353" i="4"/>
  <c r="M1738" i="4"/>
  <c r="M1947" i="4"/>
  <c r="M1942" i="4"/>
  <c r="M1938" i="4"/>
  <c r="M1934" i="4"/>
  <c r="M1735" i="4"/>
  <c r="M1731" i="4"/>
  <c r="M1727" i="4"/>
  <c r="M1723" i="4"/>
  <c r="M1720" i="4"/>
  <c r="M1524" i="4"/>
  <c r="M1520" i="4"/>
  <c r="M1516" i="4"/>
  <c r="M1954" i="4"/>
  <c r="M1955" i="4"/>
  <c r="M1884" i="4"/>
  <c r="M1885" i="4"/>
  <c r="M1177" i="4"/>
  <c r="N950" i="4"/>
  <c r="N967" i="4"/>
  <c r="N1317" i="4"/>
  <c r="M1338" i="4"/>
  <c r="M1350" i="4"/>
  <c r="M1377" i="4"/>
  <c r="M1385" i="4"/>
  <c r="M1406" i="4"/>
  <c r="M1407" i="4"/>
  <c r="M1411" i="4"/>
  <c r="M1415" i="4"/>
  <c r="M1440" i="4"/>
  <c r="M1445" i="4"/>
  <c r="M1449" i="4"/>
  <c r="M1453" i="4"/>
  <c r="M1779" i="4"/>
  <c r="M1780" i="4"/>
  <c r="M1814" i="4"/>
  <c r="M1815" i="4"/>
  <c r="G2082" i="4"/>
  <c r="C2083" i="4"/>
  <c r="H2083" i="4"/>
  <c r="E2084" i="4"/>
  <c r="I2084" i="4"/>
  <c r="F2085" i="4"/>
  <c r="K2085" i="4"/>
  <c r="G2086" i="4"/>
  <c r="F2087" i="4"/>
  <c r="C2088" i="4"/>
  <c r="F2091" i="4"/>
  <c r="F2080" i="4"/>
  <c r="T1905" i="4"/>
  <c r="P1910" i="4"/>
  <c r="C2087" i="4"/>
  <c r="M1569" i="4"/>
  <c r="M1570" i="4"/>
  <c r="M1489" i="4"/>
  <c r="M1485" i="4"/>
  <c r="M1481" i="4"/>
  <c r="M1464" i="4"/>
  <c r="M1465" i="4"/>
  <c r="M1248" i="4"/>
  <c r="M1477" i="4"/>
  <c r="M1142" i="4"/>
  <c r="M1317" i="4"/>
  <c r="M1492" i="4"/>
  <c r="M1488" i="4"/>
  <c r="M1484" i="4"/>
  <c r="M1480" i="4"/>
  <c r="N1475" i="4"/>
  <c r="N1440" i="4"/>
  <c r="M1429" i="4"/>
  <c r="M1430" i="4"/>
  <c r="M1388" i="4"/>
  <c r="N1178" i="4"/>
  <c r="M898" i="4"/>
  <c r="M1318" i="4"/>
  <c r="M1487" i="4"/>
  <c r="M1483" i="4"/>
  <c r="M1479" i="4"/>
  <c r="M1475" i="4"/>
  <c r="M1534" i="4"/>
  <c r="M1535" i="4"/>
  <c r="N618" i="4"/>
  <c r="M1143" i="4"/>
  <c r="M1315" i="4"/>
  <c r="M1289" i="4"/>
  <c r="M1290" i="4"/>
  <c r="M1359" i="4"/>
  <c r="M1360" i="4"/>
  <c r="M1131" i="4"/>
  <c r="M1126" i="4"/>
  <c r="M1254" i="4"/>
  <c r="M1255" i="4"/>
  <c r="M1184" i="4"/>
  <c r="M1185" i="4"/>
  <c r="M1107" i="4"/>
  <c r="M1108" i="4"/>
  <c r="N443" i="4"/>
  <c r="N583" i="4"/>
  <c r="N723" i="4"/>
  <c r="M968" i="4"/>
  <c r="M967" i="4"/>
  <c r="M974" i="4"/>
  <c r="M975" i="4"/>
  <c r="M939" i="4"/>
  <c r="M940" i="4"/>
  <c r="E1037" i="4"/>
  <c r="O1037" i="4" s="1"/>
  <c r="I1037" i="4"/>
  <c r="F1039" i="4"/>
  <c r="E1041" i="4"/>
  <c r="I1041" i="4"/>
  <c r="C1033" i="4"/>
  <c r="C2713" i="4" s="1"/>
  <c r="C2678" i="4" s="1"/>
  <c r="M904" i="4"/>
  <c r="M905" i="4"/>
  <c r="H1032" i="4"/>
  <c r="N792" i="4"/>
  <c r="M729" i="4"/>
  <c r="M730" i="4"/>
  <c r="M799" i="4"/>
  <c r="M800" i="4"/>
  <c r="N652" i="4"/>
  <c r="M589" i="4"/>
  <c r="M590" i="4"/>
  <c r="M659" i="4"/>
  <c r="M660" i="4"/>
  <c r="N512" i="4"/>
  <c r="N93" i="4"/>
  <c r="N233" i="4"/>
  <c r="N373" i="4"/>
  <c r="N163" i="4"/>
  <c r="N303" i="4"/>
  <c r="M554" i="4"/>
  <c r="M555" i="4"/>
  <c r="M484" i="4"/>
  <c r="M485" i="4"/>
  <c r="M519" i="4"/>
  <c r="M520" i="4"/>
  <c r="M379" i="4"/>
  <c r="M380" i="4"/>
  <c r="M344" i="4"/>
  <c r="M345" i="4"/>
  <c r="M309" i="4"/>
  <c r="M310" i="4"/>
  <c r="M414" i="4"/>
  <c r="M415" i="4"/>
  <c r="M169" i="4"/>
  <c r="M170" i="4"/>
  <c r="M239" i="4"/>
  <c r="M240" i="4"/>
  <c r="M58" i="4"/>
  <c r="M44" i="4"/>
  <c r="M48" i="4"/>
  <c r="M52" i="4"/>
  <c r="M30" i="4"/>
  <c r="L826" i="4"/>
  <c r="P822" i="4"/>
  <c r="P821" i="4"/>
  <c r="O820" i="4"/>
  <c r="L822" i="4"/>
  <c r="T821" i="4"/>
  <c r="S820" i="4"/>
  <c r="N2192" i="4"/>
  <c r="M2653" i="4"/>
  <c r="M2654" i="4"/>
  <c r="N2367" i="4"/>
  <c r="N2563" i="4"/>
  <c r="N2567" i="4"/>
  <c r="N2571" i="4"/>
  <c r="N2575" i="4"/>
  <c r="N2577" i="4"/>
  <c r="M2541" i="4"/>
  <c r="M2549" i="4"/>
  <c r="M2436" i="4"/>
  <c r="M2444" i="4"/>
  <c r="P2548" i="4"/>
  <c r="O2548" i="4"/>
  <c r="M2269" i="4"/>
  <c r="M2270" i="4"/>
  <c r="L2618" i="4"/>
  <c r="N2619" i="4" s="1"/>
  <c r="M2338" i="4"/>
  <c r="M2339" i="4"/>
  <c r="M2366" i="4"/>
  <c r="M2374" i="4"/>
  <c r="N1492" i="4"/>
  <c r="N1212" i="4"/>
  <c r="M2233" i="4"/>
  <c r="M2234" i="4"/>
  <c r="M2191" i="4"/>
  <c r="M2199" i="4"/>
  <c r="M1988" i="4"/>
  <c r="M1989" i="4"/>
  <c r="M2051" i="4"/>
  <c r="M2059" i="4"/>
  <c r="M1919" i="4"/>
  <c r="M1920" i="4"/>
  <c r="N1667" i="4"/>
  <c r="N1807" i="4"/>
  <c r="M1841" i="4"/>
  <c r="M1849" i="4"/>
  <c r="M1701" i="4"/>
  <c r="M1709" i="4"/>
  <c r="M1743" i="4"/>
  <c r="M1744" i="4"/>
  <c r="F2093" i="4"/>
  <c r="N1597" i="4"/>
  <c r="M1596" i="4"/>
  <c r="M1604" i="4"/>
  <c r="M1673" i="4"/>
  <c r="M1674" i="4"/>
  <c r="N1457" i="4"/>
  <c r="M1491" i="4"/>
  <c r="M1499" i="4"/>
  <c r="M1323" i="4"/>
  <c r="M1324" i="4"/>
  <c r="M1393" i="4"/>
  <c r="M1394" i="4"/>
  <c r="N1177" i="4"/>
  <c r="M1137" i="4"/>
  <c r="M1149" i="4"/>
  <c r="M1211" i="4"/>
  <c r="M1219" i="4"/>
  <c r="N688" i="4"/>
  <c r="M1009" i="4"/>
  <c r="M1010" i="4"/>
  <c r="M1099" i="4"/>
  <c r="M1114" i="4"/>
  <c r="M1071" i="4"/>
  <c r="M1079" i="4"/>
  <c r="F1043" i="4"/>
  <c r="C1043" i="4"/>
  <c r="M850" i="4"/>
  <c r="M869" i="4"/>
  <c r="M756" i="4"/>
  <c r="M764" i="4"/>
  <c r="M616" i="4"/>
  <c r="M624" i="4"/>
  <c r="M686" i="4"/>
  <c r="M694" i="4"/>
  <c r="M448" i="4"/>
  <c r="M449" i="4"/>
  <c r="M201" i="4"/>
  <c r="M204" i="4"/>
  <c r="M255" i="4"/>
  <c r="M274" i="4"/>
  <c r="M64" i="4"/>
  <c r="M119" i="4"/>
  <c r="M134" i="4"/>
  <c r="M91" i="4"/>
  <c r="M99" i="4"/>
  <c r="K2689" i="4"/>
  <c r="P2689" i="4" s="1"/>
  <c r="P2724" i="4"/>
  <c r="O2689" i="4"/>
  <c r="N2635" i="4"/>
  <c r="N2639" i="4"/>
  <c r="N2633" i="4"/>
  <c r="N2637" i="4"/>
  <c r="N2641" i="4"/>
  <c r="N2645" i="4"/>
  <c r="M2646" i="4"/>
  <c r="N2643" i="4"/>
  <c r="N2596" i="4"/>
  <c r="N1982" i="4"/>
  <c r="N2324" i="4"/>
  <c r="N2332" i="4"/>
  <c r="N2366" i="4"/>
  <c r="N2387" i="4"/>
  <c r="N2391" i="4"/>
  <c r="N2157" i="4"/>
  <c r="M2548" i="4"/>
  <c r="N2394" i="4"/>
  <c r="N1947" i="4"/>
  <c r="N2297" i="4"/>
  <c r="M1093" i="4"/>
  <c r="M1160" i="4"/>
  <c r="N2328" i="4"/>
  <c r="M1276" i="4"/>
  <c r="M1335" i="4"/>
  <c r="N1772" i="4"/>
  <c r="N2122" i="4"/>
  <c r="N2262" i="4"/>
  <c r="S2257" i="4"/>
  <c r="P2257" i="4"/>
  <c r="P2259" i="4"/>
  <c r="I2082" i="4"/>
  <c r="F2083" i="4"/>
  <c r="K2083" i="4"/>
  <c r="G2084" i="4"/>
  <c r="C2085" i="4"/>
  <c r="H2085" i="4"/>
  <c r="E2086" i="4"/>
  <c r="I2086" i="4"/>
  <c r="S1905" i="4"/>
  <c r="P1907" i="4"/>
  <c r="C2093" i="4"/>
  <c r="H2093" i="4"/>
  <c r="H2080" i="4"/>
  <c r="E2081" i="4"/>
  <c r="I2081" i="4"/>
  <c r="F2082" i="4"/>
  <c r="T1907" i="4"/>
  <c r="P1908" i="4"/>
  <c r="M920" i="4"/>
  <c r="M1381" i="4"/>
  <c r="M1375" i="4"/>
  <c r="M1380" i="4"/>
  <c r="M1372" i="4"/>
  <c r="M1204" i="4"/>
  <c r="I2085" i="4"/>
  <c r="K2086" i="4"/>
  <c r="M917" i="4"/>
  <c r="P995" i="4"/>
  <c r="L1008" i="4"/>
  <c r="I1032" i="4"/>
  <c r="E1043" i="4"/>
  <c r="I1043" i="4"/>
  <c r="N617" i="4"/>
  <c r="N477" i="4"/>
  <c r="N337" i="4"/>
  <c r="N197" i="4"/>
  <c r="M22" i="4"/>
  <c r="M29" i="4"/>
  <c r="N22" i="4"/>
  <c r="M714" i="4"/>
  <c r="M728" i="4"/>
  <c r="T984" i="4"/>
  <c r="P984" i="4"/>
  <c r="P989" i="4"/>
  <c r="T989" i="4"/>
  <c r="P993" i="4"/>
  <c r="T993" i="4"/>
  <c r="M1806" i="4"/>
  <c r="M1813" i="4"/>
  <c r="P1903" i="4"/>
  <c r="E2078" i="4"/>
  <c r="S1903" i="4"/>
  <c r="I2078" i="4"/>
  <c r="M162" i="4"/>
  <c r="M168" i="4"/>
  <c r="P990" i="4"/>
  <c r="T990" i="4"/>
  <c r="P994" i="4"/>
  <c r="T994" i="4"/>
  <c r="G2072" i="4"/>
  <c r="K2072" i="4"/>
  <c r="F2073" i="4"/>
  <c r="J2073" i="4"/>
  <c r="E2074" i="4"/>
  <c r="I2074" i="4"/>
  <c r="G2083" i="4"/>
  <c r="M578" i="4"/>
  <c r="M588" i="4"/>
  <c r="E1033" i="4"/>
  <c r="I1033" i="4"/>
  <c r="P987" i="4"/>
  <c r="T987" i="4"/>
  <c r="P991" i="4"/>
  <c r="T991" i="4"/>
  <c r="F2077" i="4"/>
  <c r="N2465" i="4"/>
  <c r="M1302" i="4"/>
  <c r="T811" i="4"/>
  <c r="P811" i="4"/>
  <c r="S810" i="4"/>
  <c r="O810" i="4"/>
  <c r="R809" i="4"/>
  <c r="L809" i="4"/>
  <c r="M301" i="4"/>
  <c r="M308" i="4"/>
  <c r="P988" i="4"/>
  <c r="T988" i="4"/>
  <c r="P992" i="4"/>
  <c r="T992" i="4"/>
  <c r="P998" i="4"/>
  <c r="G2076" i="4"/>
  <c r="P1895" i="4"/>
  <c r="T1896" i="4"/>
  <c r="P2537" i="4"/>
  <c r="T2537" i="4"/>
  <c r="N28" i="4"/>
  <c r="N1743" i="4"/>
  <c r="N2513" i="4"/>
  <c r="H1024" i="4"/>
  <c r="C1025" i="4"/>
  <c r="E1027" i="4"/>
  <c r="H1028" i="4"/>
  <c r="C1029" i="4"/>
  <c r="G1030" i="4"/>
  <c r="K1033" i="4"/>
  <c r="G1034" i="4"/>
  <c r="E1036" i="4"/>
  <c r="I1036" i="4"/>
  <c r="P986" i="4"/>
  <c r="M1527" i="4"/>
  <c r="M1533" i="4"/>
  <c r="H2075" i="4"/>
  <c r="J2077" i="4"/>
  <c r="J2707" i="4" s="1"/>
  <c r="J2672" i="4" s="1"/>
  <c r="H2079" i="4"/>
  <c r="G2080" i="4"/>
  <c r="K2080" i="4"/>
  <c r="G2081" i="4"/>
  <c r="S1894" i="4"/>
  <c r="S1900" i="4"/>
  <c r="T1903" i="4"/>
  <c r="S1904" i="4"/>
  <c r="P1909" i="4"/>
  <c r="S2244" i="4"/>
  <c r="T2250" i="4"/>
  <c r="S2250" i="4"/>
  <c r="T2254" i="4"/>
  <c r="S2254" i="4"/>
  <c r="P2256" i="4"/>
  <c r="P2258" i="4"/>
  <c r="N2365" i="4"/>
  <c r="N2386" i="4"/>
  <c r="N2390" i="4"/>
  <c r="M2471" i="4"/>
  <c r="M2507" i="4"/>
  <c r="M2513" i="4"/>
  <c r="N2647" i="4"/>
  <c r="M1148" i="4"/>
  <c r="N1288" i="4"/>
  <c r="M1602" i="4"/>
  <c r="M2478" i="4"/>
  <c r="C1022" i="4"/>
  <c r="E1024" i="4"/>
  <c r="H1025" i="4"/>
  <c r="C1026" i="4"/>
  <c r="E1028" i="4"/>
  <c r="H1029" i="4"/>
  <c r="C1030" i="4"/>
  <c r="E1035" i="4"/>
  <c r="I1035" i="4"/>
  <c r="M966" i="4"/>
  <c r="M973" i="4"/>
  <c r="P996" i="4"/>
  <c r="C2076" i="4"/>
  <c r="C2080" i="4"/>
  <c r="C2082" i="4"/>
  <c r="P1897" i="4"/>
  <c r="P1901" i="4"/>
  <c r="N98" i="4"/>
  <c r="M1498" i="4"/>
  <c r="H1022" i="4"/>
  <c r="C1023" i="4"/>
  <c r="E1025" i="4"/>
  <c r="H1026" i="4"/>
  <c r="C1027" i="4"/>
  <c r="E1029" i="4"/>
  <c r="K1031" i="4"/>
  <c r="E1034" i="4"/>
  <c r="I1034" i="4"/>
  <c r="M896" i="4"/>
  <c r="M903" i="4"/>
  <c r="T985" i="4"/>
  <c r="T997" i="4"/>
  <c r="S997" i="4"/>
  <c r="E2070" i="4"/>
  <c r="I2070" i="4"/>
  <c r="D2071" i="4"/>
  <c r="C2072" i="4"/>
  <c r="S1896" i="4"/>
  <c r="S1898" i="4"/>
  <c r="S1902" i="4"/>
  <c r="S1907" i="4"/>
  <c r="M2156" i="4"/>
  <c r="M2163" i="4"/>
  <c r="S2246" i="4"/>
  <c r="T2248" i="4"/>
  <c r="S2248" i="4"/>
  <c r="T2252" i="4"/>
  <c r="S2252" i="4"/>
  <c r="N2388" i="4"/>
  <c r="N2392" i="4"/>
  <c r="H2605" i="4"/>
  <c r="N658" i="4"/>
  <c r="M2058" i="4"/>
  <c r="N2358" i="4"/>
  <c r="N2362" i="4"/>
  <c r="N2424" i="4"/>
  <c r="N2428" i="4"/>
  <c r="N2432" i="4"/>
  <c r="N2436" i="4"/>
  <c r="N2457" i="4"/>
  <c r="N2461" i="4"/>
  <c r="T2536" i="4"/>
  <c r="S2537" i="4"/>
  <c r="P2541" i="4"/>
  <c r="N2565" i="4"/>
  <c r="N2569" i="4"/>
  <c r="N2573" i="4"/>
  <c r="T2598" i="4"/>
  <c r="T2599" i="4"/>
  <c r="T2600" i="4"/>
  <c r="P2604" i="4"/>
  <c r="S2604" i="4"/>
  <c r="P2608" i="4"/>
  <c r="F1037" i="4"/>
  <c r="G2087" i="4"/>
  <c r="C1038" i="4"/>
  <c r="H1038" i="4"/>
  <c r="H2718" i="4" s="1"/>
  <c r="H2683" i="4" s="1"/>
  <c r="C1040" i="4"/>
  <c r="F1042" i="4"/>
  <c r="N1112" i="4"/>
  <c r="N1252" i="4"/>
  <c r="N1392" i="4"/>
  <c r="N203" i="4"/>
  <c r="N238" i="4"/>
  <c r="N273" i="4"/>
  <c r="N308" i="4"/>
  <c r="N763" i="4"/>
  <c r="N798" i="4"/>
  <c r="N868" i="4"/>
  <c r="N903" i="4"/>
  <c r="N1358" i="4"/>
  <c r="N1393" i="4"/>
  <c r="N1778" i="4"/>
  <c r="N1813" i="4"/>
  <c r="N2198" i="4"/>
  <c r="N2233" i="4"/>
  <c r="N2583" i="4"/>
  <c r="K1043" i="4"/>
  <c r="P2268" i="4"/>
  <c r="P2540" i="4"/>
  <c r="P2601" i="4"/>
  <c r="P2611" i="4"/>
  <c r="N343" i="4"/>
  <c r="N378" i="4"/>
  <c r="N413" i="4"/>
  <c r="N448" i="4"/>
  <c r="N938" i="4"/>
  <c r="N973" i="4"/>
  <c r="M1428" i="4"/>
  <c r="N1568" i="4"/>
  <c r="N1848" i="4"/>
  <c r="N1883" i="4"/>
  <c r="N1953" i="4"/>
  <c r="N1988" i="4"/>
  <c r="N2303" i="4"/>
  <c r="N2338" i="4"/>
  <c r="T2597" i="4"/>
  <c r="F1040" i="4"/>
  <c r="G2090" i="4"/>
  <c r="N483" i="4"/>
  <c r="N518" i="4"/>
  <c r="N553" i="4"/>
  <c r="N588" i="4"/>
  <c r="N1078" i="4"/>
  <c r="N1113" i="4"/>
  <c r="N1148" i="4"/>
  <c r="N1463" i="4"/>
  <c r="N1498" i="4"/>
  <c r="N1603" i="4"/>
  <c r="N1673" i="4"/>
  <c r="N2023" i="4"/>
  <c r="N2058" i="4"/>
  <c r="N2373" i="4"/>
  <c r="N2443" i="4"/>
  <c r="N2478" i="4"/>
  <c r="P1918" i="4"/>
  <c r="T822" i="4"/>
  <c r="M98" i="4"/>
  <c r="G1043" i="4"/>
  <c r="O821" i="4"/>
  <c r="R820" i="4"/>
  <c r="H1036" i="4"/>
  <c r="M28" i="4"/>
  <c r="O825" i="4"/>
  <c r="Q822" i="4"/>
  <c r="S821" i="4"/>
  <c r="L821" i="4"/>
  <c r="M2583" i="4"/>
  <c r="M2443" i="4"/>
  <c r="L2548" i="4"/>
  <c r="N2549" i="4" s="1"/>
  <c r="M2373" i="4"/>
  <c r="P2618" i="4"/>
  <c r="M2303" i="4"/>
  <c r="M2198" i="4"/>
  <c r="M2128" i="4"/>
  <c r="M2023" i="4"/>
  <c r="M1953" i="4"/>
  <c r="M1883" i="4"/>
  <c r="M1848" i="4"/>
  <c r="M1778" i="4"/>
  <c r="M1708" i="4"/>
  <c r="L1918" i="4"/>
  <c r="M1603" i="4"/>
  <c r="M1568" i="4"/>
  <c r="M1463" i="4"/>
  <c r="M1358" i="4"/>
  <c r="M1288" i="4"/>
  <c r="M1253" i="4"/>
  <c r="M1218" i="4"/>
  <c r="P1638" i="4"/>
  <c r="M1183" i="4"/>
  <c r="M1113" i="4"/>
  <c r="K2093" i="4"/>
  <c r="M1078" i="4"/>
  <c r="L1638" i="4"/>
  <c r="N1639" i="4" s="1"/>
  <c r="O1638" i="4"/>
  <c r="M938" i="4"/>
  <c r="P1008" i="4"/>
  <c r="O1008" i="4"/>
  <c r="M798" i="4"/>
  <c r="M763" i="4"/>
  <c r="M693" i="4"/>
  <c r="M658" i="4"/>
  <c r="M623" i="4"/>
  <c r="M553" i="4"/>
  <c r="M518" i="4"/>
  <c r="M483" i="4"/>
  <c r="M413" i="4"/>
  <c r="M378" i="4"/>
  <c r="M343" i="4"/>
  <c r="M273" i="4"/>
  <c r="M238" i="4"/>
  <c r="M203" i="4"/>
  <c r="M133" i="4"/>
  <c r="P833" i="4"/>
  <c r="L833" i="4"/>
  <c r="N834" i="4" s="1"/>
  <c r="H1043" i="4"/>
  <c r="O833" i="4"/>
  <c r="O2618" i="4"/>
  <c r="O2268" i="4"/>
  <c r="O1918" i="4"/>
  <c r="M868" i="4"/>
  <c r="M63" i="4"/>
  <c r="N2395" i="4"/>
  <c r="N2613" i="4"/>
  <c r="N2597" i="4"/>
  <c r="N2634" i="4"/>
  <c r="N2638" i="4"/>
  <c r="N2642" i="4"/>
  <c r="N2646" i="4"/>
  <c r="N2564" i="4"/>
  <c r="N2568" i="4"/>
  <c r="N2572" i="4"/>
  <c r="N2576" i="4"/>
  <c r="M2576" i="4"/>
  <c r="N2566" i="4"/>
  <c r="N2570" i="4"/>
  <c r="N2574" i="4"/>
  <c r="N2604" i="4"/>
  <c r="N2608" i="4"/>
  <c r="N2603" i="4"/>
  <c r="N2502" i="4"/>
  <c r="N2562" i="4"/>
  <c r="N2600" i="4"/>
  <c r="M1340" i="4"/>
  <c r="N2144" i="4"/>
  <c r="N2148" i="4"/>
  <c r="N2152" i="4"/>
  <c r="N2190" i="4"/>
  <c r="N2325" i="4"/>
  <c r="N2329" i="4"/>
  <c r="N2425" i="4"/>
  <c r="N2429" i="4"/>
  <c r="N2433" i="4"/>
  <c r="N2458" i="4"/>
  <c r="N2462" i="4"/>
  <c r="N2467" i="4"/>
  <c r="N2501" i="4"/>
  <c r="N2354" i="4"/>
  <c r="N2471" i="4"/>
  <c r="M2542" i="4"/>
  <c r="N2423" i="4"/>
  <c r="N2427" i="4"/>
  <c r="N2431" i="4"/>
  <c r="N2435" i="4"/>
  <c r="N2456" i="4"/>
  <c r="N2460" i="4"/>
  <c r="N2464" i="4"/>
  <c r="N2470" i="4"/>
  <c r="N2421" i="4"/>
  <c r="N2426" i="4"/>
  <c r="N2430" i="4"/>
  <c r="N2434" i="4"/>
  <c r="N2459" i="4"/>
  <c r="N2463" i="4"/>
  <c r="N2469" i="4"/>
  <c r="M2506" i="4"/>
  <c r="N2437" i="4"/>
  <c r="N2506" i="4"/>
  <c r="N2422" i="4"/>
  <c r="N2468" i="4"/>
  <c r="N2326" i="4"/>
  <c r="N2330" i="4"/>
  <c r="M1912" i="4"/>
  <c r="N2351" i="4"/>
  <c r="N2156" i="4"/>
  <c r="N2146" i="4"/>
  <c r="N2150" i="4"/>
  <c r="N2154" i="4"/>
  <c r="N2327" i="4"/>
  <c r="N2331" i="4"/>
  <c r="M2248" i="4"/>
  <c r="M1307" i="4"/>
  <c r="M2331" i="4"/>
  <c r="N2143" i="4"/>
  <c r="N2147" i="4"/>
  <c r="N2151" i="4"/>
  <c r="N2155" i="4"/>
  <c r="N2176" i="4"/>
  <c r="M2226" i="4"/>
  <c r="N2216" i="4"/>
  <c r="N2220" i="4"/>
  <c r="N2224" i="4"/>
  <c r="N2321" i="4"/>
  <c r="N2353" i="4"/>
  <c r="N2357" i="4"/>
  <c r="N2361" i="4"/>
  <c r="N2263" i="4"/>
  <c r="N2251" i="4"/>
  <c r="M1310" i="4"/>
  <c r="N2258" i="4"/>
  <c r="N2254" i="4"/>
  <c r="N2145" i="4"/>
  <c r="N2149" i="4"/>
  <c r="N2153" i="4"/>
  <c r="N2187" i="4"/>
  <c r="N2191" i="4"/>
  <c r="N2283" i="4"/>
  <c r="N2287" i="4"/>
  <c r="N2291" i="4"/>
  <c r="N2295" i="4"/>
  <c r="N2316" i="4"/>
  <c r="N2323" i="4"/>
  <c r="N2355" i="4"/>
  <c r="N2359" i="4"/>
  <c r="N2363" i="4"/>
  <c r="N2052" i="4"/>
  <c r="N1971" i="4"/>
  <c r="N1975" i="4"/>
  <c r="N1979" i="4"/>
  <c r="N2039" i="4"/>
  <c r="N2043" i="4"/>
  <c r="N2047" i="4"/>
  <c r="N2051" i="4"/>
  <c r="N2110" i="4"/>
  <c r="N2114" i="4"/>
  <c r="N2118" i="4"/>
  <c r="N2180" i="4"/>
  <c r="N2184" i="4"/>
  <c r="N2188" i="4"/>
  <c r="N2211" i="4"/>
  <c r="N2217" i="4"/>
  <c r="N2221" i="4"/>
  <c r="N2225" i="4"/>
  <c r="N2281" i="4"/>
  <c r="N2284" i="4"/>
  <c r="N2288" i="4"/>
  <c r="N2292" i="4"/>
  <c r="N2296" i="4"/>
  <c r="N2356" i="4"/>
  <c r="N2360" i="4"/>
  <c r="N2364" i="4"/>
  <c r="S2606" i="4"/>
  <c r="N2607" i="4"/>
  <c r="N2261" i="4"/>
  <c r="N2253" i="4"/>
  <c r="M2254" i="4"/>
  <c r="M1104" i="4"/>
  <c r="N1970" i="4"/>
  <c r="N1974" i="4"/>
  <c r="N1978" i="4"/>
  <c r="N2038" i="4"/>
  <c r="N2042" i="4"/>
  <c r="N2046" i="4"/>
  <c r="N2050" i="4"/>
  <c r="N2109" i="4"/>
  <c r="N2113" i="4"/>
  <c r="N2117" i="4"/>
  <c r="N2121" i="4"/>
  <c r="N2142" i="4"/>
  <c r="N2179" i="4"/>
  <c r="N2183" i="4"/>
  <c r="M2296" i="4"/>
  <c r="N2319" i="4"/>
  <c r="P2606" i="4"/>
  <c r="M1913" i="4"/>
  <c r="M1911" i="4"/>
  <c r="M1907" i="4"/>
  <c r="M1899" i="4"/>
  <c r="P2610" i="4"/>
  <c r="M2250" i="4"/>
  <c r="M2260" i="4"/>
  <c r="M2259" i="4"/>
  <c r="M2255" i="4"/>
  <c r="M2251" i="4"/>
  <c r="N2286" i="4"/>
  <c r="N2290" i="4"/>
  <c r="N2294" i="4"/>
  <c r="N2318" i="4"/>
  <c r="N2322" i="4"/>
  <c r="M2263" i="4"/>
  <c r="M2258" i="4"/>
  <c r="N2226" i="4"/>
  <c r="N2282" i="4"/>
  <c r="N2285" i="4"/>
  <c r="N2289" i="4"/>
  <c r="N2293" i="4"/>
  <c r="N2352" i="4"/>
  <c r="M2262" i="4"/>
  <c r="M2246" i="4"/>
  <c r="M2261" i="4"/>
  <c r="M2257" i="4"/>
  <c r="M2253" i="4"/>
  <c r="N2320" i="4"/>
  <c r="N1690" i="4"/>
  <c r="N1694" i="4"/>
  <c r="N1698" i="4"/>
  <c r="N1969" i="4"/>
  <c r="N1973" i="4"/>
  <c r="N1977" i="4"/>
  <c r="N1981" i="4"/>
  <c r="N2041" i="4"/>
  <c r="N2045" i="4"/>
  <c r="N2049" i="4"/>
  <c r="N2227" i="4"/>
  <c r="N1968" i="4"/>
  <c r="N1972" i="4"/>
  <c r="N1976" i="4"/>
  <c r="N1980" i="4"/>
  <c r="N2001" i="4"/>
  <c r="N2006" i="4"/>
  <c r="N2010" i="4"/>
  <c r="N2014" i="4"/>
  <c r="N2040" i="4"/>
  <c r="N2044" i="4"/>
  <c r="N2048" i="4"/>
  <c r="M1981" i="4"/>
  <c r="N2005" i="4"/>
  <c r="N2009" i="4"/>
  <c r="N2013" i="4"/>
  <c r="M1090" i="4"/>
  <c r="N1160" i="4"/>
  <c r="M1234" i="4"/>
  <c r="M1238" i="4"/>
  <c r="M1242" i="4"/>
  <c r="M1268" i="4"/>
  <c r="M1272" i="4"/>
  <c r="N1935" i="4"/>
  <c r="N1939" i="4"/>
  <c r="N1943" i="4"/>
  <c r="N2037" i="4"/>
  <c r="M1127" i="4"/>
  <c r="M1300" i="4"/>
  <c r="N1967" i="4"/>
  <c r="N1934" i="4"/>
  <c r="N1938" i="4"/>
  <c r="N1942" i="4"/>
  <c r="N1946" i="4"/>
  <c r="M2016" i="4"/>
  <c r="N2004" i="4"/>
  <c r="N2008" i="4"/>
  <c r="N2012" i="4"/>
  <c r="N2016" i="4"/>
  <c r="N2106" i="4"/>
  <c r="N2178" i="4"/>
  <c r="N2182" i="4"/>
  <c r="N2186" i="4"/>
  <c r="N2215" i="4"/>
  <c r="N2219" i="4"/>
  <c r="N2223" i="4"/>
  <c r="M1208" i="4"/>
  <c r="N1195" i="4"/>
  <c r="M1165" i="4"/>
  <c r="M960" i="4"/>
  <c r="M1207" i="4"/>
  <c r="M1202" i="4"/>
  <c r="M1195" i="4"/>
  <c r="M1170" i="4"/>
  <c r="M1162" i="4"/>
  <c r="M959" i="4"/>
  <c r="M925" i="4"/>
  <c r="M2121" i="4"/>
  <c r="N2111" i="4"/>
  <c r="N2115" i="4"/>
  <c r="N2119" i="4"/>
  <c r="N2181" i="4"/>
  <c r="N2185" i="4"/>
  <c r="N2189" i="4"/>
  <c r="M1212" i="4"/>
  <c r="M1203" i="4"/>
  <c r="M1172" i="4"/>
  <c r="M928" i="4"/>
  <c r="M933" i="4"/>
  <c r="M1178" i="4"/>
  <c r="M932" i="4"/>
  <c r="M1206" i="4"/>
  <c r="M1200" i="4"/>
  <c r="M1174" i="4"/>
  <c r="M1169" i="4"/>
  <c r="M954" i="4"/>
  <c r="M1946" i="4"/>
  <c r="N2255" i="4"/>
  <c r="N2259" i="4"/>
  <c r="N2108" i="4"/>
  <c r="N2112" i="4"/>
  <c r="N2116" i="4"/>
  <c r="N2120" i="4"/>
  <c r="N2141" i="4"/>
  <c r="N2214" i="4"/>
  <c r="N2218" i="4"/>
  <c r="N2222" i="4"/>
  <c r="S2255" i="4"/>
  <c r="N2260" i="4"/>
  <c r="N2212" i="4"/>
  <c r="P2255" i="4"/>
  <c r="S2256" i="4"/>
  <c r="P2260" i="4"/>
  <c r="M1902" i="4"/>
  <c r="N1721" i="4"/>
  <c r="N1730" i="4"/>
  <c r="N1734" i="4"/>
  <c r="N1795" i="4"/>
  <c r="N1799" i="4"/>
  <c r="N1803" i="4"/>
  <c r="N1864" i="4"/>
  <c r="N1868" i="4"/>
  <c r="N1876" i="4"/>
  <c r="M1876" i="4"/>
  <c r="M965" i="4"/>
  <c r="N1090" i="4"/>
  <c r="M1164" i="4"/>
  <c r="M1168" i="4"/>
  <c r="M1198" i="4"/>
  <c r="M1210" i="4"/>
  <c r="M1241" i="4"/>
  <c r="M1266" i="4"/>
  <c r="M1271" i="4"/>
  <c r="M1344" i="4"/>
  <c r="M1370" i="4"/>
  <c r="N1828" i="4"/>
  <c r="N1832" i="4"/>
  <c r="N1836" i="4"/>
  <c r="N1840" i="4"/>
  <c r="N1861" i="4"/>
  <c r="N1863" i="4"/>
  <c r="N1867" i="4"/>
  <c r="N1871" i="4"/>
  <c r="N1875" i="4"/>
  <c r="N1931" i="4"/>
  <c r="N1966" i="4"/>
  <c r="N2003" i="4"/>
  <c r="N2007" i="4"/>
  <c r="N2011" i="4"/>
  <c r="N2015" i="4"/>
  <c r="N2036" i="4"/>
  <c r="N1944" i="4"/>
  <c r="M897" i="4"/>
  <c r="M1135" i="4"/>
  <c r="M1130" i="4"/>
  <c r="N1125" i="4"/>
  <c r="M1103" i="4"/>
  <c r="M1097" i="4"/>
  <c r="M1092" i="4"/>
  <c r="M1561" i="4"/>
  <c r="N1945" i="4"/>
  <c r="M1384" i="4"/>
  <c r="M1379" i="4"/>
  <c r="M1373" i="4"/>
  <c r="M1139" i="4"/>
  <c r="M1134" i="4"/>
  <c r="M1129" i="4"/>
  <c r="M1125" i="4"/>
  <c r="M1101" i="4"/>
  <c r="M1096" i="4"/>
  <c r="M1091" i="4"/>
  <c r="N1770" i="4"/>
  <c r="N1804" i="4"/>
  <c r="N1830" i="4"/>
  <c r="N1834" i="4"/>
  <c r="N1838" i="4"/>
  <c r="N1940" i="4"/>
  <c r="M1138" i="4"/>
  <c r="M1133" i="4"/>
  <c r="M1105" i="4"/>
  <c r="M1100" i="4"/>
  <c r="M1095" i="4"/>
  <c r="M892" i="4"/>
  <c r="M915" i="4"/>
  <c r="N1801" i="4"/>
  <c r="N1805" i="4"/>
  <c r="N1826" i="4"/>
  <c r="N1549" i="4"/>
  <c r="N1553" i="4"/>
  <c r="N1557" i="4"/>
  <c r="N1561" i="4"/>
  <c r="N1726" i="4"/>
  <c r="M1771" i="4"/>
  <c r="N1796" i="4"/>
  <c r="N1800" i="4"/>
  <c r="N1865" i="4"/>
  <c r="N1869" i="4"/>
  <c r="N1873" i="4"/>
  <c r="N1829" i="4"/>
  <c r="N1794" i="4"/>
  <c r="N1798" i="4"/>
  <c r="N1802" i="4"/>
  <c r="N1806" i="4"/>
  <c r="N1831" i="4"/>
  <c r="N1835" i="4"/>
  <c r="N1839" i="4"/>
  <c r="N1793" i="4"/>
  <c r="N1797" i="4"/>
  <c r="N1877" i="4"/>
  <c r="M1909" i="4"/>
  <c r="M1905" i="4"/>
  <c r="M1897" i="4"/>
  <c r="N1833" i="4"/>
  <c r="N1837" i="4"/>
  <c r="N1841" i="4"/>
  <c r="N1862" i="4"/>
  <c r="N1872" i="4"/>
  <c r="N1689" i="4"/>
  <c r="N1693" i="4"/>
  <c r="N1697" i="4"/>
  <c r="N1701" i="4"/>
  <c r="N1725" i="4"/>
  <c r="N1729" i="4"/>
  <c r="N1733" i="4"/>
  <c r="N1737" i="4"/>
  <c r="N1761" i="4"/>
  <c r="N1765" i="4"/>
  <c r="N1769" i="4"/>
  <c r="N1866" i="4"/>
  <c r="N1870" i="4"/>
  <c r="N1874" i="4"/>
  <c r="N1933" i="4"/>
  <c r="N1937" i="4"/>
  <c r="N1941" i="4"/>
  <c r="M1904" i="4"/>
  <c r="N1757" i="4"/>
  <c r="N1936" i="4"/>
  <c r="N1792" i="4"/>
  <c r="N1932" i="4"/>
  <c r="N1688" i="4"/>
  <c r="N1692" i="4"/>
  <c r="N1696" i="4"/>
  <c r="N1700" i="4"/>
  <c r="N1550" i="4"/>
  <c r="N1554" i="4"/>
  <c r="N1558" i="4"/>
  <c r="N1691" i="4"/>
  <c r="N1695" i="4"/>
  <c r="N1699" i="4"/>
  <c r="N1771" i="4"/>
  <c r="N1548" i="4"/>
  <c r="N1552" i="4"/>
  <c r="N1556" i="4"/>
  <c r="N1560" i="4"/>
  <c r="N1581" i="4"/>
  <c r="N1655" i="4"/>
  <c r="N1659" i="4"/>
  <c r="N1663" i="4"/>
  <c r="M963" i="4"/>
  <c r="M958" i="4"/>
  <c r="M950" i="4"/>
  <c r="M924" i="4"/>
  <c r="N915" i="4"/>
  <c r="N1551" i="4"/>
  <c r="N1555" i="4"/>
  <c r="N1559" i="4"/>
  <c r="N1687" i="4"/>
  <c r="M962" i="4"/>
  <c r="M955" i="4"/>
  <c r="M929" i="4"/>
  <c r="M921" i="4"/>
  <c r="N1562" i="4"/>
  <c r="N1377" i="4"/>
  <c r="N1381" i="4"/>
  <c r="N1446" i="4"/>
  <c r="N1450" i="4"/>
  <c r="N1454" i="4"/>
  <c r="N1488" i="4"/>
  <c r="N1585" i="4"/>
  <c r="N1589" i="4"/>
  <c r="N1593" i="4"/>
  <c r="N1654" i="4"/>
  <c r="N1658" i="4"/>
  <c r="N1662" i="4"/>
  <c r="N1666" i="4"/>
  <c r="M1736" i="4"/>
  <c r="N1724" i="4"/>
  <c r="N1728" i="4"/>
  <c r="N1732" i="4"/>
  <c r="N1736" i="4"/>
  <c r="N1760" i="4"/>
  <c r="N1764" i="4"/>
  <c r="N1768" i="4"/>
  <c r="N932" i="4"/>
  <c r="N1142" i="4"/>
  <c r="N1376" i="4"/>
  <c r="N1380" i="4"/>
  <c r="N1384" i="4"/>
  <c r="N1422" i="4"/>
  <c r="N1445" i="4"/>
  <c r="N1449" i="4"/>
  <c r="N1453" i="4"/>
  <c r="N1479" i="4"/>
  <c r="N1483" i="4"/>
  <c r="N1513" i="4"/>
  <c r="N1517" i="4"/>
  <c r="N1521" i="4"/>
  <c r="N1525" i="4"/>
  <c r="N1584" i="4"/>
  <c r="N1588" i="4"/>
  <c r="N1592" i="4"/>
  <c r="N1596" i="4"/>
  <c r="N1651" i="4"/>
  <c r="M1666" i="4"/>
  <c r="M1316" i="4"/>
  <c r="M1336" i="4"/>
  <c r="N1653" i="4"/>
  <c r="N1657" i="4"/>
  <c r="N1661" i="4"/>
  <c r="N1665" i="4"/>
  <c r="N1686" i="4"/>
  <c r="N1723" i="4"/>
  <c r="N1727" i="4"/>
  <c r="N1731" i="4"/>
  <c r="N1735" i="4"/>
  <c r="N1756" i="4"/>
  <c r="N1759" i="4"/>
  <c r="N1763" i="4"/>
  <c r="N1767" i="4"/>
  <c r="N1758" i="4"/>
  <c r="N1762" i="4"/>
  <c r="N1766" i="4"/>
  <c r="N1791" i="4"/>
  <c r="N1913" i="4"/>
  <c r="N1912" i="4"/>
  <c r="N1905" i="4"/>
  <c r="N1265" i="4"/>
  <c r="C2081" i="4"/>
  <c r="H2081" i="4"/>
  <c r="E2085" i="4"/>
  <c r="S1906" i="4"/>
  <c r="E2088" i="4"/>
  <c r="I2088" i="4"/>
  <c r="E2090" i="4"/>
  <c r="I2090" i="4"/>
  <c r="G2091" i="4"/>
  <c r="F2086" i="4"/>
  <c r="F2088" i="4"/>
  <c r="K2082" i="4"/>
  <c r="P1905" i="4"/>
  <c r="P1911" i="4"/>
  <c r="N1617" i="4"/>
  <c r="N1590" i="4"/>
  <c r="N1594" i="4"/>
  <c r="H2717" i="4"/>
  <c r="N1586" i="4"/>
  <c r="N757" i="4"/>
  <c r="M922" i="4"/>
  <c r="M1163" i="4"/>
  <c r="M1167" i="4"/>
  <c r="M1171" i="4"/>
  <c r="M1175" i="4"/>
  <c r="M1197" i="4"/>
  <c r="M1201" i="4"/>
  <c r="M1205" i="4"/>
  <c r="M1209" i="4"/>
  <c r="N1375" i="4"/>
  <c r="N1379" i="4"/>
  <c r="M1382" i="4"/>
  <c r="M1408" i="4"/>
  <c r="M1412" i="4"/>
  <c r="M1416" i="4"/>
  <c r="M1420" i="4"/>
  <c r="M1441" i="4"/>
  <c r="N1444" i="4"/>
  <c r="N1448" i="4"/>
  <c r="N1452" i="4"/>
  <c r="N1456" i="4"/>
  <c r="N1516" i="4"/>
  <c r="N1520" i="4"/>
  <c r="N1524" i="4"/>
  <c r="N1583" i="4"/>
  <c r="N1587" i="4"/>
  <c r="N1591" i="4"/>
  <c r="N1595" i="4"/>
  <c r="N1656" i="4"/>
  <c r="N1660" i="4"/>
  <c r="N1664" i="4"/>
  <c r="N1145" i="4"/>
  <c r="N1285" i="4"/>
  <c r="N1425" i="4"/>
  <c r="N1626" i="4"/>
  <c r="N1282" i="4"/>
  <c r="N1652" i="4"/>
  <c r="N128" i="4"/>
  <c r="N268" i="4"/>
  <c r="N408" i="4"/>
  <c r="N970" i="4"/>
  <c r="M1456" i="4"/>
  <c r="N1547" i="4"/>
  <c r="M61" i="4"/>
  <c r="M1069" i="4"/>
  <c r="N1374" i="4"/>
  <c r="N1378" i="4"/>
  <c r="N1527" i="4"/>
  <c r="M1352" i="4"/>
  <c r="M1476" i="4"/>
  <c r="M1378" i="4"/>
  <c r="M1374" i="4"/>
  <c r="M1348" i="4"/>
  <c r="M1342" i="4"/>
  <c r="M1337" i="4"/>
  <c r="M1314" i="4"/>
  <c r="M1306" i="4"/>
  <c r="M1065" i="4"/>
  <c r="N1304" i="4"/>
  <c r="N1308" i="4"/>
  <c r="N1312" i="4"/>
  <c r="N1350" i="4"/>
  <c r="N1373" i="4"/>
  <c r="N1522" i="4"/>
  <c r="M1073" i="4"/>
  <c r="M1346" i="4"/>
  <c r="M1341" i="4"/>
  <c r="M1311" i="4"/>
  <c r="M1303" i="4"/>
  <c r="M1061" i="4"/>
  <c r="M1386" i="4"/>
  <c r="N1487" i="4"/>
  <c r="N1491" i="4"/>
  <c r="M1094" i="4"/>
  <c r="M1098" i="4"/>
  <c r="N1266" i="4"/>
  <c r="N1306" i="4"/>
  <c r="N1310" i="4"/>
  <c r="N1314" i="4"/>
  <c r="N1335" i="4"/>
  <c r="N1340" i="4"/>
  <c r="N1344" i="4"/>
  <c r="N1348" i="4"/>
  <c r="N1408" i="4"/>
  <c r="N1412" i="4"/>
  <c r="N1416" i="4"/>
  <c r="N1420" i="4"/>
  <c r="N1441" i="4"/>
  <c r="N1443" i="4"/>
  <c r="N1447" i="4"/>
  <c r="N1451" i="4"/>
  <c r="N1455" i="4"/>
  <c r="N1476" i="4"/>
  <c r="M888" i="4"/>
  <c r="N1385" i="4"/>
  <c r="N1406" i="4"/>
  <c r="N845" i="4"/>
  <c r="N1303" i="4"/>
  <c r="N1307" i="4"/>
  <c r="N1311" i="4"/>
  <c r="N1315" i="4"/>
  <c r="N1336" i="4"/>
  <c r="N1383" i="4"/>
  <c r="N1410" i="4"/>
  <c r="N1414" i="4"/>
  <c r="N1418" i="4"/>
  <c r="N1481" i="4"/>
  <c r="N1485" i="4"/>
  <c r="N1489" i="4"/>
  <c r="M916" i="4"/>
  <c r="M918" i="4"/>
  <c r="M926" i="4"/>
  <c r="M930" i="4"/>
  <c r="M952" i="4"/>
  <c r="M956" i="4"/>
  <c r="M964" i="4"/>
  <c r="M1102" i="4"/>
  <c r="M1128" i="4"/>
  <c r="M1132" i="4"/>
  <c r="M1136" i="4"/>
  <c r="M1140" i="4"/>
  <c r="M1161" i="4"/>
  <c r="M1196" i="4"/>
  <c r="M1230" i="4"/>
  <c r="M1232" i="4"/>
  <c r="M1236" i="4"/>
  <c r="M1240" i="4"/>
  <c r="M1244" i="4"/>
  <c r="M1270" i="4"/>
  <c r="M1274" i="4"/>
  <c r="M1278" i="4"/>
  <c r="N1382" i="4"/>
  <c r="N1386" i="4"/>
  <c r="N1409" i="4"/>
  <c r="N1413" i="4"/>
  <c r="N1417" i="4"/>
  <c r="N1421" i="4"/>
  <c r="N1442" i="4"/>
  <c r="N1480" i="4"/>
  <c r="N1484" i="4"/>
  <c r="M1072" i="4"/>
  <c r="M1265" i="4"/>
  <c r="N1230" i="4"/>
  <c r="M1068" i="4"/>
  <c r="M1064" i="4"/>
  <c r="M1060" i="4"/>
  <c r="M1056" i="4"/>
  <c r="N1106" i="4"/>
  <c r="N1270" i="4"/>
  <c r="N1274" i="4"/>
  <c r="N1278" i="4"/>
  <c r="N1305" i="4"/>
  <c r="N1309" i="4"/>
  <c r="N1313" i="4"/>
  <c r="N1341" i="4"/>
  <c r="N1345" i="4"/>
  <c r="N1411" i="4"/>
  <c r="N1415" i="4"/>
  <c r="N1419" i="4"/>
  <c r="N1478" i="4"/>
  <c r="N1482" i="4"/>
  <c r="N1486" i="4"/>
  <c r="N1490" i="4"/>
  <c r="N1515" i="4"/>
  <c r="N1523" i="4"/>
  <c r="M723" i="4"/>
  <c r="M1347" i="4"/>
  <c r="M1343" i="4"/>
  <c r="M1339" i="4"/>
  <c r="M1313" i="4"/>
  <c r="M1309" i="4"/>
  <c r="M1305" i="4"/>
  <c r="M1301" i="4"/>
  <c r="M1067" i="4"/>
  <c r="M1063" i="4"/>
  <c r="M1059" i="4"/>
  <c r="N1055" i="4"/>
  <c r="N1105" i="4"/>
  <c r="N1235" i="4"/>
  <c r="N1239" i="4"/>
  <c r="N1243" i="4"/>
  <c r="N1302" i="4"/>
  <c r="N1387" i="4"/>
  <c r="M1526" i="4"/>
  <c r="N1518" i="4"/>
  <c r="M758" i="4"/>
  <c r="M1312" i="4"/>
  <c r="M1308" i="4"/>
  <c r="M1304" i="4"/>
  <c r="N1300" i="4"/>
  <c r="M1070" i="4"/>
  <c r="M1066" i="4"/>
  <c r="M1062" i="4"/>
  <c r="M1058" i="4"/>
  <c r="M1055" i="4"/>
  <c r="M951" i="4"/>
  <c r="M855" i="4"/>
  <c r="N1095" i="4"/>
  <c r="N1099" i="4"/>
  <c r="N1103" i="4"/>
  <c r="N1238" i="4"/>
  <c r="N1242" i="4"/>
  <c r="N1246" i="4"/>
  <c r="N1269" i="4"/>
  <c r="N1273" i="4"/>
  <c r="N1277" i="4"/>
  <c r="N1281" i="4"/>
  <c r="N1176" i="4"/>
  <c r="M1246" i="4"/>
  <c r="N1107" i="4"/>
  <c r="N1237" i="4"/>
  <c r="M1351" i="4"/>
  <c r="N1351" i="4"/>
  <c r="N1372" i="4"/>
  <c r="N1126" i="4"/>
  <c r="N1131" i="4"/>
  <c r="N1135" i="4"/>
  <c r="N1139" i="4"/>
  <c r="M1176" i="4"/>
  <c r="N1166" i="4"/>
  <c r="N1170" i="4"/>
  <c r="N1174" i="4"/>
  <c r="N1196" i="4"/>
  <c r="N1201" i="4"/>
  <c r="N1205" i="4"/>
  <c r="N1236" i="4"/>
  <c r="N1241" i="4"/>
  <c r="N1245" i="4"/>
  <c r="N1268" i="4"/>
  <c r="N1272" i="4"/>
  <c r="N1276" i="4"/>
  <c r="N1280" i="4"/>
  <c r="N1301" i="4"/>
  <c r="N1339" i="4"/>
  <c r="N1343" i="4"/>
  <c r="N1347" i="4"/>
  <c r="N1233" i="4"/>
  <c r="N1240" i="4"/>
  <c r="N1244" i="4"/>
  <c r="N442" i="4"/>
  <c r="N722" i="4"/>
  <c r="M860" i="4"/>
  <c r="M882" i="4"/>
  <c r="N951" i="4"/>
  <c r="N964" i="4"/>
  <c r="N1102" i="4"/>
  <c r="N1130" i="4"/>
  <c r="N1134" i="4"/>
  <c r="N1138" i="4"/>
  <c r="N1165" i="4"/>
  <c r="N1169" i="4"/>
  <c r="N1173" i="4"/>
  <c r="N1200" i="4"/>
  <c r="N1204" i="4"/>
  <c r="N1271" i="4"/>
  <c r="N1275" i="4"/>
  <c r="N1279" i="4"/>
  <c r="N1338" i="4"/>
  <c r="N1342" i="4"/>
  <c r="N1346" i="4"/>
  <c r="N1371" i="4"/>
  <c r="N1162" i="4"/>
  <c r="N1234" i="4"/>
  <c r="N1247" i="4"/>
  <c r="N1349" i="4"/>
  <c r="N1211" i="4"/>
  <c r="N1232" i="4"/>
  <c r="N1164" i="4"/>
  <c r="N1168" i="4"/>
  <c r="N1172" i="4"/>
  <c r="N1199" i="4"/>
  <c r="N1203" i="4"/>
  <c r="N1207" i="4"/>
  <c r="M1106" i="4"/>
  <c r="N1163" i="4"/>
  <c r="N1167" i="4"/>
  <c r="N1171" i="4"/>
  <c r="N1175" i="4"/>
  <c r="N1197" i="4"/>
  <c r="N1202" i="4"/>
  <c r="N1206" i="4"/>
  <c r="N1210" i="4"/>
  <c r="N1231" i="4"/>
  <c r="N302" i="4"/>
  <c r="N1209" i="4"/>
  <c r="N1208" i="4"/>
  <c r="N1058" i="4"/>
  <c r="N1093" i="4"/>
  <c r="N1097" i="4"/>
  <c r="N1101" i="4"/>
  <c r="N198" i="4"/>
  <c r="N338" i="4"/>
  <c r="N478" i="4"/>
  <c r="N42" i="4"/>
  <c r="N582" i="4"/>
  <c r="N897" i="4"/>
  <c r="M513" i="4"/>
  <c r="N1625" i="4"/>
  <c r="N851" i="4"/>
  <c r="N855" i="4"/>
  <c r="N859" i="4"/>
  <c r="N885" i="4"/>
  <c r="N889" i="4"/>
  <c r="N893" i="4"/>
  <c r="N920" i="4"/>
  <c r="N924" i="4"/>
  <c r="N928" i="4"/>
  <c r="N954" i="4"/>
  <c r="N958" i="4"/>
  <c r="N962" i="4"/>
  <c r="N966" i="4"/>
  <c r="N1056" i="4"/>
  <c r="N1072" i="4"/>
  <c r="M1002" i="4"/>
  <c r="M993" i="4"/>
  <c r="N852" i="4"/>
  <c r="N856" i="4"/>
  <c r="N860" i="4"/>
  <c r="N881" i="4"/>
  <c r="N890" i="4"/>
  <c r="N894" i="4"/>
  <c r="N925" i="4"/>
  <c r="N929" i="4"/>
  <c r="N1061" i="4"/>
  <c r="N1065" i="4"/>
  <c r="N1069" i="4"/>
  <c r="N1096" i="4"/>
  <c r="N1100" i="4"/>
  <c r="N1104" i="4"/>
  <c r="M989" i="4"/>
  <c r="M986" i="4"/>
  <c r="M435" i="4"/>
  <c r="M846" i="4"/>
  <c r="M991" i="4"/>
  <c r="N917" i="4"/>
  <c r="N1094" i="4"/>
  <c r="N1098" i="4"/>
  <c r="M895" i="4"/>
  <c r="M891" i="4"/>
  <c r="M886" i="4"/>
  <c r="M881" i="4"/>
  <c r="M859" i="4"/>
  <c r="M854" i="4"/>
  <c r="M848" i="4"/>
  <c r="M845" i="4"/>
  <c r="N1060" i="4"/>
  <c r="N1064" i="4"/>
  <c r="N1068" i="4"/>
  <c r="M894" i="4"/>
  <c r="M890" i="4"/>
  <c r="M885" i="4"/>
  <c r="N880" i="4"/>
  <c r="M858" i="4"/>
  <c r="M852" i="4"/>
  <c r="M847" i="4"/>
  <c r="N1092" i="4"/>
  <c r="M961" i="4"/>
  <c r="M957" i="4"/>
  <c r="M953" i="4"/>
  <c r="M927" i="4"/>
  <c r="M923" i="4"/>
  <c r="M919" i="4"/>
  <c r="M893" i="4"/>
  <c r="M889" i="4"/>
  <c r="M884" i="4"/>
  <c r="M880" i="4"/>
  <c r="M856" i="4"/>
  <c r="M851" i="4"/>
  <c r="M779" i="4"/>
  <c r="M783" i="4"/>
  <c r="N788" i="4"/>
  <c r="N850" i="4"/>
  <c r="N854" i="4"/>
  <c r="N858" i="4"/>
  <c r="N862" i="4"/>
  <c r="M883" i="4"/>
  <c r="M887" i="4"/>
  <c r="N896" i="4"/>
  <c r="N919" i="4"/>
  <c r="N923" i="4"/>
  <c r="N927" i="4"/>
  <c r="N931" i="4"/>
  <c r="N965" i="4"/>
  <c r="M263" i="4"/>
  <c r="N960" i="4"/>
  <c r="N935" i="4"/>
  <c r="M931" i="4"/>
  <c r="M710" i="4"/>
  <c r="M753" i="4"/>
  <c r="M708" i="4"/>
  <c r="M182" i="4"/>
  <c r="M404" i="4"/>
  <c r="M637" i="4"/>
  <c r="N675" i="4"/>
  <c r="N679" i="4"/>
  <c r="N683" i="4"/>
  <c r="N710" i="4"/>
  <c r="N714" i="4"/>
  <c r="N718" i="4"/>
  <c r="M747" i="4"/>
  <c r="N779" i="4"/>
  <c r="N783" i="4"/>
  <c r="N787" i="4"/>
  <c r="N791" i="4"/>
  <c r="N849" i="4"/>
  <c r="N853" i="4"/>
  <c r="N857" i="4"/>
  <c r="N861" i="4"/>
  <c r="N918" i="4"/>
  <c r="N922" i="4"/>
  <c r="N926" i="4"/>
  <c r="N930" i="4"/>
  <c r="N953" i="4"/>
  <c r="N957" i="4"/>
  <c r="N961" i="4"/>
  <c r="M787" i="4"/>
  <c r="M718" i="4"/>
  <c r="M705" i="4"/>
  <c r="N848" i="4"/>
  <c r="N886" i="4"/>
  <c r="N921" i="4"/>
  <c r="N956" i="4"/>
  <c r="M722" i="4"/>
  <c r="M857" i="4"/>
  <c r="M853" i="4"/>
  <c r="M849" i="4"/>
  <c r="M791" i="4"/>
  <c r="M861" i="4"/>
  <c r="F1032" i="4"/>
  <c r="C1034" i="4"/>
  <c r="H1034" i="4"/>
  <c r="N847" i="4"/>
  <c r="N884" i="4"/>
  <c r="N888" i="4"/>
  <c r="N892" i="4"/>
  <c r="N955" i="4"/>
  <c r="N959" i="4"/>
  <c r="N963" i="4"/>
  <c r="S996" i="4"/>
  <c r="C1037" i="4"/>
  <c r="F1038" i="4"/>
  <c r="C1039" i="4"/>
  <c r="E1040" i="4"/>
  <c r="I1040" i="4"/>
  <c r="F1041" i="4"/>
  <c r="E1042" i="4"/>
  <c r="I1042" i="4"/>
  <c r="M650" i="4"/>
  <c r="H1033" i="4"/>
  <c r="N846" i="4"/>
  <c r="N882" i="4"/>
  <c r="N887" i="4"/>
  <c r="N891" i="4"/>
  <c r="N895" i="4"/>
  <c r="N916" i="4"/>
  <c r="T996" i="4"/>
  <c r="M642" i="4"/>
  <c r="M6" i="4"/>
  <c r="C1032" i="4"/>
  <c r="C1036" i="4"/>
  <c r="P999" i="4"/>
  <c r="P1000" i="4"/>
  <c r="M653" i="4"/>
  <c r="M652" i="4"/>
  <c r="M717" i="4"/>
  <c r="M709" i="4"/>
  <c r="M648" i="4"/>
  <c r="M640" i="4"/>
  <c r="M336" i="4"/>
  <c r="M355" i="4"/>
  <c r="N544" i="4"/>
  <c r="N575" i="4"/>
  <c r="N579" i="4"/>
  <c r="N644" i="4"/>
  <c r="N648" i="4"/>
  <c r="M706" i="4"/>
  <c r="N709" i="4"/>
  <c r="N713" i="4"/>
  <c r="N717" i="4"/>
  <c r="N721" i="4"/>
  <c r="N743" i="4"/>
  <c r="N747" i="4"/>
  <c r="N751" i="4"/>
  <c r="N755" i="4"/>
  <c r="N776" i="4"/>
  <c r="N778" i="4"/>
  <c r="N782" i="4"/>
  <c r="N786" i="4"/>
  <c r="N790" i="4"/>
  <c r="L1037" i="4"/>
  <c r="M646" i="4"/>
  <c r="M638" i="4"/>
  <c r="M532" i="4"/>
  <c r="M713" i="4"/>
  <c r="M644" i="4"/>
  <c r="M712" i="4"/>
  <c r="N651" i="4"/>
  <c r="N673" i="4"/>
  <c r="N677" i="4"/>
  <c r="N681" i="4"/>
  <c r="N685" i="4"/>
  <c r="N706" i="4"/>
  <c r="N708" i="4"/>
  <c r="N712" i="4"/>
  <c r="N716" i="4"/>
  <c r="N720" i="4"/>
  <c r="N741" i="4"/>
  <c r="N746" i="4"/>
  <c r="N750" i="4"/>
  <c r="N754" i="4"/>
  <c r="N781" i="4"/>
  <c r="N785" i="4"/>
  <c r="N789" i="4"/>
  <c r="M742" i="4"/>
  <c r="M716" i="4"/>
  <c r="M396" i="4"/>
  <c r="N425" i="4"/>
  <c r="M635" i="4"/>
  <c r="M641" i="4"/>
  <c r="M645" i="4"/>
  <c r="M649" i="4"/>
  <c r="N780" i="4"/>
  <c r="N784" i="4"/>
  <c r="N775" i="4"/>
  <c r="M720" i="4"/>
  <c r="M651" i="4"/>
  <c r="M793" i="4"/>
  <c r="M757" i="4"/>
  <c r="M790" i="4"/>
  <c r="M786" i="4"/>
  <c r="M782" i="4"/>
  <c r="M778" i="4"/>
  <c r="M775" i="4"/>
  <c r="M751" i="4"/>
  <c r="M746" i="4"/>
  <c r="M741" i="4"/>
  <c r="M719" i="4"/>
  <c r="M715" i="4"/>
  <c r="M711" i="4"/>
  <c r="M707" i="4"/>
  <c r="M684" i="4"/>
  <c r="N356" i="4"/>
  <c r="N396" i="4"/>
  <c r="N400" i="4"/>
  <c r="N404" i="4"/>
  <c r="N641" i="4"/>
  <c r="N645" i="4"/>
  <c r="N649" i="4"/>
  <c r="N671" i="4"/>
  <c r="N676" i="4"/>
  <c r="N680" i="4"/>
  <c r="N684" i="4"/>
  <c r="M721" i="4"/>
  <c r="N711" i="4"/>
  <c r="N715" i="4"/>
  <c r="N719" i="4"/>
  <c r="N745" i="4"/>
  <c r="N749" i="4"/>
  <c r="N753" i="4"/>
  <c r="N760" i="4"/>
  <c r="M792" i="4"/>
  <c r="M789" i="4"/>
  <c r="M785" i="4"/>
  <c r="M781" i="4"/>
  <c r="M777" i="4"/>
  <c r="M755" i="4"/>
  <c r="M750" i="4"/>
  <c r="M745" i="4"/>
  <c r="N740" i="4"/>
  <c r="N250" i="4"/>
  <c r="N395" i="4"/>
  <c r="N399" i="4"/>
  <c r="N403" i="4"/>
  <c r="M463" i="4"/>
  <c r="M467" i="4"/>
  <c r="M471" i="4"/>
  <c r="M475" i="4"/>
  <c r="N536" i="4"/>
  <c r="N540" i="4"/>
  <c r="N571" i="4"/>
  <c r="N640" i="4"/>
  <c r="N687" i="4"/>
  <c r="N756" i="4"/>
  <c r="N777" i="4"/>
  <c r="M788" i="4"/>
  <c r="M784" i="4"/>
  <c r="M780" i="4"/>
  <c r="M776" i="4"/>
  <c r="M754" i="4"/>
  <c r="M749" i="4"/>
  <c r="M743" i="4"/>
  <c r="M740" i="4"/>
  <c r="N705" i="4"/>
  <c r="M190" i="4"/>
  <c r="M500" i="4"/>
  <c r="M508" i="4"/>
  <c r="N637" i="4"/>
  <c r="M583" i="4"/>
  <c r="M752" i="4"/>
  <c r="M748" i="4"/>
  <c r="M744" i="4"/>
  <c r="M608" i="4"/>
  <c r="M431" i="4"/>
  <c r="N707" i="4"/>
  <c r="N744" i="4"/>
  <c r="N748" i="4"/>
  <c r="N752" i="4"/>
  <c r="M574" i="4"/>
  <c r="M679" i="4"/>
  <c r="M604" i="4"/>
  <c r="M570" i="4"/>
  <c r="N394" i="4"/>
  <c r="N398" i="4"/>
  <c r="N402" i="4"/>
  <c r="N406" i="4"/>
  <c r="N463" i="4"/>
  <c r="N467" i="4"/>
  <c r="N471" i="4"/>
  <c r="N475" i="4"/>
  <c r="N496" i="4"/>
  <c r="N535" i="4"/>
  <c r="N539" i="4"/>
  <c r="N543" i="4"/>
  <c r="N547" i="4"/>
  <c r="N570" i="4"/>
  <c r="N574" i="4"/>
  <c r="N578" i="4"/>
  <c r="N604" i="4"/>
  <c r="N608" i="4"/>
  <c r="N612" i="4"/>
  <c r="N616" i="4"/>
  <c r="N686" i="4"/>
  <c r="M617" i="4"/>
  <c r="M673" i="4"/>
  <c r="N600" i="4"/>
  <c r="M566" i="4"/>
  <c r="N393" i="4"/>
  <c r="N397" i="4"/>
  <c r="N401" i="4"/>
  <c r="N405" i="4"/>
  <c r="M430" i="4"/>
  <c r="M476" i="4"/>
  <c r="N635" i="4"/>
  <c r="N642" i="4"/>
  <c r="N646" i="4"/>
  <c r="N650" i="4"/>
  <c r="M670" i="4"/>
  <c r="M647" i="4"/>
  <c r="M643" i="4"/>
  <c r="M639" i="4"/>
  <c r="M612" i="4"/>
  <c r="M367" i="4"/>
  <c r="M391" i="4"/>
  <c r="M683" i="4"/>
  <c r="M677" i="4"/>
  <c r="M672" i="4"/>
  <c r="M539" i="4"/>
  <c r="M403" i="4"/>
  <c r="M395" i="4"/>
  <c r="M360" i="4"/>
  <c r="N426" i="4"/>
  <c r="N466" i="4"/>
  <c r="N470" i="4"/>
  <c r="N474" i="4"/>
  <c r="M495" i="4"/>
  <c r="N534" i="4"/>
  <c r="N538" i="4"/>
  <c r="N542" i="4"/>
  <c r="N546" i="4"/>
  <c r="N569" i="4"/>
  <c r="N573" i="4"/>
  <c r="N577" i="4"/>
  <c r="N581" i="4"/>
  <c r="N639" i="4"/>
  <c r="N643" i="4"/>
  <c r="N647" i="4"/>
  <c r="M687" i="4"/>
  <c r="M681" i="4"/>
  <c r="M676" i="4"/>
  <c r="M671" i="4"/>
  <c r="M426" i="4"/>
  <c r="M400" i="4"/>
  <c r="M392" i="4"/>
  <c r="N355" i="4"/>
  <c r="N336" i="4"/>
  <c r="M427" i="4"/>
  <c r="N533" i="4"/>
  <c r="N537" i="4"/>
  <c r="N541" i="4"/>
  <c r="N545" i="4"/>
  <c r="N638" i="4"/>
  <c r="M373" i="4"/>
  <c r="M688" i="4"/>
  <c r="M685" i="4"/>
  <c r="M680" i="4"/>
  <c r="M675" i="4"/>
  <c r="N670" i="4"/>
  <c r="M636" i="4"/>
  <c r="M399" i="4"/>
  <c r="M286" i="4"/>
  <c r="M356" i="4"/>
  <c r="M581" i="4"/>
  <c r="M547" i="4"/>
  <c r="M548" i="4"/>
  <c r="M544" i="4"/>
  <c r="M536" i="4"/>
  <c r="M507" i="4"/>
  <c r="M499" i="4"/>
  <c r="M474" i="4"/>
  <c r="M470" i="4"/>
  <c r="M466" i="4"/>
  <c r="M462" i="4"/>
  <c r="M406" i="4"/>
  <c r="N430" i="4"/>
  <c r="N434" i="4"/>
  <c r="N438" i="4"/>
  <c r="N465" i="4"/>
  <c r="N469" i="4"/>
  <c r="N473" i="4"/>
  <c r="N568" i="4"/>
  <c r="N572" i="4"/>
  <c r="N576" i="4"/>
  <c r="N580" i="4"/>
  <c r="N601" i="4"/>
  <c r="N620" i="4"/>
  <c r="M477" i="4"/>
  <c r="M543" i="4"/>
  <c r="M535" i="4"/>
  <c r="M504" i="4"/>
  <c r="N495" i="4"/>
  <c r="M473" i="4"/>
  <c r="M469" i="4"/>
  <c r="M465" i="4"/>
  <c r="N460" i="4"/>
  <c r="N462" i="4"/>
  <c r="N464" i="4"/>
  <c r="N468" i="4"/>
  <c r="N472" i="4"/>
  <c r="N476" i="4"/>
  <c r="N499" i="4"/>
  <c r="N503" i="4"/>
  <c r="M531" i="4"/>
  <c r="M512" i="4"/>
  <c r="M540" i="4"/>
  <c r="M503" i="4"/>
  <c r="M472" i="4"/>
  <c r="M468" i="4"/>
  <c r="M464" i="4"/>
  <c r="M460" i="4"/>
  <c r="M362" i="4"/>
  <c r="M366" i="4"/>
  <c r="M496" i="4"/>
  <c r="M615" i="4"/>
  <c r="M611" i="4"/>
  <c r="M607" i="4"/>
  <c r="M603" i="4"/>
  <c r="M600" i="4"/>
  <c r="M577" i="4"/>
  <c r="M573" i="4"/>
  <c r="M569" i="4"/>
  <c r="N565" i="4"/>
  <c r="N286" i="4"/>
  <c r="N291" i="4"/>
  <c r="N295" i="4"/>
  <c r="N299" i="4"/>
  <c r="N326" i="4"/>
  <c r="N330" i="4"/>
  <c r="N334" i="4"/>
  <c r="N358" i="4"/>
  <c r="N362" i="4"/>
  <c r="N366" i="4"/>
  <c r="N370" i="4"/>
  <c r="N391" i="4"/>
  <c r="N407" i="4"/>
  <c r="M441" i="4"/>
  <c r="N429" i="4"/>
  <c r="N433" i="4"/>
  <c r="N437" i="4"/>
  <c r="N441" i="4"/>
  <c r="N498" i="4"/>
  <c r="N502" i="4"/>
  <c r="N506" i="4"/>
  <c r="N510" i="4"/>
  <c r="N531" i="4"/>
  <c r="N606" i="4"/>
  <c r="N610" i="4"/>
  <c r="N614" i="4"/>
  <c r="N674" i="4"/>
  <c r="N678" i="4"/>
  <c r="N682" i="4"/>
  <c r="M618" i="4"/>
  <c r="M682" i="4"/>
  <c r="M678" i="4"/>
  <c r="M674" i="4"/>
  <c r="M614" i="4"/>
  <c r="M610" i="4"/>
  <c r="M606" i="4"/>
  <c r="M602" i="4"/>
  <c r="M580" i="4"/>
  <c r="M576" i="4"/>
  <c r="M572" i="4"/>
  <c r="M568" i="4"/>
  <c r="M565" i="4"/>
  <c r="M546" i="4"/>
  <c r="N567" i="4"/>
  <c r="M128" i="4"/>
  <c r="M582" i="4"/>
  <c r="M613" i="4"/>
  <c r="M609" i="4"/>
  <c r="M605" i="4"/>
  <c r="M601" i="4"/>
  <c r="M579" i="4"/>
  <c r="M575" i="4"/>
  <c r="M571" i="4"/>
  <c r="M567" i="4"/>
  <c r="M437" i="4"/>
  <c r="M115" i="4"/>
  <c r="N548" i="4"/>
  <c r="N507" i="4"/>
  <c r="N511" i="4"/>
  <c r="M478" i="4"/>
  <c r="M358" i="4"/>
  <c r="M497" i="4"/>
  <c r="N480" i="4"/>
  <c r="M408" i="4"/>
  <c r="M372" i="4"/>
  <c r="M542" i="4"/>
  <c r="M538" i="4"/>
  <c r="M534" i="4"/>
  <c r="M510" i="4"/>
  <c r="M506" i="4"/>
  <c r="M502" i="4"/>
  <c r="M498" i="4"/>
  <c r="M439" i="4"/>
  <c r="M434" i="4"/>
  <c r="M429" i="4"/>
  <c r="M425" i="4"/>
  <c r="M402" i="4"/>
  <c r="M398" i="4"/>
  <c r="M394" i="4"/>
  <c r="M370" i="4"/>
  <c r="M364" i="4"/>
  <c r="M359" i="4"/>
  <c r="M297" i="4"/>
  <c r="M259" i="4"/>
  <c r="N232" i="4"/>
  <c r="N372" i="4"/>
  <c r="M443" i="4"/>
  <c r="M442" i="4"/>
  <c r="M545" i="4"/>
  <c r="M541" i="4"/>
  <c r="M537" i="4"/>
  <c r="M533" i="4"/>
  <c r="M509" i="4"/>
  <c r="M505" i="4"/>
  <c r="M501" i="4"/>
  <c r="M438" i="4"/>
  <c r="M433" i="4"/>
  <c r="M405" i="4"/>
  <c r="M401" i="4"/>
  <c r="M397" i="4"/>
  <c r="M393" i="4"/>
  <c r="M368" i="4"/>
  <c r="M363" i="4"/>
  <c r="M291" i="4"/>
  <c r="M50" i="4"/>
  <c r="M54" i="4"/>
  <c r="N323" i="4"/>
  <c r="N327" i="4"/>
  <c r="N331" i="4"/>
  <c r="N335" i="4"/>
  <c r="N359" i="4"/>
  <c r="N363" i="4"/>
  <c r="N532" i="4"/>
  <c r="M407" i="4"/>
  <c r="N530" i="4"/>
  <c r="M440" i="4"/>
  <c r="M436" i="4"/>
  <c r="M432" i="4"/>
  <c r="M428" i="4"/>
  <c r="M329" i="4"/>
  <c r="N428" i="4"/>
  <c r="N432" i="4"/>
  <c r="N436" i="4"/>
  <c r="N440" i="4"/>
  <c r="N461" i="4"/>
  <c r="N501" i="4"/>
  <c r="N505" i="4"/>
  <c r="N509" i="4"/>
  <c r="M530" i="4"/>
  <c r="M461" i="4"/>
  <c r="N431" i="4"/>
  <c r="N435" i="4"/>
  <c r="N439" i="4"/>
  <c r="N500" i="4"/>
  <c r="N504" i="4"/>
  <c r="N508" i="4"/>
  <c r="M41" i="4"/>
  <c r="N367" i="4"/>
  <c r="N371" i="4"/>
  <c r="N392" i="4"/>
  <c r="M337" i="4"/>
  <c r="M325" i="4"/>
  <c r="N216" i="4"/>
  <c r="N256" i="4"/>
  <c r="N260" i="4"/>
  <c r="N264" i="4"/>
  <c r="N320" i="4"/>
  <c r="M216" i="4"/>
  <c r="N125" i="4"/>
  <c r="N146" i="4"/>
  <c r="N186" i="4"/>
  <c r="N190" i="4"/>
  <c r="N194" i="4"/>
  <c r="M217" i="4"/>
  <c r="M333" i="4"/>
  <c r="M332" i="4"/>
  <c r="M328" i="4"/>
  <c r="M324" i="4"/>
  <c r="M320" i="4"/>
  <c r="M295" i="4"/>
  <c r="M290" i="4"/>
  <c r="N285" i="4"/>
  <c r="N215" i="4"/>
  <c r="M189" i="4"/>
  <c r="M181" i="4"/>
  <c r="N145" i="4"/>
  <c r="N185" i="4"/>
  <c r="N189" i="4"/>
  <c r="N193" i="4"/>
  <c r="N266" i="4"/>
  <c r="N290" i="4"/>
  <c r="N294" i="4"/>
  <c r="N298" i="4"/>
  <c r="N325" i="4"/>
  <c r="N329" i="4"/>
  <c r="N333" i="4"/>
  <c r="N340" i="4"/>
  <c r="M303" i="4"/>
  <c r="M335" i="4"/>
  <c r="M331" i="4"/>
  <c r="M327" i="4"/>
  <c r="M323" i="4"/>
  <c r="M299" i="4"/>
  <c r="M294" i="4"/>
  <c r="M289" i="4"/>
  <c r="M285" i="4"/>
  <c r="M194" i="4"/>
  <c r="M186" i="4"/>
  <c r="M145" i="4"/>
  <c r="N253" i="4"/>
  <c r="N257" i="4"/>
  <c r="N261" i="4"/>
  <c r="N265" i="4"/>
  <c r="N289" i="4"/>
  <c r="N293" i="4"/>
  <c r="N297" i="4"/>
  <c r="N301" i="4"/>
  <c r="N322" i="4"/>
  <c r="N324" i="4"/>
  <c r="N328" i="4"/>
  <c r="N332" i="4"/>
  <c r="M338" i="4"/>
  <c r="M302" i="4"/>
  <c r="M369" i="4"/>
  <c r="M365" i="4"/>
  <c r="M361" i="4"/>
  <c r="M357" i="4"/>
  <c r="M334" i="4"/>
  <c r="M330" i="4"/>
  <c r="M326" i="4"/>
  <c r="M322" i="4"/>
  <c r="M298" i="4"/>
  <c r="M293" i="4"/>
  <c r="M287" i="4"/>
  <c r="M220" i="4"/>
  <c r="M193" i="4"/>
  <c r="M185" i="4"/>
  <c r="M224" i="4"/>
  <c r="M228" i="4"/>
  <c r="M266" i="4"/>
  <c r="M267" i="4"/>
  <c r="N390" i="4"/>
  <c r="M300" i="4"/>
  <c r="M296" i="4"/>
  <c r="M292" i="4"/>
  <c r="M288" i="4"/>
  <c r="M262" i="4"/>
  <c r="M258" i="4"/>
  <c r="M254" i="4"/>
  <c r="M250" i="4"/>
  <c r="M123" i="4"/>
  <c r="M114" i="4"/>
  <c r="M18" i="4"/>
  <c r="N184" i="4"/>
  <c r="N188" i="4"/>
  <c r="N192" i="4"/>
  <c r="N196" i="4"/>
  <c r="N220" i="4"/>
  <c r="N224" i="4"/>
  <c r="N228" i="4"/>
  <c r="N255" i="4"/>
  <c r="N259" i="4"/>
  <c r="N263" i="4"/>
  <c r="N287" i="4"/>
  <c r="N292" i="4"/>
  <c r="N296" i="4"/>
  <c r="N300" i="4"/>
  <c r="N321" i="4"/>
  <c r="N361" i="4"/>
  <c r="N365" i="4"/>
  <c r="N369" i="4"/>
  <c r="M163" i="4"/>
  <c r="M390" i="4"/>
  <c r="M321" i="4"/>
  <c r="M265" i="4"/>
  <c r="M261" i="4"/>
  <c r="M257" i="4"/>
  <c r="M253" i="4"/>
  <c r="M122" i="4"/>
  <c r="M14" i="4"/>
  <c r="N126" i="4"/>
  <c r="N183" i="4"/>
  <c r="N187" i="4"/>
  <c r="N191" i="4"/>
  <c r="N195" i="4"/>
  <c r="N252" i="4"/>
  <c r="N267" i="4"/>
  <c r="N360" i="4"/>
  <c r="N364" i="4"/>
  <c r="N368" i="4"/>
  <c r="M268" i="4"/>
  <c r="M264" i="4"/>
  <c r="M260" i="4"/>
  <c r="M256" i="4"/>
  <c r="M252" i="4"/>
  <c r="M148" i="4"/>
  <c r="M10" i="4"/>
  <c r="M124" i="4"/>
  <c r="N149" i="4"/>
  <c r="N153" i="4"/>
  <c r="N157" i="4"/>
  <c r="N161" i="4"/>
  <c r="N13" i="4"/>
  <c r="N115" i="4"/>
  <c r="N119" i="4"/>
  <c r="N123" i="4"/>
  <c r="M161" i="4"/>
  <c r="M223" i="4"/>
  <c r="M93" i="4"/>
  <c r="M160" i="4"/>
  <c r="M89" i="4"/>
  <c r="N79" i="4"/>
  <c r="N83" i="4"/>
  <c r="N87" i="4"/>
  <c r="N91" i="4"/>
  <c r="N114" i="4"/>
  <c r="N118" i="4"/>
  <c r="N122" i="4"/>
  <c r="N127" i="4"/>
  <c r="N152" i="4"/>
  <c r="N156" i="4"/>
  <c r="N160" i="4"/>
  <c r="N181" i="4"/>
  <c r="M231" i="4"/>
  <c r="N219" i="4"/>
  <c r="N223" i="4"/>
  <c r="N227" i="4"/>
  <c r="N231" i="4"/>
  <c r="N254" i="4"/>
  <c r="N258" i="4"/>
  <c r="N262" i="4"/>
  <c r="M227" i="4"/>
  <c r="M219" i="4"/>
  <c r="M156" i="4"/>
  <c r="M118" i="4"/>
  <c r="M85" i="4"/>
  <c r="M152" i="4"/>
  <c r="M77" i="4"/>
  <c r="N40" i="4"/>
  <c r="M127" i="4"/>
  <c r="N110" i="4"/>
  <c r="N200" i="4"/>
  <c r="N147" i="4"/>
  <c r="M159" i="4"/>
  <c r="N151" i="4"/>
  <c r="N155" i="4"/>
  <c r="N251" i="4"/>
  <c r="M155" i="4"/>
  <c r="M147" i="4"/>
  <c r="N159" i="4"/>
  <c r="N218" i="4"/>
  <c r="N222" i="4"/>
  <c r="N226" i="4"/>
  <c r="N230" i="4"/>
  <c r="M198" i="4"/>
  <c r="M197" i="4"/>
  <c r="M230" i="4"/>
  <c r="M226" i="4"/>
  <c r="M222" i="4"/>
  <c r="M218" i="4"/>
  <c r="M215" i="4"/>
  <c r="M192" i="4"/>
  <c r="M188" i="4"/>
  <c r="M184" i="4"/>
  <c r="N180" i="4"/>
  <c r="M158" i="4"/>
  <c r="M154" i="4"/>
  <c r="M150" i="4"/>
  <c r="M146" i="4"/>
  <c r="M81" i="4"/>
  <c r="M46" i="4"/>
  <c r="M40" i="4"/>
  <c r="N150" i="4"/>
  <c r="N154" i="4"/>
  <c r="N158" i="4"/>
  <c r="N221" i="4"/>
  <c r="N225" i="4"/>
  <c r="N229" i="4"/>
  <c r="N23" i="4"/>
  <c r="M151" i="4"/>
  <c r="M233" i="4"/>
  <c r="M57" i="4"/>
  <c r="M232" i="4"/>
  <c r="M251" i="4"/>
  <c r="M229" i="4"/>
  <c r="M225" i="4"/>
  <c r="M221" i="4"/>
  <c r="M195" i="4"/>
  <c r="M191" i="4"/>
  <c r="M187" i="4"/>
  <c r="M183" i="4"/>
  <c r="M180" i="4"/>
  <c r="M157" i="4"/>
  <c r="M153" i="4"/>
  <c r="M149" i="4"/>
  <c r="M42" i="4"/>
  <c r="N92" i="4"/>
  <c r="N182" i="4"/>
  <c r="N113" i="4"/>
  <c r="N117" i="4"/>
  <c r="N121" i="4"/>
  <c r="N76" i="4"/>
  <c r="M112" i="4"/>
  <c r="M88" i="4"/>
  <c r="M84" i="4"/>
  <c r="M80" i="4"/>
  <c r="M76" i="4"/>
  <c r="M17" i="4"/>
  <c r="M13" i="4"/>
  <c r="M9" i="4"/>
  <c r="N5" i="4"/>
  <c r="N11" i="4"/>
  <c r="N15" i="4"/>
  <c r="N19" i="4"/>
  <c r="N81" i="4"/>
  <c r="N85" i="4"/>
  <c r="N89" i="4"/>
  <c r="N116" i="4"/>
  <c r="N120" i="4"/>
  <c r="N124" i="4"/>
  <c r="M116" i="4"/>
  <c r="M87" i="4"/>
  <c r="M83" i="4"/>
  <c r="M79" i="4"/>
  <c r="N75" i="4"/>
  <c r="M20" i="4"/>
  <c r="M16" i="4"/>
  <c r="M12" i="4"/>
  <c r="M8" i="4"/>
  <c r="M5" i="4"/>
  <c r="M21" i="4"/>
  <c r="M23" i="4"/>
  <c r="M120" i="4"/>
  <c r="M90" i="4"/>
  <c r="M86" i="4"/>
  <c r="M82" i="4"/>
  <c r="M78" i="4"/>
  <c r="M75" i="4"/>
  <c r="M19" i="4"/>
  <c r="M15" i="4"/>
  <c r="M11" i="4"/>
  <c r="M7" i="4"/>
  <c r="N21" i="4"/>
  <c r="M92" i="4"/>
  <c r="N112" i="4"/>
  <c r="O828" i="4"/>
  <c r="P828" i="4"/>
  <c r="G1037" i="4"/>
  <c r="P826" i="4"/>
  <c r="L824" i="4"/>
  <c r="L820" i="4"/>
  <c r="N17" i="4"/>
  <c r="O826" i="4"/>
  <c r="P823" i="4"/>
  <c r="S822" i="4"/>
  <c r="O822" i="4"/>
  <c r="R821" i="4"/>
  <c r="Q820" i="4"/>
  <c r="N2543" i="4"/>
  <c r="N2466" i="4"/>
  <c r="N2396" i="4"/>
  <c r="N12" i="4"/>
  <c r="N16" i="4"/>
  <c r="N20" i="4"/>
  <c r="N47" i="4"/>
  <c r="N51" i="4"/>
  <c r="N55" i="4"/>
  <c r="N80" i="4"/>
  <c r="N84" i="4"/>
  <c r="N88" i="4"/>
  <c r="N46" i="4"/>
  <c r="M45" i="4"/>
  <c r="N50" i="4"/>
  <c r="M49" i="4"/>
  <c r="N54" i="4"/>
  <c r="M53" i="4"/>
  <c r="L2088" i="4"/>
  <c r="N14" i="4"/>
  <c r="N18" i="4"/>
  <c r="N45" i="4"/>
  <c r="N49" i="4"/>
  <c r="N53" i="4"/>
  <c r="N57" i="4"/>
  <c r="M56" i="4"/>
  <c r="N78" i="4"/>
  <c r="N82" i="4"/>
  <c r="N86" i="4"/>
  <c r="N90" i="4"/>
  <c r="N111" i="4"/>
  <c r="M43" i="4"/>
  <c r="N44" i="4"/>
  <c r="M47" i="4"/>
  <c r="N48" i="4"/>
  <c r="M51" i="4"/>
  <c r="N52" i="4"/>
  <c r="M55" i="4"/>
  <c r="N56" i="4"/>
  <c r="M126" i="4"/>
  <c r="M111" i="4"/>
  <c r="M110" i="4"/>
  <c r="M113" i="4"/>
  <c r="M117" i="4"/>
  <c r="M121" i="4"/>
  <c r="M125" i="4"/>
  <c r="M24" i="4"/>
  <c r="M27" i="4"/>
  <c r="M26" i="4"/>
  <c r="M25" i="4"/>
  <c r="N148" i="4"/>
  <c r="M196" i="4"/>
  <c r="N288" i="4"/>
  <c r="N605" i="4"/>
  <c r="N609" i="4"/>
  <c r="N613" i="4"/>
  <c r="M371" i="4"/>
  <c r="N357" i="4"/>
  <c r="M511" i="4"/>
  <c r="N497" i="4"/>
  <c r="M94" i="4"/>
  <c r="M97" i="4"/>
  <c r="M96" i="4"/>
  <c r="M95" i="4"/>
  <c r="N566" i="4"/>
  <c r="N603" i="4"/>
  <c r="N607" i="4"/>
  <c r="N611" i="4"/>
  <c r="N615" i="4"/>
  <c r="N636" i="4"/>
  <c r="N883" i="4"/>
  <c r="N742" i="4"/>
  <c r="N1059" i="4"/>
  <c r="N1063" i="4"/>
  <c r="N1067" i="4"/>
  <c r="N1071" i="4"/>
  <c r="M1141" i="4"/>
  <c r="N1129" i="4"/>
  <c r="N1133" i="4"/>
  <c r="N1137" i="4"/>
  <c r="N1141" i="4"/>
  <c r="N1062" i="4"/>
  <c r="N1066" i="4"/>
  <c r="N1070" i="4"/>
  <c r="N1091" i="4"/>
  <c r="N1128" i="4"/>
  <c r="N1132" i="4"/>
  <c r="N1136" i="4"/>
  <c r="N1140" i="4"/>
  <c r="N1161" i="4"/>
  <c r="N1198" i="4"/>
  <c r="M1281" i="4"/>
  <c r="N1267" i="4"/>
  <c r="M1421" i="4"/>
  <c r="N1407" i="4"/>
  <c r="N1512" i="4"/>
  <c r="M1529" i="4"/>
  <c r="M1532" i="4"/>
  <c r="M1531" i="4"/>
  <c r="M1530" i="4"/>
  <c r="T1897" i="4"/>
  <c r="T1898" i="4"/>
  <c r="T1899" i="4"/>
  <c r="T1900" i="4"/>
  <c r="T1901" i="4"/>
  <c r="T1906" i="4"/>
  <c r="N2107" i="4"/>
  <c r="N2213" i="4"/>
  <c r="P2247" i="4"/>
  <c r="P2248" i="4"/>
  <c r="P2249" i="4"/>
  <c r="P2250" i="4"/>
  <c r="P2251" i="4"/>
  <c r="P2252" i="4"/>
  <c r="P2253" i="4"/>
  <c r="P2254" i="4"/>
  <c r="T2256" i="4"/>
  <c r="N2505" i="4"/>
  <c r="N2561" i="4"/>
  <c r="P2607" i="4"/>
  <c r="T2607" i="4"/>
  <c r="N2317" i="4"/>
  <c r="N2504" i="4"/>
  <c r="N2503" i="4"/>
  <c r="P2594" i="4"/>
  <c r="T2594" i="4"/>
  <c r="P2595" i="4"/>
  <c r="T2595" i="4"/>
  <c r="S2595" i="4"/>
  <c r="P2596" i="4"/>
  <c r="T2596" i="4"/>
  <c r="M2544" i="4"/>
  <c r="M2547" i="4"/>
  <c r="M2546" i="4"/>
  <c r="T2601" i="4"/>
  <c r="T2602" i="4"/>
  <c r="T2603" i="4"/>
  <c r="T2604" i="4"/>
  <c r="E1039" i="4"/>
  <c r="I1039" i="4"/>
  <c r="N25" i="4"/>
  <c r="F2090" i="4"/>
  <c r="N165" i="4"/>
  <c r="N305" i="4"/>
  <c r="N445" i="4"/>
  <c r="N585" i="4"/>
  <c r="N725" i="4"/>
  <c r="N900" i="4"/>
  <c r="N1110" i="4"/>
  <c r="N1250" i="4"/>
  <c r="N1390" i="4"/>
  <c r="N26" i="4"/>
  <c r="N27" i="4"/>
  <c r="M2509" i="4"/>
  <c r="M2512" i="4"/>
  <c r="M2511" i="4"/>
  <c r="M2510" i="4"/>
  <c r="N130" i="4"/>
  <c r="N270" i="4"/>
  <c r="N410" i="4"/>
  <c r="N550" i="4"/>
  <c r="N690" i="4"/>
  <c r="N865" i="4"/>
  <c r="N1075" i="4"/>
  <c r="N1215" i="4"/>
  <c r="N1355" i="4"/>
  <c r="N1495" i="4"/>
  <c r="G1042" i="4"/>
  <c r="G2687" i="4"/>
  <c r="C2090" i="4"/>
  <c r="M2545" i="4"/>
  <c r="N235" i="4"/>
  <c r="N375" i="4"/>
  <c r="N515" i="4"/>
  <c r="N655" i="4"/>
  <c r="N795" i="4"/>
  <c r="N1180" i="4"/>
  <c r="N1320" i="4"/>
  <c r="N1460" i="4"/>
  <c r="M1566" i="4"/>
  <c r="N61" i="4"/>
  <c r="N1601" i="4"/>
  <c r="N1671" i="4"/>
  <c r="N1706" i="4"/>
  <c r="N1741" i="4"/>
  <c r="N1776" i="4"/>
  <c r="N1811" i="4"/>
  <c r="N1846" i="4"/>
  <c r="N1881" i="4"/>
  <c r="N1951" i="4"/>
  <c r="N1986" i="4"/>
  <c r="N2021" i="4"/>
  <c r="N2056" i="4"/>
  <c r="N2126" i="4"/>
  <c r="N2161" i="4"/>
  <c r="N2196" i="4"/>
  <c r="N2231" i="4"/>
  <c r="N2301" i="4"/>
  <c r="N2336" i="4"/>
  <c r="N2371" i="4"/>
  <c r="N2441" i="4"/>
  <c r="M2476" i="4"/>
  <c r="K1041" i="4"/>
  <c r="N97" i="4"/>
  <c r="N1217" i="4"/>
  <c r="N1357" i="4"/>
  <c r="N1497" i="4"/>
  <c r="N1565" i="4"/>
  <c r="N1600" i="4"/>
  <c r="N1670" i="4"/>
  <c r="N1705" i="4"/>
  <c r="N1740" i="4"/>
  <c r="N1775" i="4"/>
  <c r="N1810" i="4"/>
  <c r="N1845" i="4"/>
  <c r="N1880" i="4"/>
  <c r="N1950" i="4"/>
  <c r="N1985" i="4"/>
  <c r="N2020" i="4"/>
  <c r="N2055" i="4"/>
  <c r="N2125" i="4"/>
  <c r="N2160" i="4"/>
  <c r="N2195" i="4"/>
  <c r="N2230" i="4"/>
  <c r="N2300" i="4"/>
  <c r="N2335" i="4"/>
  <c r="N2370" i="4"/>
  <c r="N2440" i="4"/>
  <c r="N2475" i="4"/>
  <c r="N2510" i="4"/>
  <c r="N96" i="4"/>
  <c r="N131" i="4"/>
  <c r="N166" i="4"/>
  <c r="N201" i="4"/>
  <c r="N236" i="4"/>
  <c r="N271" i="4"/>
  <c r="N306" i="4"/>
  <c r="N341" i="4"/>
  <c r="N376" i="4"/>
  <c r="N411" i="4"/>
  <c r="N446" i="4"/>
  <c r="N481" i="4"/>
  <c r="N516" i="4"/>
  <c r="N551" i="4"/>
  <c r="N586" i="4"/>
  <c r="N621" i="4"/>
  <c r="N656" i="4"/>
  <c r="N691" i="4"/>
  <c r="N726" i="4"/>
  <c r="N761" i="4"/>
  <c r="N796" i="4"/>
  <c r="N866" i="4"/>
  <c r="N901" i="4"/>
  <c r="N936" i="4"/>
  <c r="N971" i="4"/>
  <c r="N1076" i="4"/>
  <c r="N1111" i="4"/>
  <c r="N1146" i="4"/>
  <c r="N1181" i="4"/>
  <c r="N1216" i="4"/>
  <c r="N1251" i="4"/>
  <c r="N1286" i="4"/>
  <c r="N1321" i="4"/>
  <c r="N1356" i="4"/>
  <c r="N1391" i="4"/>
  <c r="N1426" i="4"/>
  <c r="N1461" i="4"/>
  <c r="N1496" i="4"/>
  <c r="N2476" i="4"/>
  <c r="N2511" i="4"/>
  <c r="P2546" i="4"/>
  <c r="N62" i="4"/>
  <c r="N1182" i="4"/>
  <c r="N1322" i="4"/>
  <c r="N1462" i="4"/>
  <c r="N60" i="4"/>
  <c r="N95" i="4"/>
  <c r="N2580" i="4"/>
  <c r="N2650" i="4"/>
  <c r="N2581" i="4"/>
  <c r="N2651" i="4"/>
  <c r="O2546" i="4"/>
  <c r="N1147" i="4"/>
  <c r="N1287" i="4"/>
  <c r="N1427" i="4"/>
  <c r="N132" i="4"/>
  <c r="N167" i="4"/>
  <c r="N202" i="4"/>
  <c r="N237" i="4"/>
  <c r="N272" i="4"/>
  <c r="N307" i="4"/>
  <c r="N342" i="4"/>
  <c r="N377" i="4"/>
  <c r="N412" i="4"/>
  <c r="N447" i="4"/>
  <c r="N482" i="4"/>
  <c r="N517" i="4"/>
  <c r="N552" i="4"/>
  <c r="N587" i="4"/>
  <c r="N622" i="4"/>
  <c r="N657" i="4"/>
  <c r="N692" i="4"/>
  <c r="N727" i="4"/>
  <c r="N762" i="4"/>
  <c r="N797" i="4"/>
  <c r="N867" i="4"/>
  <c r="N902" i="4"/>
  <c r="N937" i="4"/>
  <c r="N972" i="4"/>
  <c r="N2162" i="4"/>
  <c r="N2197" i="4"/>
  <c r="N2232" i="4"/>
  <c r="N2302" i="4"/>
  <c r="N2337" i="4"/>
  <c r="N2372" i="4"/>
  <c r="N2442" i="4"/>
  <c r="N2477" i="4"/>
  <c r="N2512" i="4"/>
  <c r="N2652" i="4"/>
  <c r="N1077" i="4"/>
  <c r="N1567" i="4"/>
  <c r="N2582" i="4"/>
  <c r="P2547" i="4"/>
  <c r="N1672" i="4"/>
  <c r="N1707" i="4"/>
  <c r="N1742" i="4"/>
  <c r="N1777" i="4"/>
  <c r="N1812" i="4"/>
  <c r="N1847" i="4"/>
  <c r="N1882" i="4"/>
  <c r="N1952" i="4"/>
  <c r="N1987" i="4"/>
  <c r="N2022" i="4"/>
  <c r="N2057" i="4"/>
  <c r="N2127" i="4"/>
  <c r="O2547" i="4"/>
  <c r="O2617" i="4"/>
  <c r="P2617" i="4"/>
  <c r="O2267" i="4"/>
  <c r="P2267" i="4"/>
  <c r="O1917" i="4"/>
  <c r="P1917" i="4"/>
  <c r="O1637" i="4"/>
  <c r="P1637" i="4"/>
  <c r="K2092" i="4"/>
  <c r="H2092" i="4"/>
  <c r="O1007" i="4"/>
  <c r="P1007" i="4"/>
  <c r="O832" i="4"/>
  <c r="P832" i="4"/>
  <c r="K1042" i="4"/>
  <c r="H1042" i="4"/>
  <c r="M2652" i="4"/>
  <c r="L2617" i="4"/>
  <c r="L2547" i="4"/>
  <c r="M2582" i="4"/>
  <c r="M2477" i="4"/>
  <c r="M2442" i="4"/>
  <c r="M2372" i="4"/>
  <c r="M2337" i="4"/>
  <c r="L2267" i="4"/>
  <c r="M2302" i="4"/>
  <c r="M2232" i="4"/>
  <c r="M2197" i="4"/>
  <c r="M2162" i="4"/>
  <c r="M2127" i="4"/>
  <c r="M2057" i="4"/>
  <c r="M2022" i="4"/>
  <c r="M1987" i="4"/>
  <c r="L1917" i="4"/>
  <c r="M1952" i="4"/>
  <c r="M1882" i="4"/>
  <c r="M1847" i="4"/>
  <c r="M1812" i="4"/>
  <c r="M1777" i="4"/>
  <c r="M1742" i="4"/>
  <c r="M1707" i="4"/>
  <c r="L1637" i="4"/>
  <c r="M1672" i="4"/>
  <c r="M1567" i="4"/>
  <c r="M1497" i="4"/>
  <c r="M1462" i="4"/>
  <c r="M1427" i="4"/>
  <c r="M1392" i="4"/>
  <c r="M1357" i="4"/>
  <c r="M1322" i="4"/>
  <c r="M1287" i="4"/>
  <c r="M1252" i="4"/>
  <c r="M1217" i="4"/>
  <c r="M1182" i="4"/>
  <c r="M1147" i="4"/>
  <c r="M1112" i="4"/>
  <c r="M1077" i="4"/>
  <c r="L1007" i="4"/>
  <c r="M972" i="4"/>
  <c r="M937" i="4"/>
  <c r="M902" i="4"/>
  <c r="M867" i="4"/>
  <c r="L832" i="4"/>
  <c r="M797" i="4"/>
  <c r="M762" i="4"/>
  <c r="M727" i="4"/>
  <c r="M692" i="4"/>
  <c r="M657" i="4"/>
  <c r="M622" i="4"/>
  <c r="M587" i="4"/>
  <c r="M552" i="4"/>
  <c r="M517" i="4"/>
  <c r="M482" i="4"/>
  <c r="M447" i="4"/>
  <c r="M412" i="4"/>
  <c r="M377" i="4"/>
  <c r="M342" i="4"/>
  <c r="M307" i="4"/>
  <c r="M272" i="4"/>
  <c r="M237" i="4"/>
  <c r="M202" i="4"/>
  <c r="M167" i="4"/>
  <c r="M132" i="4"/>
  <c r="M62" i="4"/>
  <c r="O2616" i="4"/>
  <c r="P2616" i="4"/>
  <c r="O2266" i="4"/>
  <c r="P2266" i="4"/>
  <c r="O1916" i="4"/>
  <c r="P1916" i="4"/>
  <c r="O1636" i="4"/>
  <c r="P1636" i="4"/>
  <c r="K2091" i="4"/>
  <c r="H2091" i="4"/>
  <c r="O1006" i="4"/>
  <c r="P1006" i="4"/>
  <c r="M131" i="4"/>
  <c r="G1041" i="4"/>
  <c r="O831" i="4"/>
  <c r="P831" i="4"/>
  <c r="L2616" i="4"/>
  <c r="L2546" i="4"/>
  <c r="L2266" i="4"/>
  <c r="L1916" i="4"/>
  <c r="L1636" i="4"/>
  <c r="L1006" i="4"/>
  <c r="M1006" i="4" s="1"/>
  <c r="L831" i="4"/>
  <c r="M2651" i="4"/>
  <c r="M2581" i="4"/>
  <c r="M2441" i="4"/>
  <c r="M2371" i="4"/>
  <c r="M2336" i="4"/>
  <c r="M2301" i="4"/>
  <c r="M2231" i="4"/>
  <c r="M2196" i="4"/>
  <c r="M2161" i="4"/>
  <c r="M2126" i="4"/>
  <c r="M2056" i="4"/>
  <c r="M2021" i="4"/>
  <c r="M1986" i="4"/>
  <c r="M1951" i="4"/>
  <c r="M1881" i="4"/>
  <c r="M1846" i="4"/>
  <c r="M1811" i="4"/>
  <c r="M1776" i="4"/>
  <c r="M1741" i="4"/>
  <c r="M1706" i="4"/>
  <c r="M1671" i="4"/>
  <c r="M1601" i="4"/>
  <c r="M1496" i="4"/>
  <c r="M1461" i="4"/>
  <c r="M1426" i="4"/>
  <c r="M1391" i="4"/>
  <c r="M1356" i="4"/>
  <c r="M1321" i="4"/>
  <c r="M1286" i="4"/>
  <c r="M1251" i="4"/>
  <c r="M1216" i="4"/>
  <c r="M1181" i="4"/>
  <c r="M1146" i="4"/>
  <c r="M1111" i="4"/>
  <c r="M1076" i="4"/>
  <c r="M971" i="4"/>
  <c r="M936" i="4"/>
  <c r="M901" i="4"/>
  <c r="M866" i="4"/>
  <c r="M796" i="4"/>
  <c r="M761" i="4"/>
  <c r="M726" i="4"/>
  <c r="M691" i="4"/>
  <c r="M656" i="4"/>
  <c r="M621" i="4"/>
  <c r="M586" i="4"/>
  <c r="M551" i="4"/>
  <c r="M516" i="4"/>
  <c r="M481" i="4"/>
  <c r="M446" i="4"/>
  <c r="M411" i="4"/>
  <c r="M376" i="4"/>
  <c r="M341" i="4"/>
  <c r="M306" i="4"/>
  <c r="M271" i="4"/>
  <c r="M236" i="4"/>
  <c r="M166" i="4"/>
  <c r="O2545" i="4"/>
  <c r="P2545" i="4"/>
  <c r="O2615" i="4"/>
  <c r="P2615" i="4"/>
  <c r="O2265" i="4"/>
  <c r="P2265" i="4"/>
  <c r="O1915" i="4"/>
  <c r="P1915" i="4"/>
  <c r="O1635" i="4"/>
  <c r="P1635" i="4"/>
  <c r="O1005" i="4"/>
  <c r="P1005" i="4"/>
  <c r="M2650" i="4"/>
  <c r="M2580" i="4"/>
  <c r="M2475" i="4"/>
  <c r="M2440" i="4"/>
  <c r="M2370" i="4"/>
  <c r="M2335" i="4"/>
  <c r="M2300" i="4"/>
  <c r="M2230" i="4"/>
  <c r="M2195" i="4"/>
  <c r="M2160" i="4"/>
  <c r="M2125" i="4"/>
  <c r="M2055" i="4"/>
  <c r="M2020" i="4"/>
  <c r="M1985" i="4"/>
  <c r="M1950" i="4"/>
  <c r="M1880" i="4"/>
  <c r="M1845" i="4"/>
  <c r="M1810" i="4"/>
  <c r="M1775" i="4"/>
  <c r="M1740" i="4"/>
  <c r="M1705" i="4"/>
  <c r="M1670" i="4"/>
  <c r="M1600" i="4"/>
  <c r="M1565" i="4"/>
  <c r="M1495" i="4"/>
  <c r="M1460" i="4"/>
  <c r="M1425" i="4"/>
  <c r="M1390" i="4"/>
  <c r="M1355" i="4"/>
  <c r="M1320" i="4"/>
  <c r="M1285" i="4"/>
  <c r="M1250" i="4"/>
  <c r="M1215" i="4"/>
  <c r="M1180" i="4"/>
  <c r="M1145" i="4"/>
  <c r="M1110" i="4"/>
  <c r="H2090" i="4"/>
  <c r="K2090" i="4"/>
  <c r="M1075" i="4"/>
  <c r="M970" i="4"/>
  <c r="M935" i="4"/>
  <c r="M900" i="4"/>
  <c r="M865" i="4"/>
  <c r="M795" i="4"/>
  <c r="M760" i="4"/>
  <c r="M725" i="4"/>
  <c r="M690" i="4"/>
  <c r="M655" i="4"/>
  <c r="M620" i="4"/>
  <c r="M585" i="4"/>
  <c r="M550" i="4"/>
  <c r="M515" i="4"/>
  <c r="M480" i="4"/>
  <c r="M445" i="4"/>
  <c r="M410" i="4"/>
  <c r="M375" i="4"/>
  <c r="M340" i="4"/>
  <c r="M305" i="4"/>
  <c r="M270" i="4"/>
  <c r="M235" i="4"/>
  <c r="M200" i="4"/>
  <c r="M165" i="4"/>
  <c r="M130" i="4"/>
  <c r="O830" i="4"/>
  <c r="P830" i="4"/>
  <c r="G1040" i="4"/>
  <c r="M60" i="4"/>
  <c r="K1040" i="4"/>
  <c r="H1040" i="4"/>
  <c r="L2615" i="4"/>
  <c r="L2545" i="4"/>
  <c r="L2265" i="4"/>
  <c r="L1915" i="4"/>
  <c r="L1635" i="4"/>
  <c r="L1005" i="4"/>
  <c r="L830" i="4"/>
  <c r="N24" i="4"/>
  <c r="N59" i="4"/>
  <c r="N94" i="4"/>
  <c r="N129" i="4"/>
  <c r="N164" i="4"/>
  <c r="N199" i="4"/>
  <c r="N234" i="4"/>
  <c r="N269" i="4"/>
  <c r="N304" i="4"/>
  <c r="N339" i="4"/>
  <c r="N374" i="4"/>
  <c r="N409" i="4"/>
  <c r="N444" i="4"/>
  <c r="N479" i="4"/>
  <c r="N514" i="4"/>
  <c r="N549" i="4"/>
  <c r="N584" i="4"/>
  <c r="N619" i="4"/>
  <c r="N654" i="4"/>
  <c r="N689" i="4"/>
  <c r="N724" i="4"/>
  <c r="N759" i="4"/>
  <c r="N794" i="4"/>
  <c r="N864" i="4"/>
  <c r="N899" i="4"/>
  <c r="N934" i="4"/>
  <c r="N969" i="4"/>
  <c r="G1039" i="4"/>
  <c r="N1074" i="4"/>
  <c r="N1109" i="4"/>
  <c r="N1144" i="4"/>
  <c r="N1179" i="4"/>
  <c r="N1214" i="4"/>
  <c r="N1249" i="4"/>
  <c r="N1284" i="4"/>
  <c r="M1319" i="4"/>
  <c r="N1354" i="4"/>
  <c r="N1389" i="4"/>
  <c r="N1424" i="4"/>
  <c r="N1459" i="4"/>
  <c r="N1494" i="4"/>
  <c r="M1564" i="4"/>
  <c r="N1599" i="4"/>
  <c r="N1669" i="4"/>
  <c r="N1704" i="4"/>
  <c r="N1739" i="4"/>
  <c r="N1774" i="4"/>
  <c r="N1809" i="4"/>
  <c r="N1844" i="4"/>
  <c r="N1879" i="4"/>
  <c r="N1949" i="4"/>
  <c r="N1984" i="4"/>
  <c r="N2019" i="4"/>
  <c r="N2054" i="4"/>
  <c r="N2124" i="4"/>
  <c r="N2159" i="4"/>
  <c r="N2194" i="4"/>
  <c r="N2229" i="4"/>
  <c r="N2299" i="4"/>
  <c r="N2334" i="4"/>
  <c r="N2369" i="4"/>
  <c r="N2439" i="4"/>
  <c r="N2474" i="4"/>
  <c r="N2509" i="4"/>
  <c r="O2544" i="4"/>
  <c r="P2544" i="4"/>
  <c r="N2579" i="4"/>
  <c r="N2649" i="4"/>
  <c r="O2614" i="4"/>
  <c r="P2614" i="4"/>
  <c r="O2264" i="4"/>
  <c r="P2264" i="4"/>
  <c r="O1914" i="4"/>
  <c r="P1914" i="4"/>
  <c r="O1634" i="4"/>
  <c r="P1634" i="4"/>
  <c r="K2089" i="4"/>
  <c r="H2089" i="4"/>
  <c r="O1004" i="4"/>
  <c r="P1004" i="4"/>
  <c r="O829" i="4"/>
  <c r="P829" i="4"/>
  <c r="K1039" i="4"/>
  <c r="H1039" i="4"/>
  <c r="M2649" i="4"/>
  <c r="L2614" i="4"/>
  <c r="M2579" i="4"/>
  <c r="L2544" i="4"/>
  <c r="N2544" i="4" s="1"/>
  <c r="M2474" i="4"/>
  <c r="M2439" i="4"/>
  <c r="M2369" i="4"/>
  <c r="M2334" i="4"/>
  <c r="M2299" i="4"/>
  <c r="L2264" i="4"/>
  <c r="M2229" i="4"/>
  <c r="M2194" i="4"/>
  <c r="M2159" i="4"/>
  <c r="M2124" i="4"/>
  <c r="M2054" i="4"/>
  <c r="M2019" i="4"/>
  <c r="M1984" i="4"/>
  <c r="M1949" i="4"/>
  <c r="L1914" i="4"/>
  <c r="M1879" i="4"/>
  <c r="M1844" i="4"/>
  <c r="M1809" i="4"/>
  <c r="M1774" i="4"/>
  <c r="M1739" i="4"/>
  <c r="M1704" i="4"/>
  <c r="M1669" i="4"/>
  <c r="L1634" i="4"/>
  <c r="M1599" i="4"/>
  <c r="M1494" i="4"/>
  <c r="M1459" i="4"/>
  <c r="M1424" i="4"/>
  <c r="M1389" i="4"/>
  <c r="M1354" i="4"/>
  <c r="M1284" i="4"/>
  <c r="M1249" i="4"/>
  <c r="M1214" i="4"/>
  <c r="M1179" i="4"/>
  <c r="M1144" i="4"/>
  <c r="M1109" i="4"/>
  <c r="M1074" i="4"/>
  <c r="L1004" i="4"/>
  <c r="M969" i="4"/>
  <c r="M934" i="4"/>
  <c r="M899" i="4"/>
  <c r="M864" i="4"/>
  <c r="L829" i="4"/>
  <c r="M794" i="4"/>
  <c r="M759" i="4"/>
  <c r="M724" i="4"/>
  <c r="M689" i="4"/>
  <c r="M654" i="4"/>
  <c r="M619" i="4"/>
  <c r="M584" i="4"/>
  <c r="M549" i="4"/>
  <c r="M514" i="4"/>
  <c r="M479" i="4"/>
  <c r="M444" i="4"/>
  <c r="M409" i="4"/>
  <c r="M374" i="4"/>
  <c r="M339" i="4"/>
  <c r="M304" i="4"/>
  <c r="M269" i="4"/>
  <c r="M234" i="4"/>
  <c r="M199" i="4"/>
  <c r="M164" i="4"/>
  <c r="M129" i="4"/>
  <c r="M59" i="4"/>
  <c r="M996" i="4" l="1"/>
  <c r="M1000" i="4"/>
  <c r="D2705" i="4"/>
  <c r="D2670" i="4" s="1"/>
  <c r="J2700" i="4"/>
  <c r="J2665" i="4" s="1"/>
  <c r="N989" i="4"/>
  <c r="N994" i="4"/>
  <c r="N995" i="4"/>
  <c r="N996" i="4"/>
  <c r="M995" i="4"/>
  <c r="M2252" i="4"/>
  <c r="N2610" i="4"/>
  <c r="N988" i="4"/>
  <c r="I2706" i="4"/>
  <c r="I2671" i="4" s="1"/>
  <c r="N2538" i="4"/>
  <c r="N1907" i="4"/>
  <c r="N1622" i="4"/>
  <c r="G2701" i="4"/>
  <c r="G2666" i="4" s="1"/>
  <c r="N1628" i="4"/>
  <c r="T2075" i="4"/>
  <c r="N2599" i="4"/>
  <c r="K2704" i="4"/>
  <c r="K2669" i="4" s="1"/>
  <c r="L2074" i="4"/>
  <c r="N2601" i="4"/>
  <c r="N814" i="4"/>
  <c r="N986" i="4"/>
  <c r="N1906" i="4"/>
  <c r="N991" i="4"/>
  <c r="N990" i="4"/>
  <c r="M1001" i="4"/>
  <c r="N1001" i="4"/>
  <c r="L2070" i="4"/>
  <c r="N2071" i="4" s="1"/>
  <c r="N1619" i="4"/>
  <c r="O2086" i="4"/>
  <c r="G2708" i="4"/>
  <c r="G2673" i="4" s="1"/>
  <c r="G2700" i="4"/>
  <c r="G2665" i="4" s="1"/>
  <c r="N993" i="4"/>
  <c r="N1000" i="4"/>
  <c r="H2716" i="4"/>
  <c r="H2681" i="4" s="1"/>
  <c r="L2086" i="4"/>
  <c r="I2699" i="4"/>
  <c r="I2664" i="4" s="1"/>
  <c r="F2709" i="4"/>
  <c r="F2674" i="4" s="1"/>
  <c r="H2699" i="4"/>
  <c r="H2664" i="4" s="1"/>
  <c r="Q2079" i="4"/>
  <c r="N998" i="4"/>
  <c r="M997" i="4"/>
  <c r="K2699" i="4"/>
  <c r="J2699" i="4"/>
  <c r="J2664" i="4" s="1"/>
  <c r="C2700" i="4"/>
  <c r="C2665" i="4" s="1"/>
  <c r="K2706" i="4"/>
  <c r="K2671" i="4" s="1"/>
  <c r="G2720" i="4"/>
  <c r="N999" i="4"/>
  <c r="S2069" i="4"/>
  <c r="M999" i="4"/>
  <c r="L2069" i="4"/>
  <c r="M2098" i="4" s="1"/>
  <c r="N997" i="4"/>
  <c r="G2699" i="4"/>
  <c r="G2664" i="4" s="1"/>
  <c r="N1904" i="4"/>
  <c r="N1902" i="4"/>
  <c r="F2713" i="4"/>
  <c r="F2678" i="4" s="1"/>
  <c r="C2722" i="4"/>
  <c r="C2687" i="4" s="1"/>
  <c r="M2245" i="4"/>
  <c r="F2700" i="4"/>
  <c r="F2665" i="4" s="1"/>
  <c r="N2245" i="4"/>
  <c r="Q2071" i="4"/>
  <c r="R2071" i="4"/>
  <c r="M1903" i="4"/>
  <c r="P2082" i="4"/>
  <c r="M2249" i="4"/>
  <c r="Q2082" i="4"/>
  <c r="N819" i="4"/>
  <c r="L2081" i="4"/>
  <c r="N2250" i="4"/>
  <c r="P2081" i="4"/>
  <c r="N826" i="4"/>
  <c r="N1895" i="4"/>
  <c r="E2713" i="4"/>
  <c r="E2678" i="4" s="1"/>
  <c r="F2702" i="4"/>
  <c r="F2667" i="4" s="1"/>
  <c r="T2072" i="4"/>
  <c r="O2083" i="4"/>
  <c r="O2082" i="4"/>
  <c r="G2709" i="4"/>
  <c r="G2674" i="4" s="1"/>
  <c r="N1618" i="4"/>
  <c r="C2714" i="4"/>
  <c r="C2679" i="4" s="1"/>
  <c r="C2719" i="4"/>
  <c r="C2684" i="4" s="1"/>
  <c r="C2699" i="4"/>
  <c r="C2664" i="4" s="1"/>
  <c r="N2612" i="4"/>
  <c r="F2722" i="4"/>
  <c r="F2687" i="4" s="1"/>
  <c r="M1619" i="4"/>
  <c r="M2247" i="4"/>
  <c r="N2248" i="4"/>
  <c r="M1615" i="4"/>
  <c r="G2715" i="4"/>
  <c r="G2680" i="4" s="1"/>
  <c r="P1038" i="4"/>
  <c r="E2712" i="4"/>
  <c r="E2677" i="4" s="1"/>
  <c r="T1020" i="4"/>
  <c r="K2718" i="4"/>
  <c r="K2683" i="4" s="1"/>
  <c r="N1621" i="4"/>
  <c r="R1030" i="4"/>
  <c r="Q1030" i="4"/>
  <c r="P1030" i="4"/>
  <c r="N2256" i="4"/>
  <c r="N2257" i="4"/>
  <c r="C2707" i="4"/>
  <c r="C2672" i="4" s="1"/>
  <c r="C2705" i="4"/>
  <c r="C2670" i="4" s="1"/>
  <c r="Q1020" i="4"/>
  <c r="F2716" i="4"/>
  <c r="F2681" i="4" s="1"/>
  <c r="N812" i="4"/>
  <c r="G2719" i="4"/>
  <c r="F2719" i="4"/>
  <c r="F2684" i="4" s="1"/>
  <c r="D2704" i="4"/>
  <c r="D2669" i="4" s="1"/>
  <c r="M831" i="4"/>
  <c r="M1003" i="4"/>
  <c r="M832" i="4"/>
  <c r="O2090" i="4"/>
  <c r="N1897" i="4"/>
  <c r="L2087" i="4"/>
  <c r="N2088" i="4" s="1"/>
  <c r="N1901" i="4"/>
  <c r="N1629" i="4"/>
  <c r="M2621" i="4"/>
  <c r="N992" i="4"/>
  <c r="M1900" i="4"/>
  <c r="M2608" i="4"/>
  <c r="M2626" i="4"/>
  <c r="M992" i="4"/>
  <c r="N1900" i="4"/>
  <c r="M2596" i="4"/>
  <c r="M2598" i="4"/>
  <c r="N823" i="4"/>
  <c r="I2721" i="4"/>
  <c r="I2686" i="4" s="1"/>
  <c r="M2625" i="4"/>
  <c r="L1030" i="4"/>
  <c r="S2082" i="4"/>
  <c r="S1019" i="4"/>
  <c r="M2610" i="4"/>
  <c r="M2603" i="4"/>
  <c r="M2612" i="4"/>
  <c r="M2620" i="4"/>
  <c r="O1041" i="4"/>
  <c r="T2073" i="4"/>
  <c r="N2595" i="4"/>
  <c r="M2613" i="4"/>
  <c r="M2619" i="4"/>
  <c r="L1041" i="4"/>
  <c r="M2601" i="4"/>
  <c r="M1910" i="4"/>
  <c r="M2606" i="4"/>
  <c r="M2609" i="4"/>
  <c r="M2604" i="4"/>
  <c r="M2595" i="4"/>
  <c r="M2599" i="4"/>
  <c r="M2597" i="4"/>
  <c r="F2721" i="4"/>
  <c r="F2686" i="4" s="1"/>
  <c r="N1910" i="4"/>
  <c r="N2537" i="4"/>
  <c r="M2607" i="4"/>
  <c r="M2602" i="4"/>
  <c r="M2624" i="4"/>
  <c r="M2600" i="4"/>
  <c r="M2611" i="4"/>
  <c r="M2622" i="4"/>
  <c r="M2623" i="4"/>
  <c r="N987" i="4"/>
  <c r="M1616" i="4"/>
  <c r="M1633" i="4"/>
  <c r="M1636" i="4"/>
  <c r="N2618" i="4"/>
  <c r="M1624" i="4"/>
  <c r="O2071" i="4"/>
  <c r="M1621" i="4"/>
  <c r="T2078" i="4"/>
  <c r="F2715" i="4"/>
  <c r="F2680" i="4" s="1"/>
  <c r="M987" i="4"/>
  <c r="M1617" i="4"/>
  <c r="M1620" i="4"/>
  <c r="G2722" i="4"/>
  <c r="M1632" i="4"/>
  <c r="M1630" i="4"/>
  <c r="M1629" i="4"/>
  <c r="M1625" i="4"/>
  <c r="M1618" i="4"/>
  <c r="N1615" i="4"/>
  <c r="M1628" i="4"/>
  <c r="S2080" i="4"/>
  <c r="C2715" i="4"/>
  <c r="C2680" i="4" s="1"/>
  <c r="M1640" i="4"/>
  <c r="M1626" i="4"/>
  <c r="M1622" i="4"/>
  <c r="M1627" i="4"/>
  <c r="M841" i="4"/>
  <c r="M842" i="4"/>
  <c r="N1896" i="4"/>
  <c r="T2077" i="4"/>
  <c r="O2092" i="4"/>
  <c r="E2721" i="4"/>
  <c r="E2686" i="4" s="1"/>
  <c r="P2092" i="4"/>
  <c r="P2087" i="4"/>
  <c r="E2722" i="4"/>
  <c r="E2687" i="4" s="1"/>
  <c r="N985" i="4"/>
  <c r="T1030" i="4"/>
  <c r="M985" i="4"/>
  <c r="K2710" i="4"/>
  <c r="K2675" i="4" s="1"/>
  <c r="M1643" i="4"/>
  <c r="M1647" i="4"/>
  <c r="P2090" i="4"/>
  <c r="S1032" i="4"/>
  <c r="P2091" i="4"/>
  <c r="G2717" i="4"/>
  <c r="G2681" i="4" s="1"/>
  <c r="G2721" i="4"/>
  <c r="O1032" i="4"/>
  <c r="E2718" i="4"/>
  <c r="O2718" i="4" s="1"/>
  <c r="E2716" i="4"/>
  <c r="E2681" i="4" s="1"/>
  <c r="O2091" i="4"/>
  <c r="P1033" i="4"/>
  <c r="P1034" i="4"/>
  <c r="I2719" i="4"/>
  <c r="I2684" i="4" s="1"/>
  <c r="C2716" i="4"/>
  <c r="C2681" i="4" s="1"/>
  <c r="T1019" i="4"/>
  <c r="J2708" i="4"/>
  <c r="J2673" i="4" s="1"/>
  <c r="D2701" i="4"/>
  <c r="D2666" i="4" s="1"/>
  <c r="E2699" i="4"/>
  <c r="O2084" i="4"/>
  <c r="O1019" i="4"/>
  <c r="Q1019" i="4"/>
  <c r="C2712" i="4"/>
  <c r="C2677" i="4" s="1"/>
  <c r="N2541" i="4"/>
  <c r="J2706" i="4"/>
  <c r="J2671" i="4" s="1"/>
  <c r="F2720" i="4"/>
  <c r="F2685" i="4" s="1"/>
  <c r="T2069" i="4"/>
  <c r="I2705" i="4"/>
  <c r="I2670" i="4" s="1"/>
  <c r="T1026" i="4"/>
  <c r="C2721" i="4"/>
  <c r="C2686" i="4" s="1"/>
  <c r="M1642" i="4"/>
  <c r="O2089" i="4"/>
  <c r="P2089" i="4"/>
  <c r="E2719" i="4"/>
  <c r="E2684" i="4" s="1"/>
  <c r="P2084" i="4"/>
  <c r="S2071" i="4"/>
  <c r="N816" i="4"/>
  <c r="S1030" i="4"/>
  <c r="J2702" i="4"/>
  <c r="J2667" i="4" s="1"/>
  <c r="P1021" i="4"/>
  <c r="N1909" i="4"/>
  <c r="M1908" i="4"/>
  <c r="K2714" i="4"/>
  <c r="K2679" i="4" s="1"/>
  <c r="O2087" i="4"/>
  <c r="C2709" i="4"/>
  <c r="C2674" i="4" s="1"/>
  <c r="J2701" i="4"/>
  <c r="J2666" i="4" s="1"/>
  <c r="L1020" i="4"/>
  <c r="K2709" i="4"/>
  <c r="K2674" i="4" s="1"/>
  <c r="K2705" i="4"/>
  <c r="K2670" i="4" s="1"/>
  <c r="I2710" i="4"/>
  <c r="I2675" i="4" s="1"/>
  <c r="E2701" i="4"/>
  <c r="E2666" i="4" s="1"/>
  <c r="T2081" i="4"/>
  <c r="O1021" i="4"/>
  <c r="D2702" i="4"/>
  <c r="D2667" i="4" s="1"/>
  <c r="N815" i="4"/>
  <c r="P2085" i="4"/>
  <c r="J2703" i="4"/>
  <c r="J2668" i="4" s="1"/>
  <c r="R1021" i="4"/>
  <c r="Q1021" i="4"/>
  <c r="N1008" i="4"/>
  <c r="N1898" i="4"/>
  <c r="N2268" i="4"/>
  <c r="C2711" i="4"/>
  <c r="C2676" i="4" s="1"/>
  <c r="C2703" i="4"/>
  <c r="C2668" i="4" s="1"/>
  <c r="O1020" i="4"/>
  <c r="N1899" i="4"/>
  <c r="S1020" i="4"/>
  <c r="F2711" i="4"/>
  <c r="F2676" i="4" s="1"/>
  <c r="C2717" i="4"/>
  <c r="C2682" i="4" s="1"/>
  <c r="H2700" i="4"/>
  <c r="H2665" i="4" s="1"/>
  <c r="T1021" i="4"/>
  <c r="I2711" i="4"/>
  <c r="I2676" i="4" s="1"/>
  <c r="M1644" i="4"/>
  <c r="M1641" i="4"/>
  <c r="H2701" i="4"/>
  <c r="H2666" i="4" s="1"/>
  <c r="L2666" i="4" s="1"/>
  <c r="L1021" i="4"/>
  <c r="P2077" i="4"/>
  <c r="K2707" i="4"/>
  <c r="K2672" i="4" s="1"/>
  <c r="G2703" i="4"/>
  <c r="G2668" i="4" s="1"/>
  <c r="I2709" i="4"/>
  <c r="I2674" i="4" s="1"/>
  <c r="J2704" i="4"/>
  <c r="J2669" i="4" s="1"/>
  <c r="D2706" i="4"/>
  <c r="D2671" i="4" s="1"/>
  <c r="L2084" i="4"/>
  <c r="F2704" i="4"/>
  <c r="F2669" i="4" s="1"/>
  <c r="P2075" i="4"/>
  <c r="F2708" i="4"/>
  <c r="F2673" i="4" s="1"/>
  <c r="M1645" i="4"/>
  <c r="L1023" i="4"/>
  <c r="J2705" i="4"/>
  <c r="J2670" i="4" s="1"/>
  <c r="R1020" i="4"/>
  <c r="M1646" i="4"/>
  <c r="I2703" i="4"/>
  <c r="I2668" i="4" s="1"/>
  <c r="D2709" i="4"/>
  <c r="D2674" i="4" s="1"/>
  <c r="R1019" i="4"/>
  <c r="L1035" i="4"/>
  <c r="D2699" i="4"/>
  <c r="D2664" i="4" s="1"/>
  <c r="F2706" i="4"/>
  <c r="F2671" i="4" s="1"/>
  <c r="R1026" i="4"/>
  <c r="Q2076" i="4"/>
  <c r="P1032" i="4"/>
  <c r="O1031" i="4"/>
  <c r="R2073" i="4"/>
  <c r="O2073" i="4"/>
  <c r="N1631" i="4"/>
  <c r="D2708" i="4"/>
  <c r="D2673" i="4" s="1"/>
  <c r="L1019" i="4"/>
  <c r="P1019" i="4"/>
  <c r="T2080" i="4"/>
  <c r="I2720" i="4"/>
  <c r="I2685" i="4" s="1"/>
  <c r="P2080" i="4"/>
  <c r="K2700" i="4"/>
  <c r="K2665" i="4" s="1"/>
  <c r="P1020" i="4"/>
  <c r="M2268" i="4"/>
  <c r="C2706" i="4"/>
  <c r="C2671" i="4" s="1"/>
  <c r="Q1022" i="4"/>
  <c r="H2713" i="4"/>
  <c r="H2678" i="4" s="1"/>
  <c r="N1623" i="4"/>
  <c r="G2716" i="4"/>
  <c r="E2706" i="4"/>
  <c r="Q1026" i="4"/>
  <c r="P1026" i="4"/>
  <c r="I2715" i="4"/>
  <c r="I2680" i="4" s="1"/>
  <c r="T2071" i="4"/>
  <c r="G2705" i="4"/>
  <c r="G2670" i="4" s="1"/>
  <c r="R2075" i="4"/>
  <c r="C2704" i="4"/>
  <c r="C2669" i="4" s="1"/>
  <c r="S1023" i="4"/>
  <c r="H2703" i="4"/>
  <c r="H2668" i="4" s="1"/>
  <c r="I2722" i="4"/>
  <c r="I2687" i="4" s="1"/>
  <c r="L2717" i="4"/>
  <c r="M1623" i="4"/>
  <c r="D2703" i="4"/>
  <c r="D2668" i="4" s="1"/>
  <c r="Q1031" i="4"/>
  <c r="T1031" i="4"/>
  <c r="Q2080" i="4"/>
  <c r="O2093" i="4"/>
  <c r="P2093" i="4"/>
  <c r="E2723" i="4"/>
  <c r="E2688" i="4" s="1"/>
  <c r="M839" i="4"/>
  <c r="M840" i="4"/>
  <c r="I2717" i="4"/>
  <c r="I2682" i="4" s="1"/>
  <c r="C2720" i="4"/>
  <c r="C2685" i="4" s="1"/>
  <c r="N811" i="4"/>
  <c r="E2715" i="4"/>
  <c r="E2680" i="4" s="1"/>
  <c r="L2082" i="4"/>
  <c r="G2723" i="4"/>
  <c r="F2712" i="4"/>
  <c r="F2677" i="4" s="1"/>
  <c r="T2082" i="4"/>
  <c r="H2682" i="4"/>
  <c r="L2682" i="4" s="1"/>
  <c r="S2081" i="4"/>
  <c r="O2085" i="4"/>
  <c r="K2716" i="4"/>
  <c r="K2681" i="4" s="1"/>
  <c r="O1043" i="4"/>
  <c r="M819" i="4"/>
  <c r="M838" i="4"/>
  <c r="F2710" i="4"/>
  <c r="F2675" i="4" s="1"/>
  <c r="L1032" i="4"/>
  <c r="N1632" i="4"/>
  <c r="M1631" i="4"/>
  <c r="L2083" i="4"/>
  <c r="R2080" i="4"/>
  <c r="H2711" i="4"/>
  <c r="K2713" i="4"/>
  <c r="I2712" i="4"/>
  <c r="I2677" i="4" s="1"/>
  <c r="E2720" i="4"/>
  <c r="E2685" i="4" s="1"/>
  <c r="G2711" i="4"/>
  <c r="G2676" i="4" s="1"/>
  <c r="R1031" i="4"/>
  <c r="H2712" i="4"/>
  <c r="F2717" i="4"/>
  <c r="F2682" i="4" s="1"/>
  <c r="P1036" i="4"/>
  <c r="K2715" i="4"/>
  <c r="K2680" i="4" s="1"/>
  <c r="N827" i="4"/>
  <c r="I2718" i="4"/>
  <c r="I2683" i="4" s="1"/>
  <c r="P1035" i="4"/>
  <c r="M816" i="4"/>
  <c r="N813" i="4"/>
  <c r="N810" i="4"/>
  <c r="M823" i="4"/>
  <c r="M828" i="4"/>
  <c r="M837" i="4"/>
  <c r="K2712" i="4"/>
  <c r="K2677" i="4" s="1"/>
  <c r="S1031" i="4"/>
  <c r="L1031" i="4"/>
  <c r="O1036" i="4"/>
  <c r="O1035" i="4"/>
  <c r="G2713" i="4"/>
  <c r="G2678" i="4" s="1"/>
  <c r="M821" i="4"/>
  <c r="M2618" i="4"/>
  <c r="L2080" i="4"/>
  <c r="I2723" i="4"/>
  <c r="I2688" i="4" s="1"/>
  <c r="L2085" i="4"/>
  <c r="H2715" i="4"/>
  <c r="H2680" i="4" s="1"/>
  <c r="P2083" i="4"/>
  <c r="F2723" i="4"/>
  <c r="F2688" i="4" s="1"/>
  <c r="C2718" i="4"/>
  <c r="C2683" i="4" s="1"/>
  <c r="I2714" i="4"/>
  <c r="I2679" i="4" s="1"/>
  <c r="F2718" i="4"/>
  <c r="F2683" i="4" s="1"/>
  <c r="O2081" i="4"/>
  <c r="G2710" i="4"/>
  <c r="G2675" i="4" s="1"/>
  <c r="E2714" i="4"/>
  <c r="E2679" i="4" s="1"/>
  <c r="I2713" i="4"/>
  <c r="I2678" i="4" s="1"/>
  <c r="C2723" i="4"/>
  <c r="C2688" i="4" s="1"/>
  <c r="M813" i="4"/>
  <c r="M818" i="4"/>
  <c r="M814" i="4"/>
  <c r="P1043" i="4"/>
  <c r="M810" i="4"/>
  <c r="M815" i="4"/>
  <c r="M817" i="4"/>
  <c r="M826" i="4"/>
  <c r="M811" i="4"/>
  <c r="M825" i="4"/>
  <c r="M812" i="4"/>
  <c r="L1036" i="4"/>
  <c r="O1033" i="4"/>
  <c r="S2077" i="4"/>
  <c r="O2077" i="4"/>
  <c r="L2077" i="4"/>
  <c r="R2077" i="4"/>
  <c r="G2707" i="4"/>
  <c r="G2672" i="4" s="1"/>
  <c r="S1021" i="4"/>
  <c r="I2701" i="4"/>
  <c r="O2076" i="4"/>
  <c r="L2076" i="4"/>
  <c r="M835" i="4"/>
  <c r="M836" i="4"/>
  <c r="I2707" i="4"/>
  <c r="S1027" i="4"/>
  <c r="E2702" i="4"/>
  <c r="T1022" i="4"/>
  <c r="R1022" i="4"/>
  <c r="P1022" i="4"/>
  <c r="K2703" i="4"/>
  <c r="P2073" i="4"/>
  <c r="L2073" i="4"/>
  <c r="H2707" i="4"/>
  <c r="L1027" i="4"/>
  <c r="O2072" i="4"/>
  <c r="Q2072" i="4"/>
  <c r="T2605" i="4"/>
  <c r="R2605" i="4"/>
  <c r="Q2605" i="4"/>
  <c r="P2605" i="4"/>
  <c r="S2076" i="4"/>
  <c r="E2710" i="4"/>
  <c r="T2079" i="4"/>
  <c r="P2079" i="4"/>
  <c r="R2079" i="4"/>
  <c r="E2703" i="4"/>
  <c r="T1023" i="4"/>
  <c r="O1023" i="4"/>
  <c r="Q1023" i="4"/>
  <c r="P1023" i="4"/>
  <c r="R1023" i="4"/>
  <c r="F2701" i="4"/>
  <c r="M822" i="4"/>
  <c r="N822" i="4"/>
  <c r="R2082" i="4"/>
  <c r="G2712" i="4"/>
  <c r="I2716" i="4"/>
  <c r="I2681" i="4" s="1"/>
  <c r="E2717" i="4"/>
  <c r="P1037" i="4"/>
  <c r="O2080" i="4"/>
  <c r="M1918" i="4"/>
  <c r="N1919" i="4"/>
  <c r="R2081" i="4"/>
  <c r="G2714" i="4"/>
  <c r="G2679" i="4" s="1"/>
  <c r="P2086" i="4"/>
  <c r="M1008" i="4"/>
  <c r="N1009" i="4"/>
  <c r="L1042" i="4"/>
  <c r="M827" i="4"/>
  <c r="M834" i="4"/>
  <c r="L2689" i="4"/>
  <c r="N2690" i="4" s="1"/>
  <c r="E2711" i="4"/>
  <c r="Q2081" i="4"/>
  <c r="M833" i="4"/>
  <c r="L2091" i="4"/>
  <c r="P1041" i="4"/>
  <c r="Q1029" i="4"/>
  <c r="E2709" i="4"/>
  <c r="P1029" i="4"/>
  <c r="T1029" i="4"/>
  <c r="R1029" i="4"/>
  <c r="Q1025" i="4"/>
  <c r="E2705" i="4"/>
  <c r="P1025" i="4"/>
  <c r="T1025" i="4"/>
  <c r="R1025" i="4"/>
  <c r="O1025" i="4"/>
  <c r="L1025" i="4"/>
  <c r="H2705" i="4"/>
  <c r="S1025" i="4"/>
  <c r="C2702" i="4"/>
  <c r="C2667" i="4" s="1"/>
  <c r="L1028" i="4"/>
  <c r="H2708" i="4"/>
  <c r="S1028" i="4"/>
  <c r="O1028" i="4"/>
  <c r="F2703" i="4"/>
  <c r="Q2073" i="4"/>
  <c r="N2548" i="4"/>
  <c r="L2605" i="4"/>
  <c r="O2605" i="4"/>
  <c r="S2605" i="4"/>
  <c r="H2710" i="4"/>
  <c r="E2708" i="4"/>
  <c r="P1028" i="4"/>
  <c r="T1028" i="4"/>
  <c r="R1028" i="4"/>
  <c r="Q1028" i="4"/>
  <c r="S2075" i="4"/>
  <c r="O2075" i="4"/>
  <c r="L2075" i="4"/>
  <c r="L1024" i="4"/>
  <c r="H2704" i="4"/>
  <c r="S1024" i="4"/>
  <c r="O1024" i="4"/>
  <c r="G2706" i="4"/>
  <c r="R2076" i="4"/>
  <c r="F2707" i="4"/>
  <c r="Q2077" i="4"/>
  <c r="S2074" i="4"/>
  <c r="I2704" i="4"/>
  <c r="K2702" i="4"/>
  <c r="P2072" i="4"/>
  <c r="L2072" i="4"/>
  <c r="O2078" i="4"/>
  <c r="Q2078" i="4"/>
  <c r="R2078" i="4"/>
  <c r="P2078" i="4"/>
  <c r="S2070" i="4"/>
  <c r="I2700" i="4"/>
  <c r="H2702" i="4"/>
  <c r="S1022" i="4"/>
  <c r="O1022" i="4"/>
  <c r="L1022" i="4"/>
  <c r="C2710" i="4"/>
  <c r="C2675" i="4" s="1"/>
  <c r="E2704" i="4"/>
  <c r="P1024" i="4"/>
  <c r="T1024" i="4"/>
  <c r="R1024" i="4"/>
  <c r="Q1024" i="4"/>
  <c r="T1027" i="4"/>
  <c r="R1027" i="4"/>
  <c r="Q1027" i="4"/>
  <c r="O1027" i="4"/>
  <c r="E2707" i="4"/>
  <c r="P1027" i="4"/>
  <c r="T2074" i="4"/>
  <c r="P2074" i="4"/>
  <c r="O2074" i="4"/>
  <c r="Q2074" i="4"/>
  <c r="R2074" i="4"/>
  <c r="G2702" i="4"/>
  <c r="R2072" i="4"/>
  <c r="N1638" i="4"/>
  <c r="L1038" i="4"/>
  <c r="O1038" i="4"/>
  <c r="T2070" i="4"/>
  <c r="E2700" i="4"/>
  <c r="P2070" i="4"/>
  <c r="O2070" i="4"/>
  <c r="Q2070" i="4"/>
  <c r="R2070" i="4"/>
  <c r="K2711" i="4"/>
  <c r="P1031" i="4"/>
  <c r="H2706" i="4"/>
  <c r="S1026" i="4"/>
  <c r="O1026" i="4"/>
  <c r="L1026" i="4"/>
  <c r="O1029" i="4"/>
  <c r="L1029" i="4"/>
  <c r="H2709" i="4"/>
  <c r="S1029" i="4"/>
  <c r="S2079" i="4"/>
  <c r="O2079" i="4"/>
  <c r="L2079" i="4"/>
  <c r="I2708" i="4"/>
  <c r="S2078" i="4"/>
  <c r="Q1032" i="4"/>
  <c r="T1032" i="4"/>
  <c r="L1033" i="4"/>
  <c r="N1918" i="4"/>
  <c r="K2723" i="4"/>
  <c r="K2688" i="4" s="1"/>
  <c r="L2093" i="4"/>
  <c r="N2094" i="4" s="1"/>
  <c r="M1638" i="4"/>
  <c r="N833" i="4"/>
  <c r="L1043" i="4"/>
  <c r="N1044" i="4" s="1"/>
  <c r="H2723" i="4"/>
  <c r="L2090" i="4"/>
  <c r="P2088" i="4"/>
  <c r="O2088" i="4"/>
  <c r="L2089" i="4"/>
  <c r="N2089" i="4" s="1"/>
  <c r="L1034" i="4"/>
  <c r="H2714" i="4"/>
  <c r="O1034" i="4"/>
  <c r="L1040" i="4"/>
  <c r="M820" i="4"/>
  <c r="N821" i="4"/>
  <c r="N820" i="4"/>
  <c r="L1039" i="4"/>
  <c r="M824" i="4"/>
  <c r="N825" i="4"/>
  <c r="N824" i="4"/>
  <c r="N2547" i="4"/>
  <c r="N2546" i="4"/>
  <c r="L2092" i="4"/>
  <c r="P1042" i="4"/>
  <c r="K2722" i="4"/>
  <c r="O1042" i="4"/>
  <c r="H2722" i="4"/>
  <c r="N2617" i="4"/>
  <c r="M2617" i="4"/>
  <c r="N2267" i="4"/>
  <c r="M2267" i="4"/>
  <c r="N1917" i="4"/>
  <c r="M1917" i="4"/>
  <c r="N1637" i="4"/>
  <c r="M1637" i="4"/>
  <c r="N1007" i="4"/>
  <c r="M1007" i="4"/>
  <c r="N832" i="4"/>
  <c r="K2721" i="4"/>
  <c r="H2721" i="4"/>
  <c r="N2616" i="4"/>
  <c r="M2616" i="4"/>
  <c r="N2266" i="4"/>
  <c r="M2266" i="4"/>
  <c r="N1916" i="4"/>
  <c r="M1916" i="4"/>
  <c r="N1636" i="4"/>
  <c r="N1006" i="4"/>
  <c r="N831" i="4"/>
  <c r="N2545" i="4"/>
  <c r="P1040" i="4"/>
  <c r="K2720" i="4"/>
  <c r="O1040" i="4"/>
  <c r="H2720" i="4"/>
  <c r="N2615" i="4"/>
  <c r="M2615" i="4"/>
  <c r="N2265" i="4"/>
  <c r="M2265" i="4"/>
  <c r="N1915" i="4"/>
  <c r="M1915" i="4"/>
  <c r="N1635" i="4"/>
  <c r="M1635" i="4"/>
  <c r="N1005" i="4"/>
  <c r="M1005" i="4"/>
  <c r="N830" i="4"/>
  <c r="M830" i="4"/>
  <c r="P1039" i="4"/>
  <c r="K2719" i="4"/>
  <c r="O1039" i="4"/>
  <c r="H2719" i="4"/>
  <c r="N2614" i="4"/>
  <c r="M2614" i="4"/>
  <c r="N2264" i="4"/>
  <c r="M2264" i="4"/>
  <c r="N1914" i="4"/>
  <c r="M1914" i="4"/>
  <c r="N1634" i="4"/>
  <c r="M1634" i="4"/>
  <c r="N1004" i="4"/>
  <c r="M1004" i="4"/>
  <c r="N829" i="4"/>
  <c r="M829" i="4"/>
  <c r="L2681" i="4" l="1"/>
  <c r="N2682" i="4" s="1"/>
  <c r="S2664" i="4"/>
  <c r="S2699" i="4"/>
  <c r="M2070" i="4"/>
  <c r="O2681" i="4"/>
  <c r="M2074" i="4"/>
  <c r="L2699" i="4"/>
  <c r="M2732" i="4" s="1"/>
  <c r="K2664" i="4"/>
  <c r="L2664" i="4" s="1"/>
  <c r="M2697" i="4" s="1"/>
  <c r="T2677" i="4"/>
  <c r="L2701" i="4"/>
  <c r="M2097" i="4"/>
  <c r="P2699" i="4"/>
  <c r="M2087" i="4"/>
  <c r="M2078" i="4"/>
  <c r="M2082" i="4"/>
  <c r="M2095" i="4"/>
  <c r="M2084" i="4"/>
  <c r="N2070" i="4"/>
  <c r="L2718" i="4"/>
  <c r="N2718" i="4" s="1"/>
  <c r="M2085" i="4"/>
  <c r="M2083" i="4"/>
  <c r="M2100" i="4"/>
  <c r="M2101" i="4"/>
  <c r="M2094" i="4"/>
  <c r="M2088" i="4"/>
  <c r="M2091" i="4"/>
  <c r="M2099" i="4"/>
  <c r="M2096" i="4"/>
  <c r="M2086" i="4"/>
  <c r="M2102" i="4"/>
  <c r="M2071" i="4"/>
  <c r="M2081" i="4"/>
  <c r="N2081" i="4"/>
  <c r="N2087" i="4"/>
  <c r="O2712" i="4"/>
  <c r="L2710" i="4"/>
  <c r="R2699" i="4"/>
  <c r="O2716" i="4"/>
  <c r="M1046" i="4"/>
  <c r="M1052" i="4"/>
  <c r="E2683" i="4"/>
  <c r="O2683" i="4" s="1"/>
  <c r="P2718" i="4"/>
  <c r="O2699" i="4"/>
  <c r="E2664" i="4"/>
  <c r="Q2699" i="4"/>
  <c r="T2699" i="4"/>
  <c r="P2701" i="4"/>
  <c r="R2701" i="4"/>
  <c r="P2679" i="4"/>
  <c r="T2701" i="4"/>
  <c r="O2700" i="4"/>
  <c r="N1021" i="4"/>
  <c r="S2711" i="4"/>
  <c r="O2701" i="4"/>
  <c r="M1050" i="4"/>
  <c r="Q2706" i="4"/>
  <c r="M1044" i="4"/>
  <c r="M1047" i="4"/>
  <c r="M1030" i="4"/>
  <c r="M1038" i="4"/>
  <c r="M1037" i="4"/>
  <c r="M1029" i="4"/>
  <c r="M1042" i="4"/>
  <c r="M1049" i="4"/>
  <c r="M1020" i="4"/>
  <c r="M1051" i="4"/>
  <c r="M1023" i="4"/>
  <c r="M1033" i="4"/>
  <c r="M1035" i="4"/>
  <c r="M1039" i="4"/>
  <c r="M1021" i="4"/>
  <c r="M1041" i="4"/>
  <c r="N1020" i="4"/>
  <c r="M1045" i="4"/>
  <c r="M1032" i="4"/>
  <c r="M1027" i="4"/>
  <c r="M1036" i="4"/>
  <c r="M1048" i="4"/>
  <c r="M1040" i="4"/>
  <c r="O2713" i="4"/>
  <c r="L2713" i="4"/>
  <c r="O2678" i="4"/>
  <c r="P2688" i="4"/>
  <c r="Q2700" i="4"/>
  <c r="S2703" i="4"/>
  <c r="L2700" i="4"/>
  <c r="M2731" i="4"/>
  <c r="S2668" i="4"/>
  <c r="P2706" i="4"/>
  <c r="E2671" i="4"/>
  <c r="T2706" i="4"/>
  <c r="Q2677" i="4"/>
  <c r="T2712" i="4"/>
  <c r="Q2712" i="4"/>
  <c r="N2082" i="4"/>
  <c r="P2681" i="4"/>
  <c r="P2716" i="4"/>
  <c r="N2091" i="4"/>
  <c r="L2716" i="4"/>
  <c r="N2717" i="4" s="1"/>
  <c r="T2710" i="4"/>
  <c r="K2678" i="4"/>
  <c r="P2678" i="4" s="1"/>
  <c r="N1032" i="4"/>
  <c r="N2080" i="4"/>
  <c r="M2080" i="4"/>
  <c r="N2084" i="4"/>
  <c r="N2083" i="4"/>
  <c r="H2676" i="4"/>
  <c r="S2676" i="4" s="1"/>
  <c r="P2713" i="4"/>
  <c r="O2711" i="4"/>
  <c r="P2712" i="4"/>
  <c r="P2680" i="4"/>
  <c r="N1042" i="4"/>
  <c r="L2715" i="4"/>
  <c r="N1031" i="4"/>
  <c r="P2715" i="4"/>
  <c r="M1031" i="4"/>
  <c r="H2677" i="4"/>
  <c r="S2712" i="4"/>
  <c r="L2712" i="4"/>
  <c r="P2677" i="4"/>
  <c r="N2085" i="4"/>
  <c r="N2086" i="4"/>
  <c r="O2715" i="4"/>
  <c r="N1037" i="4"/>
  <c r="P2714" i="4"/>
  <c r="N2092" i="4"/>
  <c r="N1036" i="4"/>
  <c r="Q2710" i="4"/>
  <c r="E2667" i="4"/>
  <c r="T2702" i="4"/>
  <c r="P2710" i="4"/>
  <c r="R2710" i="4"/>
  <c r="E2675" i="4"/>
  <c r="P2703" i="4"/>
  <c r="K2668" i="4"/>
  <c r="L2703" i="4"/>
  <c r="M2076" i="4"/>
  <c r="N2077" i="4"/>
  <c r="M2077" i="4"/>
  <c r="N2078" i="4"/>
  <c r="E2668" i="4"/>
  <c r="R2703" i="4"/>
  <c r="O2703" i="4"/>
  <c r="H2672" i="4"/>
  <c r="L2672" i="4" s="1"/>
  <c r="L2707" i="4"/>
  <c r="F2666" i="4"/>
  <c r="T2666" i="4" s="1"/>
  <c r="Q2701" i="4"/>
  <c r="I2666" i="4"/>
  <c r="S2666" i="4" s="1"/>
  <c r="S2701" i="4"/>
  <c r="R2666" i="4"/>
  <c r="M2073" i="4"/>
  <c r="N2074" i="4"/>
  <c r="S2707" i="4"/>
  <c r="I2672" i="4"/>
  <c r="Q2702" i="4"/>
  <c r="G2677" i="4"/>
  <c r="R2677" i="4" s="1"/>
  <c r="R2712" i="4"/>
  <c r="E2682" i="4"/>
  <c r="O2717" i="4"/>
  <c r="P2717" i="4"/>
  <c r="E2676" i="4"/>
  <c r="T2711" i="4"/>
  <c r="Q2711" i="4"/>
  <c r="R2711" i="4"/>
  <c r="I2673" i="4"/>
  <c r="S2708" i="4"/>
  <c r="H2671" i="4"/>
  <c r="O2706" i="4"/>
  <c r="L2706" i="4"/>
  <c r="S2706" i="4"/>
  <c r="T2704" i="4"/>
  <c r="E2669" i="4"/>
  <c r="R2704" i="4"/>
  <c r="Q2704" i="4"/>
  <c r="P2704" i="4"/>
  <c r="N2073" i="4"/>
  <c r="N2072" i="4"/>
  <c r="M2072" i="4"/>
  <c r="R2706" i="4"/>
  <c r="G2671" i="4"/>
  <c r="N1025" i="4"/>
  <c r="N1024" i="4"/>
  <c r="M1024" i="4"/>
  <c r="R2708" i="4"/>
  <c r="T2708" i="4"/>
  <c r="E2673" i="4"/>
  <c r="Q2708" i="4"/>
  <c r="P2708" i="4"/>
  <c r="N2606" i="4"/>
  <c r="N2605" i="4"/>
  <c r="M2605" i="4"/>
  <c r="Q2703" i="4"/>
  <c r="F2668" i="4"/>
  <c r="T2703" i="4"/>
  <c r="H2673" i="4"/>
  <c r="O2708" i="4"/>
  <c r="L2708" i="4"/>
  <c r="O2705" i="4"/>
  <c r="L2705" i="4"/>
  <c r="S2705" i="4"/>
  <c r="H2670" i="4"/>
  <c r="N1030" i="4"/>
  <c r="N1038" i="4"/>
  <c r="N1027" i="4"/>
  <c r="M1026" i="4"/>
  <c r="O2666" i="4"/>
  <c r="P2666" i="4"/>
  <c r="H2667" i="4"/>
  <c r="O2702" i="4"/>
  <c r="L2702" i="4"/>
  <c r="S2702" i="4"/>
  <c r="N2076" i="4"/>
  <c r="N2075" i="4"/>
  <c r="M2075" i="4"/>
  <c r="O2710" i="4"/>
  <c r="H2675" i="4"/>
  <c r="S2710" i="4"/>
  <c r="M1028" i="4"/>
  <c r="N1028" i="4"/>
  <c r="N1029" i="4"/>
  <c r="N1026" i="4"/>
  <c r="M1025" i="4"/>
  <c r="L2665" i="4"/>
  <c r="N2666" i="4" s="1"/>
  <c r="N2079" i="4"/>
  <c r="M2079" i="4"/>
  <c r="O2709" i="4"/>
  <c r="L2709" i="4"/>
  <c r="S2709" i="4"/>
  <c r="H2674" i="4"/>
  <c r="P2711" i="4"/>
  <c r="K2676" i="4"/>
  <c r="N1023" i="4"/>
  <c r="M1022" i="4"/>
  <c r="N1022" i="4"/>
  <c r="I2665" i="4"/>
  <c r="S2665" i="4" s="1"/>
  <c r="S2700" i="4"/>
  <c r="K2667" i="4"/>
  <c r="P2702" i="4"/>
  <c r="Q2707" i="4"/>
  <c r="F2672" i="4"/>
  <c r="L2711" i="4"/>
  <c r="P2705" i="4"/>
  <c r="E2670" i="4"/>
  <c r="R2705" i="4"/>
  <c r="T2705" i="4"/>
  <c r="Q2705" i="4"/>
  <c r="R2700" i="4"/>
  <c r="T2700" i="4"/>
  <c r="E2665" i="4"/>
  <c r="O2665" i="4" s="1"/>
  <c r="P2700" i="4"/>
  <c r="R2702" i="4"/>
  <c r="G2667" i="4"/>
  <c r="E2672" i="4"/>
  <c r="R2707" i="4"/>
  <c r="T2707" i="4"/>
  <c r="P2707" i="4"/>
  <c r="O2707" i="4"/>
  <c r="I2669" i="4"/>
  <c r="S2704" i="4"/>
  <c r="H2669" i="4"/>
  <c r="O2704" i="4"/>
  <c r="L2704" i="4"/>
  <c r="P2709" i="4"/>
  <c r="E2674" i="4"/>
  <c r="R2709" i="4"/>
  <c r="T2709" i="4"/>
  <c r="Q2709" i="4"/>
  <c r="N1033" i="4"/>
  <c r="P2723" i="4"/>
  <c r="M2093" i="4"/>
  <c r="N2093" i="4"/>
  <c r="L2723" i="4"/>
  <c r="N2724" i="4" s="1"/>
  <c r="H2688" i="4"/>
  <c r="O2723" i="4"/>
  <c r="M1043" i="4"/>
  <c r="N1043" i="4"/>
  <c r="M2089" i="4"/>
  <c r="M2090" i="4"/>
  <c r="N2090" i="4"/>
  <c r="N1040" i="4"/>
  <c r="N1039" i="4"/>
  <c r="O2714" i="4"/>
  <c r="H2679" i="4"/>
  <c r="L2714" i="4"/>
  <c r="N1041" i="4"/>
  <c r="M1034" i="4"/>
  <c r="N1035" i="4"/>
  <c r="N1034" i="4"/>
  <c r="O2680" i="4"/>
  <c r="L2680" i="4"/>
  <c r="L2683" i="4"/>
  <c r="M2092" i="4"/>
  <c r="P2722" i="4"/>
  <c r="K2687" i="4"/>
  <c r="P2687" i="4" s="1"/>
  <c r="O2722" i="4"/>
  <c r="H2687" i="4"/>
  <c r="L2722" i="4"/>
  <c r="K2686" i="4"/>
  <c r="P2686" i="4" s="1"/>
  <c r="P2721" i="4"/>
  <c r="H2686" i="4"/>
  <c r="O2721" i="4"/>
  <c r="L2721" i="4"/>
  <c r="P2720" i="4"/>
  <c r="K2685" i="4"/>
  <c r="P2685" i="4" s="1"/>
  <c r="O2720" i="4"/>
  <c r="H2685" i="4"/>
  <c r="L2720" i="4"/>
  <c r="P2719" i="4"/>
  <c r="K2684" i="4"/>
  <c r="P2684" i="4" s="1"/>
  <c r="O2719" i="4"/>
  <c r="H2684" i="4"/>
  <c r="L2719" i="4"/>
  <c r="M2703" i="4" l="1"/>
  <c r="N2701" i="4"/>
  <c r="M2704" i="4"/>
  <c r="M2726" i="4"/>
  <c r="M2715" i="4"/>
  <c r="M2713" i="4"/>
  <c r="M2724" i="4"/>
  <c r="M2701" i="4"/>
  <c r="M2727" i="4"/>
  <c r="M2728" i="4"/>
  <c r="M2717" i="4"/>
  <c r="M2710" i="4"/>
  <c r="M2702" i="4"/>
  <c r="M2729" i="4"/>
  <c r="M2706" i="4"/>
  <c r="M2707" i="4"/>
  <c r="M2730" i="4"/>
  <c r="M2718" i="4"/>
  <c r="M2705" i="4"/>
  <c r="M2725" i="4"/>
  <c r="P2664" i="4"/>
  <c r="N2710" i="4"/>
  <c r="P2683" i="4"/>
  <c r="Q2664" i="4"/>
  <c r="O2664" i="4"/>
  <c r="T2664" i="4"/>
  <c r="R2664" i="4"/>
  <c r="N2707" i="4"/>
  <c r="N2713" i="4"/>
  <c r="M2700" i="4"/>
  <c r="N2700" i="4"/>
  <c r="Q2672" i="4"/>
  <c r="R2671" i="4"/>
  <c r="R2667" i="4"/>
  <c r="S2672" i="4"/>
  <c r="P2671" i="4"/>
  <c r="Q2671" i="4"/>
  <c r="T2671" i="4"/>
  <c r="M2695" i="4"/>
  <c r="M2696" i="4"/>
  <c r="M2693" i="4"/>
  <c r="M2694" i="4"/>
  <c r="L2678" i="4"/>
  <c r="M2678" i="4" s="1"/>
  <c r="M2716" i="4"/>
  <c r="M2712" i="4"/>
  <c r="M2691" i="4"/>
  <c r="M2692" i="4"/>
  <c r="O2676" i="4"/>
  <c r="N2716" i="4"/>
  <c r="S2677" i="4"/>
  <c r="O2677" i="4"/>
  <c r="L2677" i="4"/>
  <c r="T2667" i="4"/>
  <c r="Q2667" i="4"/>
  <c r="S2673" i="4"/>
  <c r="R2668" i="4"/>
  <c r="O2668" i="4"/>
  <c r="P2668" i="4"/>
  <c r="L2668" i="4"/>
  <c r="M2668" i="4" s="1"/>
  <c r="P2675" i="4"/>
  <c r="Q2675" i="4"/>
  <c r="R2675" i="4"/>
  <c r="T2675" i="4"/>
  <c r="Q2666" i="4"/>
  <c r="P2667" i="4"/>
  <c r="M2689" i="4"/>
  <c r="M2690" i="4"/>
  <c r="P2682" i="4"/>
  <c r="O2682" i="4"/>
  <c r="P2676" i="4"/>
  <c r="T2676" i="4"/>
  <c r="R2676" i="4"/>
  <c r="Q2676" i="4"/>
  <c r="L2676" i="4"/>
  <c r="M2676" i="4" s="1"/>
  <c r="S2669" i="4"/>
  <c r="M2666" i="4"/>
  <c r="M2672" i="4"/>
  <c r="M2665" i="4"/>
  <c r="N2665" i="4"/>
  <c r="M2682" i="4"/>
  <c r="M2683" i="4"/>
  <c r="T2672" i="4"/>
  <c r="P2672" i="4"/>
  <c r="O2672" i="4"/>
  <c r="R2672" i="4"/>
  <c r="M2709" i="4"/>
  <c r="N2706" i="4"/>
  <c r="O2673" i="4"/>
  <c r="L2673" i="4"/>
  <c r="M2673" i="4" s="1"/>
  <c r="P2669" i="4"/>
  <c r="Q2669" i="4"/>
  <c r="T2669" i="4"/>
  <c r="R2669" i="4"/>
  <c r="T2674" i="4"/>
  <c r="R2674" i="4"/>
  <c r="P2674" i="4"/>
  <c r="Q2674" i="4"/>
  <c r="L2669" i="4"/>
  <c r="O2669" i="4"/>
  <c r="P2665" i="4"/>
  <c r="T2665" i="4"/>
  <c r="R2665" i="4"/>
  <c r="M2711" i="4"/>
  <c r="N2712" i="4"/>
  <c r="N2711" i="4"/>
  <c r="O2667" i="4"/>
  <c r="L2667" i="4"/>
  <c r="S2667" i="4"/>
  <c r="O2671" i="4"/>
  <c r="L2671" i="4"/>
  <c r="N2672" i="4" s="1"/>
  <c r="S2671" i="4"/>
  <c r="L2675" i="4"/>
  <c r="M2675" i="4" s="1"/>
  <c r="O2675" i="4"/>
  <c r="S2675" i="4"/>
  <c r="O2670" i="4"/>
  <c r="L2670" i="4"/>
  <c r="S2670" i="4"/>
  <c r="N2709" i="4"/>
  <c r="N2708" i="4"/>
  <c r="Q2668" i="4"/>
  <c r="T2668" i="4"/>
  <c r="Q2673" i="4"/>
  <c r="T2673" i="4"/>
  <c r="R2673" i="4"/>
  <c r="P2673" i="4"/>
  <c r="N2705" i="4"/>
  <c r="N2704" i="4"/>
  <c r="Q2665" i="4"/>
  <c r="T2670" i="4"/>
  <c r="R2670" i="4"/>
  <c r="P2670" i="4"/>
  <c r="Q2670" i="4"/>
  <c r="O2674" i="4"/>
  <c r="L2674" i="4"/>
  <c r="M2674" i="4" s="1"/>
  <c r="S2674" i="4"/>
  <c r="M2708" i="4"/>
  <c r="N2703" i="4"/>
  <c r="N2702" i="4"/>
  <c r="M2681" i="4"/>
  <c r="O2688" i="4"/>
  <c r="L2688" i="4"/>
  <c r="N2689" i="4" s="1"/>
  <c r="N2723" i="4"/>
  <c r="M2723" i="4"/>
  <c r="O2679" i="4"/>
  <c r="L2679" i="4"/>
  <c r="M2714" i="4"/>
  <c r="N2715" i="4"/>
  <c r="N2714" i="4"/>
  <c r="N2681" i="4"/>
  <c r="M2680" i="4"/>
  <c r="N2683" i="4"/>
  <c r="N2722" i="4"/>
  <c r="M2722" i="4"/>
  <c r="O2687" i="4"/>
  <c r="L2687" i="4"/>
  <c r="N2721" i="4"/>
  <c r="M2721" i="4"/>
  <c r="O2686" i="4"/>
  <c r="L2686" i="4"/>
  <c r="N2720" i="4"/>
  <c r="M2720" i="4"/>
  <c r="O2685" i="4"/>
  <c r="L2685" i="4"/>
  <c r="N2719" i="4"/>
  <c r="M2719" i="4"/>
  <c r="O2684" i="4"/>
  <c r="L2684" i="4"/>
  <c r="N2678" i="4" l="1"/>
  <c r="M2677" i="4"/>
  <c r="N2671" i="4"/>
  <c r="N2676" i="4"/>
  <c r="N2677" i="4"/>
  <c r="M2670" i="4"/>
  <c r="N2668" i="4"/>
  <c r="N2667" i="4"/>
  <c r="N2675" i="4"/>
  <c r="N2670" i="4"/>
  <c r="N2669" i="4"/>
  <c r="M2671" i="4"/>
  <c r="M2669" i="4"/>
  <c r="M2667" i="4"/>
  <c r="N2673" i="4"/>
  <c r="N2674" i="4"/>
  <c r="N2688" i="4"/>
  <c r="M2688" i="4"/>
  <c r="N2679" i="4"/>
  <c r="M2679" i="4"/>
  <c r="N2680" i="4"/>
  <c r="N2687" i="4"/>
  <c r="M2687" i="4"/>
  <c r="N2686" i="4"/>
  <c r="M2686" i="4"/>
  <c r="N2685" i="4"/>
  <c r="M2685" i="4"/>
  <c r="N2684" i="4"/>
  <c r="M2684" i="4"/>
</calcChain>
</file>

<file path=xl/sharedStrings.xml><?xml version="1.0" encoding="utf-8"?>
<sst xmlns="http://schemas.openxmlformats.org/spreadsheetml/2006/main" count="128" uniqueCount="128">
  <si>
    <t>Value Workers Inc.</t>
    <phoneticPr fontId="0"/>
  </si>
  <si>
    <t>HP:</t>
    <phoneticPr fontId="0"/>
  </si>
  <si>
    <t>E-mail:</t>
    <phoneticPr fontId="0"/>
  </si>
  <si>
    <t>首都圏新築マンション　平均坪単価推移</t>
    <rPh sb="0" eb="3">
      <t>シュトケン</t>
    </rPh>
    <rPh sb="3" eb="5">
      <t>シンチク</t>
    </rPh>
    <rPh sb="11" eb="13">
      <t>ヘイキン</t>
    </rPh>
    <rPh sb="13" eb="16">
      <t>ツボタンカ</t>
    </rPh>
    <rPh sb="16" eb="18">
      <t>スイイ</t>
    </rPh>
    <phoneticPr fontId="4"/>
  </si>
  <si>
    <t>単位：棟.戸.万円.㎡.％</t>
    <rPh sb="0" eb="2">
      <t>タンイ</t>
    </rPh>
    <rPh sb="3" eb="4">
      <t>トウ</t>
    </rPh>
    <rPh sb="5" eb="6">
      <t>コ</t>
    </rPh>
    <rPh sb="7" eb="9">
      <t>マンエン</t>
    </rPh>
    <phoneticPr fontId="4"/>
  </si>
  <si>
    <t>地区</t>
    <rPh sb="0" eb="2">
      <t>チク</t>
    </rPh>
    <phoneticPr fontId="4"/>
  </si>
  <si>
    <t>件数</t>
    <rPh sb="0" eb="2">
      <t>ケンスウ</t>
    </rPh>
    <phoneticPr fontId="4"/>
  </si>
  <si>
    <t>完成</t>
    <rPh sb="0" eb="2">
      <t>カンセイ</t>
    </rPh>
    <phoneticPr fontId="4"/>
  </si>
  <si>
    <t>供給戸</t>
    <rPh sb="0" eb="2">
      <t>キョウキュウ</t>
    </rPh>
    <rPh sb="2" eb="3">
      <t>コ</t>
    </rPh>
    <phoneticPr fontId="4"/>
  </si>
  <si>
    <t>累計戸</t>
    <rPh sb="0" eb="2">
      <t>ルイケイ</t>
    </rPh>
    <rPh sb="2" eb="3">
      <t>コ</t>
    </rPh>
    <phoneticPr fontId="4"/>
  </si>
  <si>
    <t>当初戸</t>
    <rPh sb="0" eb="2">
      <t>トウショ</t>
    </rPh>
    <rPh sb="2" eb="3">
      <t>コ</t>
    </rPh>
    <phoneticPr fontId="4"/>
  </si>
  <si>
    <t>供給金額</t>
    <rPh sb="0" eb="2">
      <t>キョウキュウ</t>
    </rPh>
    <rPh sb="2" eb="4">
      <t>キンガク</t>
    </rPh>
    <phoneticPr fontId="4"/>
  </si>
  <si>
    <t>累計金額</t>
    <rPh sb="0" eb="2">
      <t>ルイケイ</t>
    </rPh>
    <rPh sb="2" eb="4">
      <t>キンガク</t>
    </rPh>
    <phoneticPr fontId="4"/>
  </si>
  <si>
    <t>初月金額</t>
    <rPh sb="0" eb="1">
      <t>ショ</t>
    </rPh>
    <rPh sb="1" eb="2">
      <t>ゲツ</t>
    </rPh>
    <rPh sb="2" eb="4">
      <t>キンガク</t>
    </rPh>
    <phoneticPr fontId="4"/>
  </si>
  <si>
    <t>供給面積</t>
    <rPh sb="0" eb="2">
      <t>キョウキュウ</t>
    </rPh>
    <rPh sb="2" eb="4">
      <t>メンセキ</t>
    </rPh>
    <phoneticPr fontId="4"/>
  </si>
  <si>
    <t>平均坪単価</t>
    <rPh sb="0" eb="2">
      <t>ヘイキン</t>
    </rPh>
    <rPh sb="2" eb="3">
      <t>ツボ</t>
    </rPh>
    <rPh sb="3" eb="5">
      <t>タンカ</t>
    </rPh>
    <phoneticPr fontId="4"/>
  </si>
  <si>
    <t>変動率</t>
    <rPh sb="0" eb="2">
      <t>ヘンドウ</t>
    </rPh>
    <rPh sb="2" eb="3">
      <t>ゲラクリツ</t>
    </rPh>
    <phoneticPr fontId="4"/>
  </si>
  <si>
    <t>平均金額</t>
    <rPh sb="0" eb="2">
      <t>ヘイキン</t>
    </rPh>
    <rPh sb="2" eb="4">
      <t>キンガク</t>
    </rPh>
    <phoneticPr fontId="4"/>
  </si>
  <si>
    <t>平均面積</t>
    <rPh sb="0" eb="2">
      <t>ヘイキン</t>
    </rPh>
    <rPh sb="2" eb="4">
      <t>メンセキ</t>
    </rPh>
    <phoneticPr fontId="4"/>
  </si>
  <si>
    <t>累計率</t>
    <rPh sb="0" eb="2">
      <t>ルイケイ</t>
    </rPh>
    <rPh sb="2" eb="3">
      <t>リツ</t>
    </rPh>
    <phoneticPr fontId="4"/>
  </si>
  <si>
    <t>初売率</t>
    <rPh sb="0" eb="1">
      <t>ショ</t>
    </rPh>
    <rPh sb="1" eb="2">
      <t>ウ</t>
    </rPh>
    <rPh sb="2" eb="3">
      <t>リツ</t>
    </rPh>
    <phoneticPr fontId="4"/>
  </si>
  <si>
    <t>累金率</t>
    <rPh sb="0" eb="1">
      <t>ルイケイ</t>
    </rPh>
    <rPh sb="1" eb="2">
      <t>キンガク</t>
    </rPh>
    <rPh sb="2" eb="3">
      <t>リツ</t>
    </rPh>
    <phoneticPr fontId="4"/>
  </si>
  <si>
    <t>残戸数</t>
    <rPh sb="0" eb="1">
      <t>ザン</t>
    </rPh>
    <rPh sb="1" eb="3">
      <t>コスウ</t>
    </rPh>
    <phoneticPr fontId="4"/>
  </si>
  <si>
    <t>千代田      1990</t>
    <rPh sb="0" eb="3">
      <t>チヨダ</t>
    </rPh>
    <phoneticPr fontId="4"/>
  </si>
  <si>
    <t>中央          1990</t>
    <rPh sb="0" eb="2">
      <t>チュウオウ</t>
    </rPh>
    <phoneticPr fontId="4"/>
  </si>
  <si>
    <t>港             1990</t>
    <rPh sb="0" eb="1">
      <t>ミナト</t>
    </rPh>
    <phoneticPr fontId="4"/>
  </si>
  <si>
    <t>http://www.value-workers.co.jp</t>
    <phoneticPr fontId="0"/>
  </si>
  <si>
    <t>info@value-workers.co.jp</t>
    <phoneticPr fontId="0"/>
  </si>
  <si>
    <t>品川          1990</t>
    <rPh sb="0" eb="2">
      <t>シナガワ</t>
    </rPh>
    <phoneticPr fontId="4"/>
  </si>
  <si>
    <t>大田         1990</t>
    <rPh sb="0" eb="2">
      <t>オオタ</t>
    </rPh>
    <phoneticPr fontId="4"/>
  </si>
  <si>
    <t>渋谷          1990</t>
    <rPh sb="0" eb="2">
      <t>シブヤ</t>
    </rPh>
    <phoneticPr fontId="4"/>
  </si>
  <si>
    <t>目黒          1990</t>
    <rPh sb="0" eb="2">
      <t>メグロ</t>
    </rPh>
    <phoneticPr fontId="4"/>
  </si>
  <si>
    <t>新宿          1990</t>
    <rPh sb="0" eb="2">
      <t>シンジュク</t>
    </rPh>
    <phoneticPr fontId="4"/>
  </si>
  <si>
    <t>中野          1990</t>
    <rPh sb="0" eb="2">
      <t>ナカノ</t>
    </rPh>
    <phoneticPr fontId="4"/>
  </si>
  <si>
    <t>世田谷      1990</t>
    <rPh sb="0" eb="3">
      <t>セタガヤ</t>
    </rPh>
    <phoneticPr fontId="4"/>
  </si>
  <si>
    <t>杉並          1990</t>
    <rPh sb="0" eb="2">
      <t>スギナミ</t>
    </rPh>
    <phoneticPr fontId="4"/>
  </si>
  <si>
    <t>豊島          1990</t>
    <rPh sb="0" eb="2">
      <t>トシマ</t>
    </rPh>
    <phoneticPr fontId="4"/>
  </si>
  <si>
    <t>文京          1990</t>
    <rPh sb="0" eb="2">
      <t>ブンキョウ</t>
    </rPh>
    <phoneticPr fontId="4"/>
  </si>
  <si>
    <t>練馬          1990</t>
    <rPh sb="0" eb="2">
      <t>ネリマ</t>
    </rPh>
    <phoneticPr fontId="4"/>
  </si>
  <si>
    <t>板橋          1990</t>
    <rPh sb="0" eb="2">
      <t>イタバシ</t>
    </rPh>
    <phoneticPr fontId="4"/>
  </si>
  <si>
    <t>北             1990</t>
    <rPh sb="0" eb="1">
      <t>キタ</t>
    </rPh>
    <phoneticPr fontId="4"/>
  </si>
  <si>
    <t>足立          1990</t>
    <rPh sb="0" eb="2">
      <t>アダチ</t>
    </rPh>
    <phoneticPr fontId="4"/>
  </si>
  <si>
    <t>江東          1990</t>
    <rPh sb="0" eb="2">
      <t>コウトウ</t>
    </rPh>
    <phoneticPr fontId="4"/>
  </si>
  <si>
    <t>台東          1990</t>
    <rPh sb="0" eb="2">
      <t>タイトウ</t>
    </rPh>
    <phoneticPr fontId="4"/>
  </si>
  <si>
    <t>墨田          1990</t>
    <rPh sb="0" eb="2">
      <t>スミダ</t>
    </rPh>
    <phoneticPr fontId="4"/>
  </si>
  <si>
    <t>江戸川      1990</t>
    <rPh sb="0" eb="3">
      <t>エドガワ</t>
    </rPh>
    <phoneticPr fontId="4"/>
  </si>
  <si>
    <t>葛飾          1990</t>
    <rPh sb="0" eb="2">
      <t>カツシカ</t>
    </rPh>
    <phoneticPr fontId="4"/>
  </si>
  <si>
    <t>荒川          1990</t>
    <rPh sb="0" eb="2">
      <t>アラカワ</t>
    </rPh>
    <phoneticPr fontId="4"/>
  </si>
  <si>
    <t>都区内計   1990</t>
    <rPh sb="0" eb="3">
      <t>トクナイ</t>
    </rPh>
    <rPh sb="3" eb="4">
      <t>ケイ</t>
    </rPh>
    <phoneticPr fontId="4"/>
  </si>
  <si>
    <t>三多摩１    1990</t>
    <rPh sb="0" eb="1">
      <t>サン</t>
    </rPh>
    <rPh sb="1" eb="3">
      <t>タマ</t>
    </rPh>
    <phoneticPr fontId="4"/>
  </si>
  <si>
    <t>三多摩２    1990</t>
    <rPh sb="0" eb="1">
      <t>サン</t>
    </rPh>
    <rPh sb="1" eb="3">
      <t>タマ</t>
    </rPh>
    <phoneticPr fontId="4"/>
  </si>
  <si>
    <t>三多摩３    1990</t>
    <rPh sb="0" eb="3">
      <t>サンタマ</t>
    </rPh>
    <phoneticPr fontId="4"/>
  </si>
  <si>
    <t>三多摩４    1990</t>
    <rPh sb="0" eb="3">
      <t>サンタマ</t>
    </rPh>
    <phoneticPr fontId="4"/>
  </si>
  <si>
    <t>三多摩計   1990</t>
    <rPh sb="0" eb="3">
      <t>サンタマ</t>
    </rPh>
    <rPh sb="3" eb="4">
      <t>ケイ</t>
    </rPh>
    <phoneticPr fontId="4"/>
  </si>
  <si>
    <t>東京都計   1990</t>
    <rPh sb="0" eb="3">
      <t>トウキョウト</t>
    </rPh>
    <rPh sb="3" eb="4">
      <t>ケイ</t>
    </rPh>
    <phoneticPr fontId="4"/>
  </si>
  <si>
    <t>鶴見区      1990</t>
    <rPh sb="0" eb="3">
      <t>ツルミク</t>
    </rPh>
    <phoneticPr fontId="4"/>
  </si>
  <si>
    <t>神奈川区   1990</t>
    <rPh sb="0" eb="4">
      <t>カナガワク</t>
    </rPh>
    <phoneticPr fontId="4"/>
  </si>
  <si>
    <t>西区          1990</t>
    <rPh sb="0" eb="2">
      <t>ニシク</t>
    </rPh>
    <phoneticPr fontId="4"/>
  </si>
  <si>
    <t>中区          1990</t>
    <rPh sb="0" eb="2">
      <t>ナカク</t>
    </rPh>
    <phoneticPr fontId="4"/>
  </si>
  <si>
    <t>南区          1990</t>
    <rPh sb="0" eb="2">
      <t>ミナミク</t>
    </rPh>
    <phoneticPr fontId="4"/>
  </si>
  <si>
    <t>保土ヶ谷区    90</t>
    <rPh sb="0" eb="5">
      <t>ホドガヤク</t>
    </rPh>
    <phoneticPr fontId="4"/>
  </si>
  <si>
    <t>磯子区       1990</t>
    <rPh sb="0" eb="3">
      <t>イソゴク</t>
    </rPh>
    <phoneticPr fontId="4"/>
  </si>
  <si>
    <t>金沢区       1990</t>
    <rPh sb="0" eb="3">
      <t>カナザワク</t>
    </rPh>
    <phoneticPr fontId="4"/>
  </si>
  <si>
    <t>港北区       1990</t>
    <rPh sb="0" eb="3">
      <t>コウホクク</t>
    </rPh>
    <phoneticPr fontId="4"/>
  </si>
  <si>
    <t>戸塚区       1990</t>
    <rPh sb="0" eb="2">
      <t>トヅカ</t>
    </rPh>
    <rPh sb="2" eb="3">
      <t>ク</t>
    </rPh>
    <phoneticPr fontId="4"/>
  </si>
  <si>
    <t>港南区       1990</t>
    <rPh sb="0" eb="3">
      <t>コウナンク</t>
    </rPh>
    <phoneticPr fontId="4"/>
  </si>
  <si>
    <t>旭区          1990</t>
    <rPh sb="0" eb="2">
      <t>アサヒク</t>
    </rPh>
    <phoneticPr fontId="4"/>
  </si>
  <si>
    <t>緑区          1990</t>
    <rPh sb="0" eb="2">
      <t>ミドリク</t>
    </rPh>
    <phoneticPr fontId="4"/>
  </si>
  <si>
    <t>瀬谷区       1990</t>
    <rPh sb="0" eb="3">
      <t>セヤク</t>
    </rPh>
    <phoneticPr fontId="4"/>
  </si>
  <si>
    <t>栄区          1990</t>
    <rPh sb="0" eb="2">
      <t>サカエク</t>
    </rPh>
    <phoneticPr fontId="4"/>
  </si>
  <si>
    <t>泉区          1990</t>
    <rPh sb="0" eb="2">
      <t>イズミク</t>
    </rPh>
    <phoneticPr fontId="4"/>
  </si>
  <si>
    <t>横浜市計   1990</t>
    <rPh sb="0" eb="3">
      <t>ヨコハマシ</t>
    </rPh>
    <rPh sb="3" eb="4">
      <t>ケイ</t>
    </rPh>
    <phoneticPr fontId="4"/>
  </si>
  <si>
    <t>川崎区       1990</t>
    <rPh sb="0" eb="3">
      <t>カワサキク</t>
    </rPh>
    <phoneticPr fontId="4"/>
  </si>
  <si>
    <t>幸区          1990</t>
    <rPh sb="0" eb="2">
      <t>サイワイク</t>
    </rPh>
    <phoneticPr fontId="4"/>
  </si>
  <si>
    <t>中原区      1990</t>
    <rPh sb="0" eb="3">
      <t>ナカハラク</t>
    </rPh>
    <phoneticPr fontId="4"/>
  </si>
  <si>
    <t>宮前区       1990</t>
    <rPh sb="0" eb="3">
      <t>ミヤマエク</t>
    </rPh>
    <phoneticPr fontId="4"/>
  </si>
  <si>
    <t>高津区       1990</t>
    <rPh sb="0" eb="3">
      <t>タカツク</t>
    </rPh>
    <phoneticPr fontId="4"/>
  </si>
  <si>
    <t>多摩区       1990</t>
    <rPh sb="0" eb="3">
      <t>タマク</t>
    </rPh>
    <phoneticPr fontId="4"/>
  </si>
  <si>
    <t>麻生区       1990</t>
    <rPh sb="0" eb="3">
      <t>アサオク</t>
    </rPh>
    <phoneticPr fontId="4"/>
  </si>
  <si>
    <t>川崎市計   1990</t>
    <rPh sb="0" eb="3">
      <t>カワサキシ</t>
    </rPh>
    <rPh sb="3" eb="4">
      <t>ケイ</t>
    </rPh>
    <phoneticPr fontId="4"/>
  </si>
  <si>
    <t>相模原市   1990</t>
    <rPh sb="0" eb="4">
      <t>サガミハラシ</t>
    </rPh>
    <phoneticPr fontId="4"/>
  </si>
  <si>
    <t>座間厚木大和90</t>
    <rPh sb="0" eb="2">
      <t>ザマ</t>
    </rPh>
    <rPh sb="2" eb="4">
      <t>アツギ</t>
    </rPh>
    <rPh sb="4" eb="6">
      <t>ヤマト</t>
    </rPh>
    <phoneticPr fontId="4"/>
  </si>
  <si>
    <t>鎌倉横須賀1990</t>
    <rPh sb="0" eb="2">
      <t>カマクラ</t>
    </rPh>
    <rPh sb="2" eb="5">
      <t>ヨコスカ</t>
    </rPh>
    <phoneticPr fontId="4"/>
  </si>
  <si>
    <t>藤沢茅ヶ崎1990</t>
    <rPh sb="0" eb="2">
      <t>フジサワ</t>
    </rPh>
    <rPh sb="2" eb="5">
      <t>チガサキ</t>
    </rPh>
    <phoneticPr fontId="4"/>
  </si>
  <si>
    <t>平塚  1991</t>
    <rPh sb="0" eb="2">
      <t>ヒラツカ</t>
    </rPh>
    <phoneticPr fontId="4"/>
  </si>
  <si>
    <t>神奈川計   1990</t>
    <rPh sb="0" eb="3">
      <t>カナガワ</t>
    </rPh>
    <rPh sb="3" eb="4">
      <t>ケイ</t>
    </rPh>
    <phoneticPr fontId="4"/>
  </si>
  <si>
    <t>市川浦安船橋90</t>
    <rPh sb="0" eb="2">
      <t>イチカワ</t>
    </rPh>
    <rPh sb="2" eb="4">
      <t>ウラヤス</t>
    </rPh>
    <rPh sb="4" eb="6">
      <t>フナバシ</t>
    </rPh>
    <phoneticPr fontId="4"/>
  </si>
  <si>
    <t>千葉市       1990</t>
    <rPh sb="0" eb="3">
      <t>チバシ</t>
    </rPh>
    <phoneticPr fontId="4"/>
  </si>
  <si>
    <t>松戸柏流山   90</t>
    <rPh sb="0" eb="2">
      <t>マツド</t>
    </rPh>
    <rPh sb="2" eb="3">
      <t>カシワ</t>
    </rPh>
    <rPh sb="3" eb="5">
      <t>ナガレヤマ</t>
    </rPh>
    <phoneticPr fontId="4"/>
  </si>
  <si>
    <t>その他千葉県90</t>
    <rPh sb="0" eb="3">
      <t>ソノタ</t>
    </rPh>
    <rPh sb="3" eb="5">
      <t>チバ</t>
    </rPh>
    <rPh sb="5" eb="6">
      <t>ケン</t>
    </rPh>
    <phoneticPr fontId="4"/>
  </si>
  <si>
    <t>千葉県計   1990</t>
    <rPh sb="0" eb="3">
      <t>チバケン</t>
    </rPh>
    <rPh sb="3" eb="4">
      <t>ケイ</t>
    </rPh>
    <phoneticPr fontId="4"/>
  </si>
  <si>
    <t>和光～上福岡90</t>
    <rPh sb="0" eb="2">
      <t>ワコウ</t>
    </rPh>
    <rPh sb="3" eb="6">
      <t>カミフクオカ</t>
    </rPh>
    <phoneticPr fontId="4"/>
  </si>
  <si>
    <t>川越所沢入間90</t>
    <rPh sb="0" eb="2">
      <t>カワゴエ</t>
    </rPh>
    <rPh sb="2" eb="4">
      <t>トコロザワ</t>
    </rPh>
    <rPh sb="4" eb="6">
      <t>イルマ</t>
    </rPh>
    <phoneticPr fontId="4"/>
  </si>
  <si>
    <t>川口鳩ヶ谷 1990</t>
    <rPh sb="0" eb="2">
      <t>カワグチ</t>
    </rPh>
    <rPh sb="2" eb="5">
      <t>ハトガヤ</t>
    </rPh>
    <phoneticPr fontId="4"/>
  </si>
  <si>
    <t>浦和与野   1990</t>
    <rPh sb="0" eb="2">
      <t>ウラワ</t>
    </rPh>
    <rPh sb="2" eb="4">
      <t>ヨノ</t>
    </rPh>
    <phoneticPr fontId="4"/>
  </si>
  <si>
    <t>(200105まで)  2001</t>
    <phoneticPr fontId="4"/>
  </si>
  <si>
    <t>さいたま市へ</t>
    <rPh sb="4" eb="5">
      <t>シ</t>
    </rPh>
    <phoneticPr fontId="4"/>
  </si>
  <si>
    <t>蕨戸田       1990</t>
    <rPh sb="0" eb="1">
      <t>ワラビ</t>
    </rPh>
    <rPh sb="1" eb="3">
      <t>トダ</t>
    </rPh>
    <phoneticPr fontId="4"/>
  </si>
  <si>
    <t>大宮上尾蓮田90</t>
    <rPh sb="0" eb="2">
      <t>オオミヤ</t>
    </rPh>
    <rPh sb="2" eb="4">
      <t>アゲオ</t>
    </rPh>
    <rPh sb="4" eb="6">
      <t>ハスダ</t>
    </rPh>
    <phoneticPr fontId="4"/>
  </si>
  <si>
    <t>(大宮-0105)  2001</t>
    <rPh sb="1" eb="3">
      <t>オオミヤ</t>
    </rPh>
    <phoneticPr fontId="4"/>
  </si>
  <si>
    <t>さいたま市   1990</t>
    <rPh sb="4" eb="5">
      <t>シ</t>
    </rPh>
    <phoneticPr fontId="4"/>
  </si>
  <si>
    <t>(200105から)  2001</t>
    <phoneticPr fontId="4"/>
  </si>
  <si>
    <t>さいたま市 計  1990</t>
    <rPh sb="4" eb="5">
      <t>シ</t>
    </rPh>
    <rPh sb="6" eb="7">
      <t>ケイ</t>
    </rPh>
    <phoneticPr fontId="4"/>
  </si>
  <si>
    <t>（年間）  2001</t>
    <rPh sb="1" eb="3">
      <t>ネンカン</t>
    </rPh>
    <phoneticPr fontId="4"/>
  </si>
  <si>
    <t>東武伊勢崎線90</t>
    <rPh sb="0" eb="2">
      <t>トウブ</t>
    </rPh>
    <rPh sb="2" eb="5">
      <t>イセザキ</t>
    </rPh>
    <rPh sb="5" eb="6">
      <t>セン</t>
    </rPh>
    <phoneticPr fontId="4"/>
  </si>
  <si>
    <t>埼玉県計   1990</t>
    <rPh sb="0" eb="3">
      <t>サイタマケン</t>
    </rPh>
    <rPh sb="3" eb="4">
      <t>ケイ</t>
    </rPh>
    <phoneticPr fontId="4"/>
  </si>
  <si>
    <t>茨城県       1990</t>
    <rPh sb="0" eb="3">
      <t>イバラギケン</t>
    </rPh>
    <phoneticPr fontId="4"/>
  </si>
  <si>
    <t>郊外小計   1990</t>
    <rPh sb="0" eb="2">
      <t>コウガイ</t>
    </rPh>
    <rPh sb="2" eb="4">
      <t>ショウケイ</t>
    </rPh>
    <phoneticPr fontId="4"/>
  </si>
  <si>
    <t>全体合計   1990</t>
    <rPh sb="0" eb="2">
      <t>ゼンタイ</t>
    </rPh>
    <rPh sb="2" eb="4">
      <t>ゴウケイ</t>
    </rPh>
    <phoneticPr fontId="4"/>
  </si>
  <si>
    <t>注２． 独自集計のため、不動産経済研究所データ及び長谷工ＣＲＩ データとの間に僅かな誤差があります。</t>
    <rPh sb="0" eb="1">
      <t>チュウ</t>
    </rPh>
    <rPh sb="4" eb="6">
      <t>ドクジ</t>
    </rPh>
    <rPh sb="6" eb="8">
      <t>シュウケイ</t>
    </rPh>
    <rPh sb="25" eb="28">
      <t>ハセコウ</t>
    </rPh>
    <rPh sb="37" eb="38">
      <t>アイダ</t>
    </rPh>
    <rPh sb="39" eb="40">
      <t>ワズ</t>
    </rPh>
    <rPh sb="42" eb="44">
      <t>ゴサ</t>
    </rPh>
    <phoneticPr fontId="4"/>
  </si>
  <si>
    <t>注３． 東京の三多摩の内訳</t>
    <rPh sb="0" eb="1">
      <t>チュウ</t>
    </rPh>
    <rPh sb="4" eb="6">
      <t>トウキョウ</t>
    </rPh>
    <rPh sb="7" eb="10">
      <t>サンタマ</t>
    </rPh>
    <rPh sb="11" eb="13">
      <t>ウチワケ</t>
    </rPh>
    <phoneticPr fontId="4"/>
  </si>
  <si>
    <t xml:space="preserve">         三多摩１．．調布市、狛江市、府中市、多摩市、稲城市、町田市</t>
    <rPh sb="9" eb="12">
      <t>サンタマ</t>
    </rPh>
    <rPh sb="15" eb="18">
      <t>チョウフシ</t>
    </rPh>
    <rPh sb="19" eb="22">
      <t>コマエシ</t>
    </rPh>
    <rPh sb="23" eb="26">
      <t>フチュウシ</t>
    </rPh>
    <rPh sb="27" eb="30">
      <t>タマシ</t>
    </rPh>
    <rPh sb="31" eb="34">
      <t>イナギシ</t>
    </rPh>
    <rPh sb="35" eb="38">
      <t>マチダシ</t>
    </rPh>
    <phoneticPr fontId="4"/>
  </si>
  <si>
    <t xml:space="preserve">         三多摩２．．武蔵野市、三鷹市、小金井市、国分寺市、国立市</t>
    <rPh sb="9" eb="12">
      <t>サンタマ</t>
    </rPh>
    <rPh sb="15" eb="19">
      <t>ムサシノシ</t>
    </rPh>
    <rPh sb="20" eb="23">
      <t>ミタカシ</t>
    </rPh>
    <rPh sb="24" eb="28">
      <t>コガネイシ</t>
    </rPh>
    <rPh sb="29" eb="33">
      <t>コクブンジシ</t>
    </rPh>
    <rPh sb="34" eb="37">
      <t>クニタチシ</t>
    </rPh>
    <phoneticPr fontId="4"/>
  </si>
  <si>
    <t xml:space="preserve">         三多摩３．．立川市、日野市、八王子市、昭島市、福生市、青梅市、西多摩郡、瑞穂町</t>
    <rPh sb="9" eb="12">
      <t>サンタマ</t>
    </rPh>
    <rPh sb="15" eb="18">
      <t>タチカワシ</t>
    </rPh>
    <rPh sb="19" eb="22">
      <t>ヒノシ</t>
    </rPh>
    <rPh sb="23" eb="27">
      <t>ハチオウジシ</t>
    </rPh>
    <rPh sb="28" eb="31">
      <t>アキシマシ</t>
    </rPh>
    <rPh sb="32" eb="35">
      <t>フッサシ</t>
    </rPh>
    <rPh sb="36" eb="39">
      <t>オウメシ</t>
    </rPh>
    <rPh sb="40" eb="44">
      <t>ニシタマグン</t>
    </rPh>
    <rPh sb="45" eb="47">
      <t>ミズホ</t>
    </rPh>
    <rPh sb="47" eb="48">
      <t>チョウ</t>
    </rPh>
    <phoneticPr fontId="4"/>
  </si>
  <si>
    <t xml:space="preserve">         三多摩４．．保谷市、田無市、東久留米市、小平市、清瀬市、東村山市、東大和市、武蔵村山市</t>
    <rPh sb="9" eb="12">
      <t>サンタマ</t>
    </rPh>
    <rPh sb="15" eb="18">
      <t>ホウヤシ</t>
    </rPh>
    <rPh sb="19" eb="22">
      <t>タナシシ</t>
    </rPh>
    <rPh sb="23" eb="28">
      <t>ヒガシクルメシ</t>
    </rPh>
    <rPh sb="29" eb="32">
      <t>コダイラシ</t>
    </rPh>
    <rPh sb="33" eb="36">
      <t>キヨセシ</t>
    </rPh>
    <rPh sb="37" eb="41">
      <t>ヒガシムラヤマシ</t>
    </rPh>
    <rPh sb="42" eb="46">
      <t>ヒガシヤマトシ</t>
    </rPh>
    <rPh sb="47" eb="52">
      <t>ムサシムラヤマシ</t>
    </rPh>
    <phoneticPr fontId="4"/>
  </si>
  <si>
    <t>（注）</t>
    <rPh sb="1" eb="2">
      <t>チュウ</t>
    </rPh>
    <phoneticPr fontId="4"/>
  </si>
  <si>
    <t>実際の案件につきましては、別途、鑑定評価等の有料サービスのご利用をお願いいたします。</t>
    <rPh sb="0" eb="2">
      <t>ジッサイ</t>
    </rPh>
    <rPh sb="3" eb="5">
      <t>アンケン</t>
    </rPh>
    <rPh sb="13" eb="15">
      <t>ベット</t>
    </rPh>
    <rPh sb="16" eb="21">
      <t>カンテイヒョウカトウ</t>
    </rPh>
    <rPh sb="22" eb="24">
      <t>ユウリョウ</t>
    </rPh>
    <rPh sb="30" eb="32">
      <t>リヨウ</t>
    </rPh>
    <rPh sb="34" eb="35">
      <t>ネガ</t>
    </rPh>
    <phoneticPr fontId="3"/>
  </si>
  <si>
    <t>注１． 本表はＭＲＣ（全国不動産情報センター）集計数値を当社で時系列に再集計し地域ごとの価格推移データとしたものです。</t>
    <rPh sb="0" eb="1">
      <t>チュウ</t>
    </rPh>
    <rPh sb="4" eb="5">
      <t>ホン</t>
    </rPh>
    <rPh sb="5" eb="6">
      <t>ヒョウ</t>
    </rPh>
    <rPh sb="23" eb="25">
      <t>シュウケイ</t>
    </rPh>
    <rPh sb="25" eb="27">
      <t>スウチ</t>
    </rPh>
    <rPh sb="28" eb="30">
      <t>トウシャ</t>
    </rPh>
    <rPh sb="31" eb="34">
      <t>ジケイレツ</t>
    </rPh>
    <rPh sb="35" eb="36">
      <t>サイ</t>
    </rPh>
    <rPh sb="36" eb="38">
      <t>シュウケイ</t>
    </rPh>
    <rPh sb="39" eb="41">
      <t>チイキ</t>
    </rPh>
    <rPh sb="44" eb="46">
      <t>カカク</t>
    </rPh>
    <rPh sb="46" eb="48">
      <t>スイイ</t>
    </rPh>
    <phoneticPr fontId="4"/>
  </si>
  <si>
    <t>各年１月１６日～翌年１月１５日</t>
    <rPh sb="0" eb="1">
      <t>カク</t>
    </rPh>
    <rPh sb="1" eb="2">
      <t>ネン</t>
    </rPh>
    <rPh sb="3" eb="4">
      <t>ガツ</t>
    </rPh>
    <rPh sb="6" eb="7">
      <t>ヒ</t>
    </rPh>
    <rPh sb="8" eb="10">
      <t>ヨクトシ</t>
    </rPh>
    <rPh sb="11" eb="12">
      <t>ガツ</t>
    </rPh>
    <rPh sb="14" eb="15">
      <t>ヒ</t>
    </rPh>
    <phoneticPr fontId="4"/>
  </si>
  <si>
    <r>
      <rPr>
        <sz val="11"/>
        <rFont val="NSimSun"/>
        <family val="3"/>
        <charset val="134"/>
      </rPr>
      <t>为</t>
    </r>
    <r>
      <rPr>
        <sz val="11"/>
        <rFont val="ＭＳ Ｐゴシック"/>
        <family val="3"/>
        <charset val="128"/>
      </rPr>
      <t>什</t>
    </r>
    <r>
      <rPr>
        <sz val="11"/>
        <rFont val="MingLiU"/>
        <family val="3"/>
        <charset val="136"/>
      </rPr>
      <t>么</t>
    </r>
    <r>
      <rPr>
        <sz val="11"/>
        <rFont val="ＭＳ Ｐゴシック"/>
        <family val="3"/>
        <charset val="128"/>
      </rPr>
      <t>泡沫</t>
    </r>
    <r>
      <rPr>
        <sz val="11"/>
        <rFont val="NSimSun"/>
        <family val="3"/>
        <charset val="134"/>
      </rPr>
      <t>发</t>
    </r>
    <r>
      <rPr>
        <sz val="11"/>
        <rFont val="ＭＳ Ｐゴシック"/>
        <family val="3"/>
        <charset val="128"/>
      </rPr>
      <t>生？</t>
    </r>
    <phoneticPr fontId="4"/>
  </si>
  <si>
    <t>http://www.value-workers.co.jp/design/chick-earthworm.htm</t>
    <phoneticPr fontId="4"/>
  </si>
  <si>
    <t xml:space="preserve">         引用する場合は必ず出典を記載してください。 ＜茨城県を含む点にご注意ください＞</t>
    <rPh sb="32" eb="35">
      <t>イバラギケン</t>
    </rPh>
    <rPh sb="36" eb="37">
      <t>フク</t>
    </rPh>
    <rPh sb="38" eb="39">
      <t>テン</t>
    </rPh>
    <rPh sb="41" eb="43">
      <t>チュウイ</t>
    </rPh>
    <phoneticPr fontId="4"/>
  </si>
  <si>
    <t>What caused the bubble?</t>
    <phoneticPr fontId="4"/>
  </si>
  <si>
    <t>左記指数</t>
    <rPh sb="0" eb="2">
      <t>サキ</t>
    </rPh>
    <rPh sb="2" eb="4">
      <t>シスウ</t>
    </rPh>
    <phoneticPr fontId="4"/>
  </si>
  <si>
    <t>不動産鑑定士事務所</t>
    <rPh sb="0" eb="6">
      <t>フカ</t>
    </rPh>
    <rPh sb="6" eb="8">
      <t>ジム</t>
    </rPh>
    <rPh sb="8" eb="9">
      <t>ショ</t>
    </rPh>
    <phoneticPr fontId="0"/>
  </si>
  <si>
    <t>バブルはなぜ起きたか？</t>
    <rPh sb="6" eb="7">
      <t>オ</t>
    </rPh>
    <phoneticPr fontId="4"/>
  </si>
  <si>
    <t>バリューワーカーズ</t>
    <phoneticPr fontId="0"/>
  </si>
  <si>
    <t>上尾蓮田↓    2002</t>
    <rPh sb="0" eb="2">
      <t>アゲオ</t>
    </rPh>
    <rPh sb="2" eb="4">
      <t>ハスダ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</si>
</sst>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;&quot;△ &quot;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7.2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color indexed="12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NSimSun"/>
      <family val="3"/>
      <charset val="134"/>
    </font>
    <font>
      <sz val="11"/>
      <name val="MingLiU"/>
      <family val="3"/>
      <charset val="136"/>
    </font>
    <font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3" fillId="0" borderId="0"/>
    <xf numFmtId="0" fontId="1" fillId="0" borderId="0"/>
  </cellStyleXfs>
  <cellXfs count="94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6" fontId="1" fillId="3" borderId="4" xfId="2" applyNumberFormat="1" applyFill="1" applyBorder="1"/>
    <xf numFmtId="176" fontId="1" fillId="3" borderId="5" xfId="2" applyNumberFormat="1" applyFill="1" applyBorder="1"/>
    <xf numFmtId="176" fontId="1" fillId="3" borderId="0" xfId="2" applyNumberFormat="1" applyFill="1"/>
    <xf numFmtId="38" fontId="1" fillId="3" borderId="0" xfId="2" applyFill="1"/>
    <xf numFmtId="0" fontId="1" fillId="2" borderId="0" xfId="4" applyFill="1" applyAlignment="1">
      <alignment horizontal="center"/>
    </xf>
    <xf numFmtId="0" fontId="6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1" applyFont="1" applyFill="1" applyAlignment="1" applyProtection="1"/>
    <xf numFmtId="0" fontId="2" fillId="2" borderId="0" xfId="1" applyFill="1" applyAlignment="1" applyProtection="1"/>
    <xf numFmtId="176" fontId="1" fillId="3" borderId="6" xfId="2" applyNumberFormat="1" applyFill="1" applyBorder="1"/>
    <xf numFmtId="176" fontId="1" fillId="3" borderId="7" xfId="2" applyNumberFormat="1" applyFill="1" applyBorder="1"/>
    <xf numFmtId="176" fontId="1" fillId="3" borderId="8" xfId="2" applyNumberFormat="1" applyFill="1" applyBorder="1"/>
    <xf numFmtId="38" fontId="1" fillId="3" borderId="8" xfId="2" applyFill="1" applyBorder="1"/>
    <xf numFmtId="0" fontId="7" fillId="2" borderId="0" xfId="4" applyFont="1" applyFill="1" applyAlignment="1">
      <alignment horizontal="right"/>
    </xf>
    <xf numFmtId="0" fontId="0" fillId="2" borderId="9" xfId="0" applyFill="1" applyBorder="1"/>
    <xf numFmtId="0" fontId="7" fillId="2" borderId="8" xfId="4" applyFont="1" applyFill="1" applyBorder="1" applyAlignment="1">
      <alignment horizontal="right"/>
    </xf>
    <xf numFmtId="0" fontId="2" fillId="2" borderId="8" xfId="1" applyFill="1" applyBorder="1" applyAlignment="1" applyProtection="1"/>
    <xf numFmtId="0" fontId="0" fillId="2" borderId="8" xfId="0" applyFill="1" applyBorder="1"/>
    <xf numFmtId="176" fontId="1" fillId="3" borderId="10" xfId="2" applyNumberFormat="1" applyFill="1" applyBorder="1"/>
    <xf numFmtId="176" fontId="1" fillId="3" borderId="11" xfId="2" applyNumberFormat="1" applyFill="1" applyBorder="1"/>
    <xf numFmtId="176" fontId="1" fillId="3" borderId="12" xfId="2" applyNumberFormat="1" applyFill="1" applyBorder="1"/>
    <xf numFmtId="38" fontId="1" fillId="3" borderId="12" xfId="2" applyFill="1" applyBorder="1"/>
    <xf numFmtId="176" fontId="1" fillId="4" borderId="14" xfId="2" applyNumberFormat="1" applyFill="1" applyBorder="1"/>
    <xf numFmtId="38" fontId="1" fillId="3" borderId="15" xfId="2" applyFill="1" applyBorder="1"/>
    <xf numFmtId="176" fontId="1" fillId="3" borderId="16" xfId="2" applyNumberFormat="1" applyFill="1" applyBorder="1"/>
    <xf numFmtId="0" fontId="0" fillId="4" borderId="13" xfId="0" applyFill="1" applyBorder="1"/>
    <xf numFmtId="0" fontId="0" fillId="4" borderId="13" xfId="0" applyFill="1" applyBorder="1" applyAlignment="1">
      <alignment horizontal="right"/>
    </xf>
    <xf numFmtId="38" fontId="1" fillId="0" borderId="13" xfId="2" applyBorder="1"/>
    <xf numFmtId="38" fontId="1" fillId="0" borderId="0" xfId="2"/>
    <xf numFmtId="38" fontId="1" fillId="0" borderId="14" xfId="2" applyBorder="1"/>
    <xf numFmtId="176" fontId="1" fillId="4" borderId="0" xfId="2" applyNumberFormat="1" applyFill="1"/>
    <xf numFmtId="177" fontId="1" fillId="4" borderId="0" xfId="2" applyNumberFormat="1" applyFill="1"/>
    <xf numFmtId="176" fontId="1" fillId="4" borderId="18" xfId="2" applyNumberFormat="1" applyFill="1" applyBorder="1"/>
    <xf numFmtId="177" fontId="1" fillId="4" borderId="19" xfId="2" applyNumberFormat="1" applyFill="1" applyBorder="1"/>
    <xf numFmtId="176" fontId="1" fillId="3" borderId="20" xfId="2" applyNumberFormat="1" applyFill="1" applyBorder="1"/>
    <xf numFmtId="0" fontId="9" fillId="2" borderId="0" xfId="0" applyFont="1" applyFill="1"/>
    <xf numFmtId="0" fontId="9" fillId="2" borderId="0" xfId="3" applyFont="1" applyFill="1"/>
    <xf numFmtId="38" fontId="1" fillId="4" borderId="13" xfId="2" applyFill="1" applyBorder="1"/>
    <xf numFmtId="38" fontId="1" fillId="4" borderId="0" xfId="2" applyFill="1"/>
    <xf numFmtId="38" fontId="1" fillId="4" borderId="14" xfId="2" applyFill="1" applyBorder="1"/>
    <xf numFmtId="0" fontId="0" fillId="4" borderId="0" xfId="0" applyFill="1"/>
    <xf numFmtId="38" fontId="1" fillId="4" borderId="17" xfId="2" applyFill="1" applyBorder="1"/>
    <xf numFmtId="38" fontId="1" fillId="4" borderId="19" xfId="2" applyFill="1" applyBorder="1"/>
    <xf numFmtId="38" fontId="1" fillId="4" borderId="18" xfId="2" applyFill="1" applyBorder="1"/>
    <xf numFmtId="0" fontId="0" fillId="4" borderId="17" xfId="0" applyFill="1" applyBorder="1"/>
    <xf numFmtId="0" fontId="0" fillId="5" borderId="0" xfId="0" applyFill="1"/>
    <xf numFmtId="0" fontId="0" fillId="4" borderId="22" xfId="0" applyFill="1" applyBorder="1"/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4" borderId="27" xfId="0" applyFill="1" applyBorder="1"/>
    <xf numFmtId="38" fontId="1" fillId="0" borderId="27" xfId="2" applyBorder="1"/>
    <xf numFmtId="38" fontId="1" fillId="0" borderId="21" xfId="2" applyBorder="1"/>
    <xf numFmtId="38" fontId="1" fillId="0" borderId="28" xfId="2" applyBorder="1"/>
    <xf numFmtId="176" fontId="1" fillId="4" borderId="28" xfId="2" applyNumberFormat="1" applyFill="1" applyBorder="1"/>
    <xf numFmtId="176" fontId="1" fillId="4" borderId="21" xfId="2" applyNumberFormat="1" applyFill="1" applyBorder="1"/>
    <xf numFmtId="38" fontId="1" fillId="3" borderId="29" xfId="2" applyFill="1" applyBorder="1"/>
    <xf numFmtId="176" fontId="1" fillId="3" borderId="30" xfId="2" applyNumberFormat="1" applyFill="1" applyBorder="1"/>
    <xf numFmtId="38" fontId="1" fillId="6" borderId="27" xfId="2" applyFill="1" applyBorder="1"/>
    <xf numFmtId="38" fontId="1" fillId="6" borderId="21" xfId="2" applyFill="1" applyBorder="1"/>
    <xf numFmtId="38" fontId="1" fillId="6" borderId="28" xfId="2" applyFill="1" applyBorder="1"/>
    <xf numFmtId="0" fontId="0" fillId="2" borderId="0" xfId="0" applyFill="1" applyAlignment="1">
      <alignment wrapText="1"/>
    </xf>
    <xf numFmtId="0" fontId="12" fillId="2" borderId="0" xfId="0" applyFont="1" applyFill="1"/>
    <xf numFmtId="0" fontId="0" fillId="4" borderId="26" xfId="0" applyFill="1" applyBorder="1" applyAlignment="1">
      <alignment horizontal="center"/>
    </xf>
    <xf numFmtId="38" fontId="1" fillId="0" borderId="16" xfId="2" applyBorder="1"/>
    <xf numFmtId="38" fontId="1" fillId="0" borderId="30" xfId="2" applyBorder="1"/>
    <xf numFmtId="38" fontId="1" fillId="6" borderId="30" xfId="2" applyFill="1" applyBorder="1"/>
    <xf numFmtId="38" fontId="1" fillId="4" borderId="16" xfId="2" applyFill="1" applyBorder="1"/>
    <xf numFmtId="38" fontId="1" fillId="6" borderId="16" xfId="2" applyFill="1" applyBorder="1"/>
    <xf numFmtId="38" fontId="1" fillId="4" borderId="20" xfId="2" applyFill="1" applyBorder="1"/>
    <xf numFmtId="176" fontId="1" fillId="4" borderId="19" xfId="2" applyNumberFormat="1" applyFill="1" applyBorder="1"/>
    <xf numFmtId="38" fontId="1" fillId="3" borderId="17" xfId="2" applyFill="1" applyBorder="1"/>
    <xf numFmtId="38" fontId="1" fillId="3" borderId="13" xfId="2" applyFill="1" applyBorder="1"/>
    <xf numFmtId="38" fontId="0" fillId="0" borderId="13" xfId="2" applyFont="1" applyBorder="1"/>
    <xf numFmtId="38" fontId="1" fillId="4" borderId="0" xfId="2" applyFill="1" applyBorder="1"/>
    <xf numFmtId="176" fontId="1" fillId="4" borderId="0" xfId="2" applyNumberFormat="1" applyFill="1" applyBorder="1"/>
    <xf numFmtId="177" fontId="1" fillId="4" borderId="0" xfId="2" applyNumberFormat="1" applyFill="1" applyBorder="1"/>
    <xf numFmtId="38" fontId="1" fillId="0" borderId="16" xfId="2" applyFill="1" applyBorder="1"/>
    <xf numFmtId="0" fontId="0" fillId="4" borderId="13" xfId="0" applyFill="1" applyBorder="1" applyAlignment="1">
      <alignment horizontal="left"/>
    </xf>
    <xf numFmtId="0" fontId="1" fillId="2" borderId="0" xfId="4" applyFill="1"/>
    <xf numFmtId="0" fontId="6" fillId="2" borderId="0" xfId="4" applyFont="1" applyFill="1"/>
    <xf numFmtId="0" fontId="0" fillId="2" borderId="9" xfId="4" applyFont="1" applyFill="1" applyBorder="1"/>
    <xf numFmtId="0" fontId="1" fillId="2" borderId="9" xfId="4" applyFill="1" applyBorder="1"/>
    <xf numFmtId="0" fontId="8" fillId="2" borderId="0" xfId="1" applyFont="1" applyFill="1" applyAlignment="1" applyProtection="1"/>
    <xf numFmtId="0" fontId="8" fillId="2" borderId="8" xfId="1" applyFont="1" applyFill="1" applyBorder="1" applyAlignment="1" applyProtection="1"/>
    <xf numFmtId="0" fontId="0" fillId="5" borderId="0" xfId="0" applyFill="1"/>
  </cellXfs>
  <cellStyles count="5">
    <cellStyle name="ハイパーリンク" xfId="1" builtinId="8"/>
    <cellStyle name="桁区切り" xfId="2" builtinId="6"/>
    <cellStyle name="標準" xfId="0" builtinId="0"/>
    <cellStyle name="標準_20020930営業譲渡 諸費用試算" xfId="3" xr:uid="{00000000-0005-0000-0000-000003000000}"/>
    <cellStyle name="標準_割賦金表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原本!$B$179:$B$213</c:f>
              <c:strCache>
                <c:ptCount val="35"/>
                <c:pt idx="0">
                  <c:v>渋谷       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原本!$M$179:$M$213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87.702465140554466</c:v>
                </c:pt>
                <c:pt idx="2">
                  <c:v>57.470722741742485</c:v>
                </c:pt>
                <c:pt idx="3">
                  <c:v>41.872012327227267</c:v>
                </c:pt>
                <c:pt idx="4">
                  <c:v>30.953896410842468</c:v>
                </c:pt>
                <c:pt idx="5">
                  <c:v>26.442159998956178</c:v>
                </c:pt>
                <c:pt idx="6">
                  <c:v>27.462502397961575</c:v>
                </c:pt>
                <c:pt idx="7">
                  <c:v>26.717297908690561</c:v>
                </c:pt>
                <c:pt idx="8">
                  <c:v>25.179951829004622</c:v>
                </c:pt>
                <c:pt idx="9">
                  <c:v>27.291772841624589</c:v>
                </c:pt>
                <c:pt idx="10">
                  <c:v>24.09824158782876</c:v>
                </c:pt>
                <c:pt idx="11">
                  <c:v>28.827425340072644</c:v>
                </c:pt>
                <c:pt idx="12">
                  <c:v>27.34536868052226</c:v>
                </c:pt>
                <c:pt idx="13">
                  <c:v>25.311704847888883</c:v>
                </c:pt>
                <c:pt idx="14">
                  <c:v>27.438478629150449</c:v>
                </c:pt>
                <c:pt idx="15">
                  <c:v>27.326303604170221</c:v>
                </c:pt>
                <c:pt idx="16">
                  <c:v>33.086868101328633</c:v>
                </c:pt>
                <c:pt idx="17">
                  <c:v>50.510879205533413</c:v>
                </c:pt>
                <c:pt idx="18">
                  <c:v>40.584222579140516</c:v>
                </c:pt>
                <c:pt idx="19">
                  <c:v>31.870360314754731</c:v>
                </c:pt>
                <c:pt idx="20">
                  <c:v>30.193903003592009</c:v>
                </c:pt>
                <c:pt idx="21">
                  <c:v>32.482038355271364</c:v>
                </c:pt>
                <c:pt idx="22">
                  <c:v>32.12162701215901</c:v>
                </c:pt>
                <c:pt idx="23">
                  <c:v>33.272357227943779</c:v>
                </c:pt>
                <c:pt idx="24">
                  <c:v>34.217503729516835</c:v>
                </c:pt>
                <c:pt idx="25">
                  <c:v>38.162581721621599</c:v>
                </c:pt>
                <c:pt idx="26">
                  <c:v>40.956836441922562</c:v>
                </c:pt>
                <c:pt idx="27">
                  <c:v>41.997570722531407</c:v>
                </c:pt>
                <c:pt idx="28">
                  <c:v>54.906907004048499</c:v>
                </c:pt>
                <c:pt idx="29">
                  <c:v>56.73440513025205</c:v>
                </c:pt>
                <c:pt idx="30">
                  <c:v>57.994478712349242</c:v>
                </c:pt>
                <c:pt idx="31">
                  <c:v>64.754330378842411</c:v>
                </c:pt>
                <c:pt idx="32">
                  <c:v>60.682990834536795</c:v>
                </c:pt>
                <c:pt idx="33">
                  <c:v>65.777286596863789</c:v>
                </c:pt>
                <c:pt idx="34">
                  <c:v>79.94572427020006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5B-4398-AF30-A37362FC7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52200"/>
        <c:axId val="331949456"/>
      </c:lineChart>
      <c:catAx>
        <c:axId val="331952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31949456"/>
        <c:crosses val="autoZero"/>
        <c:auto val="1"/>
        <c:lblAlgn val="ctr"/>
        <c:lblOffset val="100"/>
        <c:tickLblSkip val="1"/>
        <c:noMultiLvlLbl val="0"/>
      </c:catAx>
      <c:valAx>
        <c:axId val="331949456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31952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原本!$B$2699:$B$2733</c:f>
              <c:strCache>
                <c:ptCount val="35"/>
                <c:pt idx="0">
                  <c:v>全体合計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原本!$M$2699:$M$2733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95.992545943626411</c:v>
                </c:pt>
                <c:pt idx="2">
                  <c:v>82.964464473118554</c:v>
                </c:pt>
                <c:pt idx="3">
                  <c:v>75.070776492188742</c:v>
                </c:pt>
                <c:pt idx="4">
                  <c:v>72.614983407118089</c:v>
                </c:pt>
                <c:pt idx="5">
                  <c:v>66.417098615167319</c:v>
                </c:pt>
                <c:pt idx="6">
                  <c:v>65.407898698543249</c:v>
                </c:pt>
                <c:pt idx="7">
                  <c:v>67.142716110867198</c:v>
                </c:pt>
                <c:pt idx="8">
                  <c:v>63.142032554682679</c:v>
                </c:pt>
                <c:pt idx="9">
                  <c:v>61.829529487858814</c:v>
                </c:pt>
                <c:pt idx="10">
                  <c:v>58.412037252106096</c:v>
                </c:pt>
                <c:pt idx="11">
                  <c:v>56.906134110059789</c:v>
                </c:pt>
                <c:pt idx="12">
                  <c:v>55.827014480956279</c:v>
                </c:pt>
                <c:pt idx="13">
                  <c:v>59.470933742589317</c:v>
                </c:pt>
                <c:pt idx="14">
                  <c:v>59.326507644618985</c:v>
                </c:pt>
                <c:pt idx="15">
                  <c:v>57.967082348864999</c:v>
                </c:pt>
                <c:pt idx="16">
                  <c:v>59.567520570200607</c:v>
                </c:pt>
                <c:pt idx="17">
                  <c:v>67.256305207636615</c:v>
                </c:pt>
                <c:pt idx="18">
                  <c:v>69.919273429270234</c:v>
                </c:pt>
                <c:pt idx="19">
                  <c:v>68.391749901685998</c:v>
                </c:pt>
                <c:pt idx="20">
                  <c:v>70.789029656855405</c:v>
                </c:pt>
                <c:pt idx="21">
                  <c:v>71.577894657269326</c:v>
                </c:pt>
                <c:pt idx="22">
                  <c:v>70.56001062993856</c:v>
                </c:pt>
                <c:pt idx="23">
                  <c:v>76.291636000848769</c:v>
                </c:pt>
                <c:pt idx="24">
                  <c:v>78.839889111058653</c:v>
                </c:pt>
                <c:pt idx="25">
                  <c:v>88.653355204074529</c:v>
                </c:pt>
                <c:pt idx="26">
                  <c:v>89.03473682375197</c:v>
                </c:pt>
                <c:pt idx="27">
                  <c:v>94.893694636655923</c:v>
                </c:pt>
                <c:pt idx="28">
                  <c:v>95.686533212010687</c:v>
                </c:pt>
                <c:pt idx="29">
                  <c:v>97.807536013559954</c:v>
                </c:pt>
                <c:pt idx="30">
                  <c:v>102.50606116946219</c:v>
                </c:pt>
                <c:pt idx="31">
                  <c:v>106.79974566997809</c:v>
                </c:pt>
                <c:pt idx="32">
                  <c:v>108.18965976663135</c:v>
                </c:pt>
                <c:pt idx="33">
                  <c:v>133.44999902584885</c:v>
                </c:pt>
                <c:pt idx="34">
                  <c:v>132.82191521528998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7E-498C-A1F2-D1A703CC0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154960"/>
        <c:axId val="378148296"/>
      </c:lineChart>
      <c:catAx>
        <c:axId val="37815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8148296"/>
        <c:crosses val="autoZero"/>
        <c:auto val="1"/>
        <c:lblAlgn val="ctr"/>
        <c:lblOffset val="100"/>
        <c:tickLblSkip val="1"/>
        <c:noMultiLvlLbl val="0"/>
      </c:catAx>
      <c:valAx>
        <c:axId val="378148296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7815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原本!$B$2594:$B$2628</c:f>
              <c:strCache>
                <c:ptCount val="35"/>
                <c:pt idx="0">
                  <c:v>埼玉県計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原本!$M$2594:$M$2628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100.62991427390749</c:v>
                </c:pt>
                <c:pt idx="2">
                  <c:v>92.499919275952379</c:v>
                </c:pt>
                <c:pt idx="3">
                  <c:v>90.263826323679979</c:v>
                </c:pt>
                <c:pt idx="4">
                  <c:v>86.848307135835356</c:v>
                </c:pt>
                <c:pt idx="5">
                  <c:v>78.936055439898084</c:v>
                </c:pt>
                <c:pt idx="6">
                  <c:v>76.61874619689047</c:v>
                </c:pt>
                <c:pt idx="7">
                  <c:v>77.52682352047637</c:v>
                </c:pt>
                <c:pt idx="8">
                  <c:v>71.488737184807221</c:v>
                </c:pt>
                <c:pt idx="9">
                  <c:v>70.3907586384871</c:v>
                </c:pt>
                <c:pt idx="10">
                  <c:v>65.160566666767011</c:v>
                </c:pt>
                <c:pt idx="11">
                  <c:v>63.316142850800404</c:v>
                </c:pt>
                <c:pt idx="12">
                  <c:v>63.980576566875094</c:v>
                </c:pt>
                <c:pt idx="13">
                  <c:v>63.295596698897164</c:v>
                </c:pt>
                <c:pt idx="14">
                  <c:v>63.597136164765423</c:v>
                </c:pt>
                <c:pt idx="15">
                  <c:v>62.472397846720703</c:v>
                </c:pt>
                <c:pt idx="16">
                  <c:v>67.977125061230311</c:v>
                </c:pt>
                <c:pt idx="17">
                  <c:v>73.450232605327898</c:v>
                </c:pt>
                <c:pt idx="18">
                  <c:v>72.033778111181419</c:v>
                </c:pt>
                <c:pt idx="19">
                  <c:v>74.806358410611907</c:v>
                </c:pt>
                <c:pt idx="20">
                  <c:v>76.48053477689767</c:v>
                </c:pt>
                <c:pt idx="21">
                  <c:v>79.332591690257644</c:v>
                </c:pt>
                <c:pt idx="22">
                  <c:v>76.644448173545086</c:v>
                </c:pt>
                <c:pt idx="23">
                  <c:v>76.56109719106513</c:v>
                </c:pt>
                <c:pt idx="24">
                  <c:v>81.366777853782665</c:v>
                </c:pt>
                <c:pt idx="25">
                  <c:v>90.750654192847804</c:v>
                </c:pt>
                <c:pt idx="26">
                  <c:v>92.240532970844512</c:v>
                </c:pt>
                <c:pt idx="27">
                  <c:v>92.11981814459098</c:v>
                </c:pt>
                <c:pt idx="28">
                  <c:v>96.894033006381633</c:v>
                </c:pt>
                <c:pt idx="29">
                  <c:v>94.676564913313015</c:v>
                </c:pt>
                <c:pt idx="30">
                  <c:v>104.06081896873971</c:v>
                </c:pt>
                <c:pt idx="31">
                  <c:v>113.83246883700026</c:v>
                </c:pt>
                <c:pt idx="32">
                  <c:v>123.19612765840806</c:v>
                </c:pt>
                <c:pt idx="33">
                  <c:v>109.21838699028079</c:v>
                </c:pt>
                <c:pt idx="34">
                  <c:v>137.73547187265183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0-476B-B49D-522A3A8F0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151824"/>
        <c:axId val="378150256"/>
      </c:lineChart>
      <c:catAx>
        <c:axId val="37815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8150256"/>
        <c:crosses val="autoZero"/>
        <c:auto val="1"/>
        <c:lblAlgn val="ctr"/>
        <c:lblOffset val="100"/>
        <c:tickLblSkip val="1"/>
        <c:noMultiLvlLbl val="0"/>
      </c:catAx>
      <c:valAx>
        <c:axId val="378150256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7815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原本!$B$809:$B$843</c:f>
              <c:strCache>
                <c:ptCount val="35"/>
                <c:pt idx="0">
                  <c:v>都区内計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原本!$M$809:$M$843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98.346770052963166</c:v>
                </c:pt>
                <c:pt idx="2">
                  <c:v>76.552260869499591</c:v>
                </c:pt>
                <c:pt idx="3">
                  <c:v>60.789997705503986</c:v>
                </c:pt>
                <c:pt idx="4">
                  <c:v>55.635166397638777</c:v>
                </c:pt>
                <c:pt idx="5">
                  <c:v>47.926415840741548</c:v>
                </c:pt>
                <c:pt idx="6">
                  <c:v>48.228641924072868</c:v>
                </c:pt>
                <c:pt idx="7">
                  <c:v>50.54689786059938</c:v>
                </c:pt>
                <c:pt idx="8">
                  <c:v>46.881914544793993</c:v>
                </c:pt>
                <c:pt idx="9">
                  <c:v>45.026247750518763</c:v>
                </c:pt>
                <c:pt idx="10">
                  <c:v>43.324079175532823</c:v>
                </c:pt>
                <c:pt idx="11">
                  <c:v>43.311810189638109</c:v>
                </c:pt>
                <c:pt idx="12">
                  <c:v>42.257649429873332</c:v>
                </c:pt>
                <c:pt idx="13">
                  <c:v>45.029549294475878</c:v>
                </c:pt>
                <c:pt idx="14">
                  <c:v>43.586960697282329</c:v>
                </c:pt>
                <c:pt idx="15">
                  <c:v>45.019878580736609</c:v>
                </c:pt>
                <c:pt idx="16">
                  <c:v>46.994776065977526</c:v>
                </c:pt>
                <c:pt idx="17">
                  <c:v>57.148528213616302</c:v>
                </c:pt>
                <c:pt idx="18">
                  <c:v>55.923196090325732</c:v>
                </c:pt>
                <c:pt idx="19">
                  <c:v>51.442926852255788</c:v>
                </c:pt>
                <c:pt idx="20">
                  <c:v>52.883807394319824</c:v>
                </c:pt>
                <c:pt idx="21">
                  <c:v>52.338204243300957</c:v>
                </c:pt>
                <c:pt idx="22">
                  <c:v>52.693324627148307</c:v>
                </c:pt>
                <c:pt idx="23">
                  <c:v>57.361895387042438</c:v>
                </c:pt>
                <c:pt idx="24">
                  <c:v>59.167703508526706</c:v>
                </c:pt>
                <c:pt idx="25">
                  <c:v>65.837467418458516</c:v>
                </c:pt>
                <c:pt idx="26">
                  <c:v>68.07810021645949</c:v>
                </c:pt>
                <c:pt idx="27">
                  <c:v>71.137204991746898</c:v>
                </c:pt>
                <c:pt idx="28">
                  <c:v>73.738647071792911</c:v>
                </c:pt>
                <c:pt idx="29">
                  <c:v>74.693413155809296</c:v>
                </c:pt>
                <c:pt idx="30">
                  <c:v>83.020286441965652</c:v>
                </c:pt>
                <c:pt idx="31">
                  <c:v>85.603587325722046</c:v>
                </c:pt>
                <c:pt idx="32">
                  <c:v>85.366069452680449</c:v>
                </c:pt>
                <c:pt idx="33">
                  <c:v>116.61457740530628</c:v>
                </c:pt>
                <c:pt idx="34">
                  <c:v>111.78319798809851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1-4339-9954-855270A8F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47104"/>
        <c:axId val="331949064"/>
      </c:lineChart>
      <c:catAx>
        <c:axId val="33194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949064"/>
        <c:crosses val="autoZero"/>
        <c:auto val="1"/>
        <c:lblAlgn val="ctr"/>
        <c:lblOffset val="100"/>
        <c:tickLblSkip val="1"/>
        <c:noMultiLvlLbl val="0"/>
      </c:catAx>
      <c:valAx>
        <c:axId val="331949064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3194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="0" baseline="0"/>
              <a:t>坪</a:t>
            </a:r>
            <a:r>
              <a:rPr lang="ja-JP" altLang="en-US" sz="1200" b="0" i="0" baseline="0"/>
              <a:t>単価</a:t>
            </a:r>
            <a:r>
              <a:rPr lang="ja-JP" altLang="en-US" sz="1200" b="0" baseline="0"/>
              <a:t>指数</a:t>
            </a:r>
          </a:p>
        </c:rich>
      </c:tx>
      <c:layout>
        <c:manualLayout>
          <c:xMode val="edge"/>
          <c:yMode val="edge"/>
          <c:x val="0.40502136752136747"/>
          <c:y val="5.2061243699280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69594017094017"/>
          <c:y val="0.15715306037180746"/>
          <c:w val="0.8654536324786325"/>
          <c:h val="0.48116130313928351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cat>
            <c:strRef>
              <c:f>原本!$B$984:$B$1018</c:f>
              <c:strCache>
                <c:ptCount val="35"/>
                <c:pt idx="0">
                  <c:v>三多摩計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原本!$M$984:$M$1018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94.159680958166575</c:v>
                </c:pt>
                <c:pt idx="2">
                  <c:v>77.720111056870167</c:v>
                </c:pt>
                <c:pt idx="3">
                  <c:v>73.753359786726875</c:v>
                </c:pt>
                <c:pt idx="4">
                  <c:v>69.229530954643153</c:v>
                </c:pt>
                <c:pt idx="5">
                  <c:v>62.278273101036206</c:v>
                </c:pt>
                <c:pt idx="6">
                  <c:v>59.015179147546547</c:v>
                </c:pt>
                <c:pt idx="7">
                  <c:v>57.78462987648134</c:v>
                </c:pt>
                <c:pt idx="8">
                  <c:v>52.706493080995173</c:v>
                </c:pt>
                <c:pt idx="9">
                  <c:v>53.594990828459963</c:v>
                </c:pt>
                <c:pt idx="10">
                  <c:v>48.215100275264227</c:v>
                </c:pt>
                <c:pt idx="11">
                  <c:v>45.419996058387341</c:v>
                </c:pt>
                <c:pt idx="12">
                  <c:v>44.624932273207484</c:v>
                </c:pt>
                <c:pt idx="13">
                  <c:v>44.455736220684713</c:v>
                </c:pt>
                <c:pt idx="14">
                  <c:v>46.571263351187618</c:v>
                </c:pt>
                <c:pt idx="15">
                  <c:v>46.65375494619596</c:v>
                </c:pt>
                <c:pt idx="16">
                  <c:v>48.289472002278167</c:v>
                </c:pt>
                <c:pt idx="17">
                  <c:v>54.162598706713069</c:v>
                </c:pt>
                <c:pt idx="18">
                  <c:v>58.574378011624987</c:v>
                </c:pt>
                <c:pt idx="19">
                  <c:v>56.33970814914877</c:v>
                </c:pt>
                <c:pt idx="20">
                  <c:v>54.865199460640937</c:v>
                </c:pt>
                <c:pt idx="21">
                  <c:v>54.010414197704279</c:v>
                </c:pt>
                <c:pt idx="22">
                  <c:v>53.308716973032965</c:v>
                </c:pt>
                <c:pt idx="23">
                  <c:v>56.221861251768559</c:v>
                </c:pt>
                <c:pt idx="24">
                  <c:v>63.024468659330346</c:v>
                </c:pt>
                <c:pt idx="25">
                  <c:v>58.939213843501449</c:v>
                </c:pt>
                <c:pt idx="26">
                  <c:v>67.368404812936248</c:v>
                </c:pt>
                <c:pt idx="27">
                  <c:v>68.747167513145982</c:v>
                </c:pt>
                <c:pt idx="28">
                  <c:v>72.367788780389077</c:v>
                </c:pt>
                <c:pt idx="29">
                  <c:v>74.544845375396562</c:v>
                </c:pt>
                <c:pt idx="30">
                  <c:v>77.608091169870136</c:v>
                </c:pt>
                <c:pt idx="31">
                  <c:v>75.742276299049124</c:v>
                </c:pt>
                <c:pt idx="32">
                  <c:v>76.975462422251766</c:v>
                </c:pt>
                <c:pt idx="33">
                  <c:v>77.092743128719448</c:v>
                </c:pt>
                <c:pt idx="34">
                  <c:v>85.001376269443099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坪単価指数</c:v>
                </c15:tx>
              </c15:filteredSeriesTitle>
            </c:ext>
            <c:ext xmlns:c16="http://schemas.microsoft.com/office/drawing/2014/chart" uri="{C3380CC4-5D6E-409C-BE32-E72D297353CC}">
              <c16:uniqueId val="{00000000-93E0-4D54-994F-3C5058D9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45928"/>
        <c:axId val="331951808"/>
      </c:lineChart>
      <c:catAx>
        <c:axId val="331945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951808"/>
        <c:crosses val="autoZero"/>
        <c:auto val="1"/>
        <c:lblAlgn val="ctr"/>
        <c:lblOffset val="100"/>
        <c:tickLblSkip val="1"/>
        <c:noMultiLvlLbl val="0"/>
      </c:catAx>
      <c:valAx>
        <c:axId val="331951808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31945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原本!$B$1019:$B$1053</c:f>
              <c:strCache>
                <c:ptCount val="35"/>
                <c:pt idx="0">
                  <c:v>東京都計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原本!$M$1019:$M$1053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96.55885007020963</c:v>
                </c:pt>
                <c:pt idx="2">
                  <c:v>77.575265482530213</c:v>
                </c:pt>
                <c:pt idx="3">
                  <c:v>64.048628471384319</c:v>
                </c:pt>
                <c:pt idx="4">
                  <c:v>59.247561746950907</c:v>
                </c:pt>
                <c:pt idx="5">
                  <c:v>51.378234849741091</c:v>
                </c:pt>
                <c:pt idx="6">
                  <c:v>51.229133031060378</c:v>
                </c:pt>
                <c:pt idx="7">
                  <c:v>52.874935535020462</c:v>
                </c:pt>
                <c:pt idx="8">
                  <c:v>49.02447916641681</c:v>
                </c:pt>
                <c:pt idx="9">
                  <c:v>47.91598947752437</c:v>
                </c:pt>
                <c:pt idx="10">
                  <c:v>45.29598482386973</c:v>
                </c:pt>
                <c:pt idx="11">
                  <c:v>44.803457401438479</c:v>
                </c:pt>
                <c:pt idx="12">
                  <c:v>43.322487319406733</c:v>
                </c:pt>
                <c:pt idx="13">
                  <c:v>46.164955912273676</c:v>
                </c:pt>
                <c:pt idx="14">
                  <c:v>45.819383299583293</c:v>
                </c:pt>
                <c:pt idx="15">
                  <c:v>46.542718625264094</c:v>
                </c:pt>
                <c:pt idx="16">
                  <c:v>48.473477652349359</c:v>
                </c:pt>
                <c:pt idx="17">
                  <c:v>56.600063321503335</c:v>
                </c:pt>
                <c:pt idx="18">
                  <c:v>57.499379910146629</c:v>
                </c:pt>
                <c:pt idx="19">
                  <c:v>54.392929944630318</c:v>
                </c:pt>
                <c:pt idx="20">
                  <c:v>56.038964280302991</c:v>
                </c:pt>
                <c:pt idx="21">
                  <c:v>55.196395711299438</c:v>
                </c:pt>
                <c:pt idx="22">
                  <c:v>54.323438845478734</c:v>
                </c:pt>
                <c:pt idx="23">
                  <c:v>59.948350157608331</c:v>
                </c:pt>
                <c:pt idx="24">
                  <c:v>62.357383272260982</c:v>
                </c:pt>
                <c:pt idx="25">
                  <c:v>66.978558810856129</c:v>
                </c:pt>
                <c:pt idx="26">
                  <c:v>70.739660043439883</c:v>
                </c:pt>
                <c:pt idx="27">
                  <c:v>73.056828447913531</c:v>
                </c:pt>
                <c:pt idx="28">
                  <c:v>75.999924647781143</c:v>
                </c:pt>
                <c:pt idx="29">
                  <c:v>78.862126385518323</c:v>
                </c:pt>
                <c:pt idx="30">
                  <c:v>85.555871782467918</c:v>
                </c:pt>
                <c:pt idx="31">
                  <c:v>88.058909470349818</c:v>
                </c:pt>
                <c:pt idx="32">
                  <c:v>88.825151938425535</c:v>
                </c:pt>
                <c:pt idx="33">
                  <c:v>118.12002357219929</c:v>
                </c:pt>
                <c:pt idx="34">
                  <c:v>113.16310532342951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80-468D-9105-A796C8716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45144"/>
        <c:axId val="331944752"/>
      </c:lineChart>
      <c:catAx>
        <c:axId val="33194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944752"/>
        <c:crosses val="autoZero"/>
        <c:auto val="1"/>
        <c:lblAlgn val="ctr"/>
        <c:lblOffset val="100"/>
        <c:tickLblSkip val="1"/>
        <c:noMultiLvlLbl val="0"/>
      </c:catAx>
      <c:valAx>
        <c:axId val="331944752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31945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原本!$B$1614:$B$1648</c:f>
              <c:strCache>
                <c:ptCount val="35"/>
                <c:pt idx="0">
                  <c:v>横浜市計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原本!$M$1614:$M$1648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94.910083782678612</c:v>
                </c:pt>
                <c:pt idx="2">
                  <c:v>86.443600595255461</c:v>
                </c:pt>
                <c:pt idx="3">
                  <c:v>79.449757209167998</c:v>
                </c:pt>
                <c:pt idx="4">
                  <c:v>74.322372138552012</c:v>
                </c:pt>
                <c:pt idx="5">
                  <c:v>67.5869432586329</c:v>
                </c:pt>
                <c:pt idx="6">
                  <c:v>63.927875365759121</c:v>
                </c:pt>
                <c:pt idx="7">
                  <c:v>61.31452803139441</c:v>
                </c:pt>
                <c:pt idx="8">
                  <c:v>59.883404776883097</c:v>
                </c:pt>
                <c:pt idx="9">
                  <c:v>56.021595527301081</c:v>
                </c:pt>
                <c:pt idx="10">
                  <c:v>53.254229602572764</c:v>
                </c:pt>
                <c:pt idx="11">
                  <c:v>51.721807159286712</c:v>
                </c:pt>
                <c:pt idx="12">
                  <c:v>52.718481388051039</c:v>
                </c:pt>
                <c:pt idx="13">
                  <c:v>50.721798100513794</c:v>
                </c:pt>
                <c:pt idx="14">
                  <c:v>51.462503832070858</c:v>
                </c:pt>
                <c:pt idx="15">
                  <c:v>52.820323978006833</c:v>
                </c:pt>
                <c:pt idx="16">
                  <c:v>56.930579345354182</c:v>
                </c:pt>
                <c:pt idx="17">
                  <c:v>61.856929494406423</c:v>
                </c:pt>
                <c:pt idx="18">
                  <c:v>67.516156251786157</c:v>
                </c:pt>
                <c:pt idx="19">
                  <c:v>61.771746409628513</c:v>
                </c:pt>
                <c:pt idx="20">
                  <c:v>64.395871521940791</c:v>
                </c:pt>
                <c:pt idx="21">
                  <c:v>62.197827769608963</c:v>
                </c:pt>
                <c:pt idx="22">
                  <c:v>61.943698392433213</c:v>
                </c:pt>
                <c:pt idx="23">
                  <c:v>58.572838016559729</c:v>
                </c:pt>
                <c:pt idx="24">
                  <c:v>63.088935974876094</c:v>
                </c:pt>
                <c:pt idx="25">
                  <c:v>79.136085044717248</c:v>
                </c:pt>
                <c:pt idx="26">
                  <c:v>78.041664117063092</c:v>
                </c:pt>
                <c:pt idx="27">
                  <c:v>95.314567516192525</c:v>
                </c:pt>
                <c:pt idx="28">
                  <c:v>90.737669433680722</c:v>
                </c:pt>
                <c:pt idx="29">
                  <c:v>86.946860359478734</c:v>
                </c:pt>
                <c:pt idx="30">
                  <c:v>90.612776109480478</c:v>
                </c:pt>
                <c:pt idx="31">
                  <c:v>87.344771983499982</c:v>
                </c:pt>
                <c:pt idx="32">
                  <c:v>107.32488007895937</c:v>
                </c:pt>
                <c:pt idx="33">
                  <c:v>96.248408034664962</c:v>
                </c:pt>
                <c:pt idx="34">
                  <c:v>102.44643144101566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E7-4359-B1D0-0984845A8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45536"/>
        <c:axId val="331946320"/>
      </c:lineChart>
      <c:catAx>
        <c:axId val="3319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946320"/>
        <c:crosses val="autoZero"/>
        <c:auto val="1"/>
        <c:lblAlgn val="ctr"/>
        <c:lblOffset val="100"/>
        <c:tickLblSkip val="1"/>
        <c:noMultiLvlLbl val="0"/>
      </c:catAx>
      <c:valAx>
        <c:axId val="331946320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3194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原本!$B$1894:$B$1928</c:f>
              <c:strCache>
                <c:ptCount val="35"/>
                <c:pt idx="0">
                  <c:v>川崎市計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原本!$M$1894:$M$1928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95.468838054649098</c:v>
                </c:pt>
                <c:pt idx="2">
                  <c:v>80.357815622082057</c:v>
                </c:pt>
                <c:pt idx="3">
                  <c:v>70.094754536729667</c:v>
                </c:pt>
                <c:pt idx="4">
                  <c:v>68.647611583232575</c:v>
                </c:pt>
                <c:pt idx="5">
                  <c:v>62.038856916942187</c:v>
                </c:pt>
                <c:pt idx="6">
                  <c:v>56.502934596978228</c:v>
                </c:pt>
                <c:pt idx="7">
                  <c:v>56.249933651117054</c:v>
                </c:pt>
                <c:pt idx="8">
                  <c:v>52.973687339096934</c:v>
                </c:pt>
                <c:pt idx="9">
                  <c:v>50.962436583642514</c:v>
                </c:pt>
                <c:pt idx="10">
                  <c:v>48.921996117306669</c:v>
                </c:pt>
                <c:pt idx="11">
                  <c:v>46.297992782148469</c:v>
                </c:pt>
                <c:pt idx="12">
                  <c:v>46.080936424639063</c:v>
                </c:pt>
                <c:pt idx="13">
                  <c:v>45.955218988211513</c:v>
                </c:pt>
                <c:pt idx="14">
                  <c:v>46.089338767406851</c:v>
                </c:pt>
                <c:pt idx="15">
                  <c:v>48.192101247316074</c:v>
                </c:pt>
                <c:pt idx="16">
                  <c:v>52.44179813525821</c:v>
                </c:pt>
                <c:pt idx="17">
                  <c:v>57.796740190056497</c:v>
                </c:pt>
                <c:pt idx="18">
                  <c:v>56.800176397686528</c:v>
                </c:pt>
                <c:pt idx="19">
                  <c:v>59.078902474119708</c:v>
                </c:pt>
                <c:pt idx="20">
                  <c:v>56.944324811386174</c:v>
                </c:pt>
                <c:pt idx="21">
                  <c:v>57.124618770746991</c:v>
                </c:pt>
                <c:pt idx="22">
                  <c:v>57.346857979907817</c:v>
                </c:pt>
                <c:pt idx="23">
                  <c:v>62.167776485906288</c:v>
                </c:pt>
                <c:pt idx="24">
                  <c:v>62.329123432211432</c:v>
                </c:pt>
                <c:pt idx="25">
                  <c:v>72.382018191783501</c:v>
                </c:pt>
                <c:pt idx="26">
                  <c:v>75.120811151243629</c:v>
                </c:pt>
                <c:pt idx="27">
                  <c:v>73.34754232090377</c:v>
                </c:pt>
                <c:pt idx="28">
                  <c:v>73.309884701049228</c:v>
                </c:pt>
                <c:pt idx="29">
                  <c:v>75.467847284973999</c:v>
                </c:pt>
                <c:pt idx="30">
                  <c:v>79.967916157522751</c:v>
                </c:pt>
                <c:pt idx="31">
                  <c:v>78.142091404341301</c:v>
                </c:pt>
                <c:pt idx="32">
                  <c:v>89.050400245746431</c:v>
                </c:pt>
                <c:pt idx="33">
                  <c:v>92.34298110658122</c:v>
                </c:pt>
                <c:pt idx="34">
                  <c:v>100.12941947124392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D-4B54-84D5-4A4E85C95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47496"/>
        <c:axId val="378149864"/>
      </c:lineChart>
      <c:catAx>
        <c:axId val="33194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8149864"/>
        <c:crosses val="autoZero"/>
        <c:auto val="1"/>
        <c:lblAlgn val="ctr"/>
        <c:lblOffset val="100"/>
        <c:tickLblSkip val="1"/>
        <c:noMultiLvlLbl val="0"/>
      </c:catAx>
      <c:valAx>
        <c:axId val="378149864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31947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原本!$B$2069:$B$2103</c:f>
              <c:strCache>
                <c:ptCount val="35"/>
                <c:pt idx="0">
                  <c:v>神奈川計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原本!$M$2069:$M$2103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92.598820443663428</c:v>
                </c:pt>
                <c:pt idx="2">
                  <c:v>81.472316691225146</c:v>
                </c:pt>
                <c:pt idx="3">
                  <c:v>76.016495716399277</c:v>
                </c:pt>
                <c:pt idx="4">
                  <c:v>72.161413740784965</c:v>
                </c:pt>
                <c:pt idx="5">
                  <c:v>65.903470341988708</c:v>
                </c:pt>
                <c:pt idx="6">
                  <c:v>62.457724982951923</c:v>
                </c:pt>
                <c:pt idx="7">
                  <c:v>60.903317383848545</c:v>
                </c:pt>
                <c:pt idx="8">
                  <c:v>58.319003785115264</c:v>
                </c:pt>
                <c:pt idx="9">
                  <c:v>55.413428529164158</c:v>
                </c:pt>
                <c:pt idx="10">
                  <c:v>52.855520827089528</c:v>
                </c:pt>
                <c:pt idx="11">
                  <c:v>50.825406059232968</c:v>
                </c:pt>
                <c:pt idx="12">
                  <c:v>50.580002028516525</c:v>
                </c:pt>
                <c:pt idx="13">
                  <c:v>50.599297012583023</c:v>
                </c:pt>
                <c:pt idx="14">
                  <c:v>51.144295751595614</c:v>
                </c:pt>
                <c:pt idx="15">
                  <c:v>52.472764230533429</c:v>
                </c:pt>
                <c:pt idx="16">
                  <c:v>57.234685894582796</c:v>
                </c:pt>
                <c:pt idx="17">
                  <c:v>62.028750365611188</c:v>
                </c:pt>
                <c:pt idx="18">
                  <c:v>63.999820000846142</c:v>
                </c:pt>
                <c:pt idx="19">
                  <c:v>60.997483018098777</c:v>
                </c:pt>
                <c:pt idx="20">
                  <c:v>61.288264390627823</c:v>
                </c:pt>
                <c:pt idx="21">
                  <c:v>61.054444846936015</c:v>
                </c:pt>
                <c:pt idx="22">
                  <c:v>61.421944550124152</c:v>
                </c:pt>
                <c:pt idx="23">
                  <c:v>61.72201272705027</c:v>
                </c:pt>
                <c:pt idx="24">
                  <c:v>63.314160088313386</c:v>
                </c:pt>
                <c:pt idx="25">
                  <c:v>78.000146269516421</c:v>
                </c:pt>
                <c:pt idx="26">
                  <c:v>76.863572462677126</c:v>
                </c:pt>
                <c:pt idx="27">
                  <c:v>84.321970682514902</c:v>
                </c:pt>
                <c:pt idx="28">
                  <c:v>83.011421822744907</c:v>
                </c:pt>
                <c:pt idx="29">
                  <c:v>80.933252855150386</c:v>
                </c:pt>
                <c:pt idx="30">
                  <c:v>85.367074920403326</c:v>
                </c:pt>
                <c:pt idx="31">
                  <c:v>81.847709267806167</c:v>
                </c:pt>
                <c:pt idx="32">
                  <c:v>95.473498194769221</c:v>
                </c:pt>
                <c:pt idx="33">
                  <c:v>96.382667975345385</c:v>
                </c:pt>
                <c:pt idx="34">
                  <c:v>104.56247645892837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27-4C36-9CE4-D60C4D0F8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152216"/>
        <c:axId val="378153784"/>
      </c:lineChart>
      <c:catAx>
        <c:axId val="378152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8153784"/>
        <c:crosses val="autoZero"/>
        <c:auto val="1"/>
        <c:lblAlgn val="ctr"/>
        <c:lblOffset val="100"/>
        <c:tickLblSkip val="1"/>
        <c:noMultiLvlLbl val="0"/>
      </c:catAx>
      <c:valAx>
        <c:axId val="378153784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78152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原本!$B$2244:$B$2278</c:f>
              <c:strCache>
                <c:ptCount val="35"/>
                <c:pt idx="0">
                  <c:v>千葉県計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原本!$M$2244:$M$2278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95.073356631110585</c:v>
                </c:pt>
                <c:pt idx="2">
                  <c:v>80.24526735331483</c:v>
                </c:pt>
                <c:pt idx="3">
                  <c:v>78.489209127902996</c:v>
                </c:pt>
                <c:pt idx="4">
                  <c:v>76.140208141490533</c:v>
                </c:pt>
                <c:pt idx="5">
                  <c:v>68.428434889061663</c:v>
                </c:pt>
                <c:pt idx="6">
                  <c:v>66.135298292202322</c:v>
                </c:pt>
                <c:pt idx="7">
                  <c:v>67.817673564182002</c:v>
                </c:pt>
                <c:pt idx="8">
                  <c:v>67.441063685443666</c:v>
                </c:pt>
                <c:pt idx="9">
                  <c:v>65.1451146395585</c:v>
                </c:pt>
                <c:pt idx="10">
                  <c:v>58.535344216787443</c:v>
                </c:pt>
                <c:pt idx="11">
                  <c:v>57.015775771790004</c:v>
                </c:pt>
                <c:pt idx="12">
                  <c:v>53.930906302953396</c:v>
                </c:pt>
                <c:pt idx="13">
                  <c:v>55.072083423689023</c:v>
                </c:pt>
                <c:pt idx="14">
                  <c:v>55.718750689100993</c:v>
                </c:pt>
                <c:pt idx="15">
                  <c:v>54.217176727240115</c:v>
                </c:pt>
                <c:pt idx="16">
                  <c:v>56.189139220071048</c:v>
                </c:pt>
                <c:pt idx="17">
                  <c:v>63.647212330184267</c:v>
                </c:pt>
                <c:pt idx="18">
                  <c:v>63.906952717645083</c:v>
                </c:pt>
                <c:pt idx="19">
                  <c:v>62.972181842673159</c:v>
                </c:pt>
                <c:pt idx="20">
                  <c:v>63.204202331763746</c:v>
                </c:pt>
                <c:pt idx="21">
                  <c:v>65.828648249960409</c:v>
                </c:pt>
                <c:pt idx="22">
                  <c:v>64.223395165684565</c:v>
                </c:pt>
                <c:pt idx="23">
                  <c:v>65.381505560659633</c:v>
                </c:pt>
                <c:pt idx="24">
                  <c:v>71.291895674079271</c:v>
                </c:pt>
                <c:pt idx="25">
                  <c:v>76.509403287713596</c:v>
                </c:pt>
                <c:pt idx="26">
                  <c:v>74.673319554601804</c:v>
                </c:pt>
                <c:pt idx="27">
                  <c:v>77.665935195136058</c:v>
                </c:pt>
                <c:pt idx="28">
                  <c:v>84.68974176597564</c:v>
                </c:pt>
                <c:pt idx="29">
                  <c:v>82.844903954321765</c:v>
                </c:pt>
                <c:pt idx="30">
                  <c:v>84.911174220738033</c:v>
                </c:pt>
                <c:pt idx="31">
                  <c:v>88.112304090888244</c:v>
                </c:pt>
                <c:pt idx="32">
                  <c:v>89.258309891791498</c:v>
                </c:pt>
                <c:pt idx="33">
                  <c:v>96.842660476198404</c:v>
                </c:pt>
                <c:pt idx="34">
                  <c:v>113.45946619631857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9-4ACA-BA90-E37CF907E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147512"/>
        <c:axId val="378148688"/>
      </c:lineChart>
      <c:catAx>
        <c:axId val="37814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8148688"/>
        <c:crosses val="autoZero"/>
        <c:auto val="1"/>
        <c:lblAlgn val="ctr"/>
        <c:lblOffset val="100"/>
        <c:tickLblSkip val="1"/>
        <c:noMultiLvlLbl val="0"/>
      </c:catAx>
      <c:valAx>
        <c:axId val="378148688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78147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坪単価指数</c:v>
          </c:tx>
          <c:spPr>
            <a:ln w="19050"/>
          </c:spPr>
          <c:cat>
            <c:strRef>
              <c:f>原本!$B$2664:$B$2698</c:f>
              <c:strCache>
                <c:ptCount val="35"/>
                <c:pt idx="0">
                  <c:v>郊外小計   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原本!$M$2664:$M$2698</c:f>
              <c:numCache>
                <c:formatCode>#,##0.0;[Red]\-#,##0.0</c:formatCode>
                <c:ptCount val="35"/>
                <c:pt idx="0">
                  <c:v>100</c:v>
                </c:pt>
                <c:pt idx="1">
                  <c:v>95.374847919028824</c:v>
                </c:pt>
                <c:pt idx="2">
                  <c:v>83.548097616854378</c:v>
                </c:pt>
                <c:pt idx="3">
                  <c:v>79.729564391415792</c:v>
                </c:pt>
                <c:pt idx="4">
                  <c:v>75.625432299991857</c:v>
                </c:pt>
                <c:pt idx="5">
                  <c:v>70.306000144150545</c:v>
                </c:pt>
                <c:pt idx="6">
                  <c:v>67.329919850428638</c:v>
                </c:pt>
                <c:pt idx="7">
                  <c:v>67.546279424211832</c:v>
                </c:pt>
                <c:pt idx="8">
                  <c:v>63.700226907566503</c:v>
                </c:pt>
                <c:pt idx="9">
                  <c:v>62.382844256771385</c:v>
                </c:pt>
                <c:pt idx="10">
                  <c:v>58.045968678164272</c:v>
                </c:pt>
                <c:pt idx="11">
                  <c:v>55.795898030582357</c:v>
                </c:pt>
                <c:pt idx="12">
                  <c:v>55.023807988812344</c:v>
                </c:pt>
                <c:pt idx="13">
                  <c:v>55.431787889086159</c:v>
                </c:pt>
                <c:pt idx="14">
                  <c:v>56.163344557909177</c:v>
                </c:pt>
                <c:pt idx="15">
                  <c:v>56.205281812805175</c:v>
                </c:pt>
                <c:pt idx="16">
                  <c:v>58.475856296632713</c:v>
                </c:pt>
                <c:pt idx="17">
                  <c:v>64.991388233835551</c:v>
                </c:pt>
                <c:pt idx="18">
                  <c:v>66.552403973509556</c:v>
                </c:pt>
                <c:pt idx="19">
                  <c:v>64.766368969067628</c:v>
                </c:pt>
                <c:pt idx="20">
                  <c:v>65.935253241718954</c:v>
                </c:pt>
                <c:pt idx="21">
                  <c:v>67.371096480623905</c:v>
                </c:pt>
                <c:pt idx="22">
                  <c:v>66.563481063519973</c:v>
                </c:pt>
                <c:pt idx="23">
                  <c:v>67.368386946158552</c:v>
                </c:pt>
                <c:pt idx="24">
                  <c:v>71.306876728000262</c:v>
                </c:pt>
                <c:pt idx="25">
                  <c:v>79.091501405134409</c:v>
                </c:pt>
                <c:pt idx="26">
                  <c:v>81.571855434214086</c:v>
                </c:pt>
                <c:pt idx="27">
                  <c:v>86.794078779683119</c:v>
                </c:pt>
                <c:pt idx="28">
                  <c:v>87.943843825636691</c:v>
                </c:pt>
                <c:pt idx="29">
                  <c:v>86.196656799908283</c:v>
                </c:pt>
                <c:pt idx="30">
                  <c:v>89.877669704040869</c:v>
                </c:pt>
                <c:pt idx="31">
                  <c:v>91.513178577306562</c:v>
                </c:pt>
                <c:pt idx="32">
                  <c:v>98.652806724482801</c:v>
                </c:pt>
                <c:pt idx="33">
                  <c:v>98.615905576762941</c:v>
                </c:pt>
                <c:pt idx="34">
                  <c:v>112.21686093530123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B-49B0-9702-9201C0975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149080"/>
        <c:axId val="378154176"/>
      </c:lineChart>
      <c:catAx>
        <c:axId val="378149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8154176"/>
        <c:crosses val="autoZero"/>
        <c:auto val="1"/>
        <c:lblAlgn val="ctr"/>
        <c:lblOffset val="100"/>
        <c:tickLblSkip val="1"/>
        <c:noMultiLvlLbl val="0"/>
      </c:catAx>
      <c:valAx>
        <c:axId val="378154176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378149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683557</xdr:colOff>
      <xdr:row>178</xdr:row>
      <xdr:rowOff>168087</xdr:rowOff>
    </xdr:from>
    <xdr:to>
      <xdr:col>29</xdr:col>
      <xdr:colOff>168087</xdr:colOff>
      <xdr:row>196</xdr:row>
      <xdr:rowOff>134470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683557</xdr:colOff>
      <xdr:row>809</xdr:row>
      <xdr:rowOff>0</xdr:rowOff>
    </xdr:from>
    <xdr:to>
      <xdr:col>29</xdr:col>
      <xdr:colOff>190499</xdr:colOff>
      <xdr:row>826</xdr:row>
      <xdr:rowOff>123265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983</xdr:row>
      <xdr:rowOff>168087</xdr:rowOff>
    </xdr:from>
    <xdr:to>
      <xdr:col>29</xdr:col>
      <xdr:colOff>168088</xdr:colOff>
      <xdr:row>1001</xdr:row>
      <xdr:rowOff>145676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1019</xdr:row>
      <xdr:rowOff>0</xdr:rowOff>
    </xdr:from>
    <xdr:to>
      <xdr:col>29</xdr:col>
      <xdr:colOff>179294</xdr:colOff>
      <xdr:row>1036</xdr:row>
      <xdr:rowOff>134471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683557</xdr:colOff>
      <xdr:row>1613</xdr:row>
      <xdr:rowOff>168087</xdr:rowOff>
    </xdr:from>
    <xdr:to>
      <xdr:col>29</xdr:col>
      <xdr:colOff>112057</xdr:colOff>
      <xdr:row>1631</xdr:row>
      <xdr:rowOff>123264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683557</xdr:colOff>
      <xdr:row>1894</xdr:row>
      <xdr:rowOff>0</xdr:rowOff>
    </xdr:from>
    <xdr:to>
      <xdr:col>29</xdr:col>
      <xdr:colOff>112057</xdr:colOff>
      <xdr:row>1911</xdr:row>
      <xdr:rowOff>112059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683557</xdr:colOff>
      <xdr:row>2069</xdr:row>
      <xdr:rowOff>0</xdr:rowOff>
    </xdr:from>
    <xdr:to>
      <xdr:col>29</xdr:col>
      <xdr:colOff>145675</xdr:colOff>
      <xdr:row>2086</xdr:row>
      <xdr:rowOff>112059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0</xdr:colOff>
      <xdr:row>2244</xdr:row>
      <xdr:rowOff>0</xdr:rowOff>
    </xdr:from>
    <xdr:to>
      <xdr:col>29</xdr:col>
      <xdr:colOff>123264</xdr:colOff>
      <xdr:row>2261</xdr:row>
      <xdr:rowOff>123265</xdr:rowOff>
    </xdr:to>
    <xdr:graphicFrame macro="">
      <xdr:nvGraphicFramePr>
        <xdr:cNvPr id="13" name="グラフ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683557</xdr:colOff>
      <xdr:row>2664</xdr:row>
      <xdr:rowOff>0</xdr:rowOff>
    </xdr:from>
    <xdr:to>
      <xdr:col>29</xdr:col>
      <xdr:colOff>123263</xdr:colOff>
      <xdr:row>2681</xdr:row>
      <xdr:rowOff>145676</xdr:rowOff>
    </xdr:to>
    <xdr:graphicFrame macro="">
      <xdr:nvGraphicFramePr>
        <xdr:cNvPr id="15" name="グラフ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683557</xdr:colOff>
      <xdr:row>2698</xdr:row>
      <xdr:rowOff>168087</xdr:rowOff>
    </xdr:from>
    <xdr:to>
      <xdr:col>29</xdr:col>
      <xdr:colOff>123263</xdr:colOff>
      <xdr:row>2716</xdr:row>
      <xdr:rowOff>89646</xdr:rowOff>
    </xdr:to>
    <xdr:graphicFrame macro="">
      <xdr:nvGraphicFramePr>
        <xdr:cNvPr id="16" name="グラフ 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683558</xdr:colOff>
      <xdr:row>2593</xdr:row>
      <xdr:rowOff>0</xdr:rowOff>
    </xdr:from>
    <xdr:to>
      <xdr:col>29</xdr:col>
      <xdr:colOff>89647</xdr:colOff>
      <xdr:row>2610</xdr:row>
      <xdr:rowOff>123265</xdr:rowOff>
    </xdr:to>
    <xdr:graphicFrame macro="">
      <xdr:nvGraphicFramePr>
        <xdr:cNvPr id="17" name="グラフ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ue-workers.co.jp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info@value-workers.co.jp" TargetMode="External"/><Relationship Id="rId1" Type="http://schemas.openxmlformats.org/officeDocument/2006/relationships/hyperlink" Target="http://www.value-workers.co.j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value-workers.co.jp/design/chick-earthworm.htm" TargetMode="External"/><Relationship Id="rId4" Type="http://schemas.openxmlformats.org/officeDocument/2006/relationships/hyperlink" Target="mailto:info@value-worker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82"/>
  <sheetViews>
    <sheetView tabSelected="1" zoomScale="85" zoomScaleNormal="90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W18" sqref="W18"/>
    </sheetView>
  </sheetViews>
  <sheetFormatPr defaultRowHeight="13.5"/>
  <cols>
    <col min="1" max="1" width="1.625" customWidth="1"/>
    <col min="2" max="2" width="17.125" customWidth="1"/>
    <col min="3" max="3" width="6.125" customWidth="1"/>
    <col min="4" max="4" width="0.25" hidden="1" customWidth="1"/>
    <col min="5" max="5" width="8.125" customWidth="1"/>
    <col min="6" max="6" width="10.75" customWidth="1"/>
    <col min="7" max="7" width="6.875" hidden="1" customWidth="1"/>
    <col min="8" max="8" width="11.5" customWidth="1"/>
    <col min="9" max="9" width="10.5" customWidth="1"/>
    <col min="10" max="10" width="10.75" hidden="1" customWidth="1"/>
    <col min="11" max="11" width="9.625" customWidth="1"/>
    <col min="12" max="12" width="11" customWidth="1"/>
    <col min="17" max="20" width="6.75" hidden="1" customWidth="1"/>
    <col min="21" max="21" width="0.5" customWidth="1"/>
  </cols>
  <sheetData>
    <row r="1" spans="1:31" ht="17.2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51"/>
      <c r="V1" s="70" t="str">
        <f>B2735</f>
        <v>注１． 本表はＭＲＣ（全国不動産情報センター）集計数値を当社で時系列に再集計し地域ごとの価格推移データとしたものです。</v>
      </c>
      <c r="W1" s="1"/>
      <c r="X1" s="1"/>
      <c r="Y1" s="1"/>
      <c r="Z1" s="1"/>
      <c r="AA1" s="1"/>
      <c r="AB1" s="1"/>
      <c r="AC1" s="1"/>
      <c r="AD1" s="1"/>
      <c r="AE1" s="1"/>
    </row>
    <row r="2" spans="1:31" ht="14.25" thickBot="1">
      <c r="A2" s="1"/>
      <c r="B2" s="1"/>
      <c r="C2" s="1"/>
      <c r="D2" s="1"/>
      <c r="E2" s="1"/>
      <c r="F2" s="1"/>
      <c r="G2" s="1"/>
      <c r="H2" s="1"/>
      <c r="I2" s="1" t="s">
        <v>118</v>
      </c>
      <c r="J2" s="1"/>
      <c r="K2" s="1"/>
      <c r="L2" s="1"/>
      <c r="M2" s="1"/>
      <c r="N2" s="1"/>
      <c r="O2" s="1" t="s">
        <v>4</v>
      </c>
      <c r="P2" s="1"/>
      <c r="Q2" s="1"/>
      <c r="R2" s="1"/>
      <c r="S2" s="1"/>
      <c r="T2" s="1"/>
      <c r="U2" s="51"/>
      <c r="V2" s="70" t="str">
        <f t="shared" ref="V2:V3" si="0">B2736</f>
        <v>注２． 独自集計のため、不動産経済研究所データ及び長谷工ＣＲＩ データとの間に僅かな誤差があります。</v>
      </c>
      <c r="W2" s="1"/>
      <c r="X2" s="1"/>
      <c r="Y2" s="1"/>
      <c r="Z2" s="1"/>
      <c r="AA2" s="1"/>
      <c r="AB2" s="1"/>
      <c r="AC2" s="1"/>
      <c r="AD2" s="1"/>
      <c r="AE2" s="1"/>
    </row>
    <row r="3" spans="1:31" ht="15" thickTop="1" thickBot="1">
      <c r="A3" s="1"/>
      <c r="B3" s="52" t="s">
        <v>5</v>
      </c>
      <c r="C3" s="53" t="s">
        <v>6</v>
      </c>
      <c r="D3" s="54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4" t="s">
        <v>12</v>
      </c>
      <c r="J3" s="54" t="s">
        <v>13</v>
      </c>
      <c r="K3" s="71" t="s">
        <v>14</v>
      </c>
      <c r="L3" s="54" t="s">
        <v>15</v>
      </c>
      <c r="M3" s="55" t="s">
        <v>123</v>
      </c>
      <c r="N3" s="54" t="s">
        <v>16</v>
      </c>
      <c r="O3" s="56" t="s">
        <v>17</v>
      </c>
      <c r="P3" s="57" t="s">
        <v>18</v>
      </c>
      <c r="Q3" s="3" t="s">
        <v>19</v>
      </c>
      <c r="R3" s="4" t="s">
        <v>20</v>
      </c>
      <c r="S3" s="5" t="s">
        <v>21</v>
      </c>
      <c r="T3" s="5" t="s">
        <v>22</v>
      </c>
      <c r="U3" s="51"/>
      <c r="V3" s="70" t="str">
        <f t="shared" si="0"/>
        <v xml:space="preserve">         引用する場合は必ず出典を記載してください。 ＜茨城県を含む点にご注意ください＞</v>
      </c>
      <c r="W3" s="1"/>
      <c r="X3" s="1"/>
      <c r="Y3" s="1"/>
      <c r="Z3" s="1"/>
      <c r="AA3" s="1"/>
      <c r="AB3" s="1"/>
      <c r="AC3" s="1"/>
      <c r="AD3" s="1"/>
      <c r="AE3" s="1"/>
    </row>
    <row r="4" spans="1:31" ht="14.25" thickTop="1">
      <c r="A4" s="1"/>
      <c r="B4" s="31" t="s">
        <v>23</v>
      </c>
      <c r="C4" s="33">
        <v>0</v>
      </c>
      <c r="D4" s="34">
        <v>0</v>
      </c>
      <c r="E4" s="35">
        <v>0</v>
      </c>
      <c r="F4" s="35">
        <v>0</v>
      </c>
      <c r="G4" s="35">
        <v>0</v>
      </c>
      <c r="H4" s="35">
        <v>0</v>
      </c>
      <c r="I4" s="34">
        <v>0</v>
      </c>
      <c r="J4" s="34">
        <v>0</v>
      </c>
      <c r="K4" s="72">
        <v>0</v>
      </c>
      <c r="L4" s="36">
        <f t="shared" ref="L4:L124" si="1">IF(H4=0,0,H4/K4*3.30578)</f>
        <v>0</v>
      </c>
      <c r="M4" s="28">
        <v>100</v>
      </c>
      <c r="N4" s="36"/>
      <c r="O4" s="29">
        <f t="shared" ref="O4:O124" si="2">IF(H4=0,0,H4/E4)</f>
        <v>0</v>
      </c>
      <c r="P4" s="30">
        <f t="shared" ref="P4:P124" si="3">IF(K4=0,0,K4/E4)</f>
        <v>0</v>
      </c>
      <c r="Q4" s="6">
        <f t="shared" ref="Q4:Q19" si="4">IF(F4=0,0,F4/E4*100)</f>
        <v>0</v>
      </c>
      <c r="R4" s="7">
        <f t="shared" ref="R4:R19" si="5">IF(G4=0,0,G4/E4*100)</f>
        <v>0</v>
      </c>
      <c r="S4" s="8">
        <f t="shared" ref="S4:S19" si="6">IF(I4=0,0,I4/H4*100)</f>
        <v>0</v>
      </c>
      <c r="T4" s="9">
        <f t="shared" ref="T4:T19" si="7">E4-F4</f>
        <v>0</v>
      </c>
      <c r="U4" s="5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1"/>
      <c r="B5" s="31">
        <v>1991</v>
      </c>
      <c r="C5" s="33">
        <v>0</v>
      </c>
      <c r="D5" s="34">
        <v>0</v>
      </c>
      <c r="E5" s="35">
        <v>0</v>
      </c>
      <c r="F5" s="35">
        <v>0</v>
      </c>
      <c r="G5" s="35">
        <v>0</v>
      </c>
      <c r="H5" s="35">
        <v>0</v>
      </c>
      <c r="I5" s="34">
        <v>0</v>
      </c>
      <c r="J5" s="34">
        <v>0</v>
      </c>
      <c r="K5" s="72">
        <v>0</v>
      </c>
      <c r="L5" s="36">
        <f t="shared" si="1"/>
        <v>0</v>
      </c>
      <c r="M5" s="28">
        <f>IF(L4=0,0,L5/L4*100)</f>
        <v>0</v>
      </c>
      <c r="N5" s="37" t="str">
        <f t="shared" ref="N5:N19" si="8">IF(L4=0,"     －",IF(L5=0,"     －",(L5-L4)/L4*100))</f>
        <v xml:space="preserve">     －</v>
      </c>
      <c r="O5" s="29">
        <f t="shared" si="2"/>
        <v>0</v>
      </c>
      <c r="P5" s="30">
        <f t="shared" si="3"/>
        <v>0</v>
      </c>
      <c r="Q5" s="6">
        <f t="shared" si="4"/>
        <v>0</v>
      </c>
      <c r="R5" s="7">
        <f t="shared" si="5"/>
        <v>0</v>
      </c>
      <c r="S5" s="8">
        <f t="shared" si="6"/>
        <v>0</v>
      </c>
      <c r="T5" s="9">
        <f t="shared" si="7"/>
        <v>0</v>
      </c>
      <c r="U5" s="5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1"/>
      <c r="B6" s="31">
        <v>1992</v>
      </c>
      <c r="C6" s="33">
        <v>0</v>
      </c>
      <c r="D6" s="34">
        <v>0</v>
      </c>
      <c r="E6" s="35">
        <v>0</v>
      </c>
      <c r="F6" s="35">
        <v>0</v>
      </c>
      <c r="G6" s="35">
        <v>0</v>
      </c>
      <c r="H6" s="35">
        <v>0</v>
      </c>
      <c r="I6" s="34">
        <v>0</v>
      </c>
      <c r="J6" s="34">
        <v>0</v>
      </c>
      <c r="K6" s="72">
        <v>0</v>
      </c>
      <c r="L6" s="36">
        <f t="shared" si="1"/>
        <v>0</v>
      </c>
      <c r="M6" s="28">
        <f>IF(L4=0,0,L6/L4*100)</f>
        <v>0</v>
      </c>
      <c r="N6" s="37" t="str">
        <f t="shared" si="8"/>
        <v xml:space="preserve">     －</v>
      </c>
      <c r="O6" s="29">
        <f t="shared" si="2"/>
        <v>0</v>
      </c>
      <c r="P6" s="30">
        <f t="shared" si="3"/>
        <v>0</v>
      </c>
      <c r="Q6" s="6">
        <f t="shared" si="4"/>
        <v>0</v>
      </c>
      <c r="R6" s="7">
        <f t="shared" si="5"/>
        <v>0</v>
      </c>
      <c r="S6" s="8">
        <f t="shared" si="6"/>
        <v>0</v>
      </c>
      <c r="T6" s="9">
        <f t="shared" si="7"/>
        <v>0</v>
      </c>
      <c r="U6" s="5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>
      <c r="A7" s="1"/>
      <c r="B7" s="31">
        <f>B6+1</f>
        <v>1993</v>
      </c>
      <c r="C7" s="33">
        <v>0</v>
      </c>
      <c r="D7" s="34">
        <v>0</v>
      </c>
      <c r="E7" s="35">
        <v>0</v>
      </c>
      <c r="F7" s="35">
        <v>0</v>
      </c>
      <c r="G7" s="35">
        <v>0</v>
      </c>
      <c r="H7" s="35">
        <v>0</v>
      </c>
      <c r="I7" s="34">
        <v>0</v>
      </c>
      <c r="J7" s="34">
        <v>0</v>
      </c>
      <c r="K7" s="72">
        <v>0</v>
      </c>
      <c r="L7" s="36">
        <f t="shared" si="1"/>
        <v>0</v>
      </c>
      <c r="M7" s="28">
        <f>IF(L4=0,0,L7/L4*100)</f>
        <v>0</v>
      </c>
      <c r="N7" s="37" t="str">
        <f t="shared" si="8"/>
        <v xml:space="preserve">     －</v>
      </c>
      <c r="O7" s="29">
        <f t="shared" si="2"/>
        <v>0</v>
      </c>
      <c r="P7" s="30">
        <f t="shared" si="3"/>
        <v>0</v>
      </c>
      <c r="Q7" s="6">
        <f t="shared" si="4"/>
        <v>0</v>
      </c>
      <c r="R7" s="7">
        <f t="shared" si="5"/>
        <v>0</v>
      </c>
      <c r="S7" s="8">
        <f t="shared" si="6"/>
        <v>0</v>
      </c>
      <c r="T7" s="9">
        <f t="shared" si="7"/>
        <v>0</v>
      </c>
      <c r="U7" s="5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1"/>
      <c r="B8" s="31">
        <f t="shared" ref="B8:B27" si="9">B7+1</f>
        <v>1994</v>
      </c>
      <c r="C8" s="33">
        <v>0</v>
      </c>
      <c r="D8" s="34">
        <v>0</v>
      </c>
      <c r="E8" s="35">
        <v>0</v>
      </c>
      <c r="F8" s="35">
        <v>0</v>
      </c>
      <c r="G8" s="35">
        <v>0</v>
      </c>
      <c r="H8" s="35">
        <v>0</v>
      </c>
      <c r="I8" s="34">
        <v>0</v>
      </c>
      <c r="J8" s="34">
        <v>0</v>
      </c>
      <c r="K8" s="72">
        <v>0</v>
      </c>
      <c r="L8" s="36">
        <f t="shared" si="1"/>
        <v>0</v>
      </c>
      <c r="M8" s="28">
        <f>IF(L4=0,0,L8/L4*100)</f>
        <v>0</v>
      </c>
      <c r="N8" s="37" t="str">
        <f t="shared" si="8"/>
        <v xml:space="preserve">     －</v>
      </c>
      <c r="O8" s="29">
        <f t="shared" si="2"/>
        <v>0</v>
      </c>
      <c r="P8" s="30">
        <f t="shared" si="3"/>
        <v>0</v>
      </c>
      <c r="Q8" s="6">
        <f t="shared" si="4"/>
        <v>0</v>
      </c>
      <c r="R8" s="7">
        <f t="shared" si="5"/>
        <v>0</v>
      </c>
      <c r="S8" s="8">
        <f t="shared" si="6"/>
        <v>0</v>
      </c>
      <c r="T8" s="9">
        <f t="shared" si="7"/>
        <v>0</v>
      </c>
      <c r="U8" s="5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1"/>
      <c r="B9" s="31">
        <f t="shared" si="9"/>
        <v>1995</v>
      </c>
      <c r="C9" s="33">
        <v>0</v>
      </c>
      <c r="D9" s="34">
        <v>0</v>
      </c>
      <c r="E9" s="35">
        <v>0</v>
      </c>
      <c r="F9" s="35">
        <v>0</v>
      </c>
      <c r="G9" s="35">
        <v>0</v>
      </c>
      <c r="H9" s="35">
        <v>0</v>
      </c>
      <c r="I9" s="34">
        <v>0</v>
      </c>
      <c r="J9" s="34">
        <v>0</v>
      </c>
      <c r="K9" s="72">
        <v>0</v>
      </c>
      <c r="L9" s="36">
        <f t="shared" si="1"/>
        <v>0</v>
      </c>
      <c r="M9" s="28">
        <f>IF(L4=0,0,L9/L4*100)</f>
        <v>0</v>
      </c>
      <c r="N9" s="37" t="str">
        <f t="shared" si="8"/>
        <v xml:space="preserve">     －</v>
      </c>
      <c r="O9" s="29">
        <f t="shared" si="2"/>
        <v>0</v>
      </c>
      <c r="P9" s="30">
        <f t="shared" si="3"/>
        <v>0</v>
      </c>
      <c r="Q9" s="6">
        <f t="shared" si="4"/>
        <v>0</v>
      </c>
      <c r="R9" s="7">
        <f t="shared" si="5"/>
        <v>0</v>
      </c>
      <c r="S9" s="8">
        <f t="shared" si="6"/>
        <v>0</v>
      </c>
      <c r="T9" s="9">
        <f t="shared" si="7"/>
        <v>0</v>
      </c>
      <c r="U9" s="5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>
      <c r="A10" s="1"/>
      <c r="B10" s="31">
        <f t="shared" si="9"/>
        <v>1996</v>
      </c>
      <c r="C10" s="33">
        <v>2</v>
      </c>
      <c r="D10" s="34">
        <v>1</v>
      </c>
      <c r="E10" s="35">
        <v>58</v>
      </c>
      <c r="F10" s="35">
        <v>54</v>
      </c>
      <c r="G10" s="35">
        <v>24</v>
      </c>
      <c r="H10" s="35">
        <v>285560</v>
      </c>
      <c r="I10" s="34">
        <v>264320</v>
      </c>
      <c r="J10" s="34">
        <v>107070</v>
      </c>
      <c r="K10" s="72">
        <v>2837</v>
      </c>
      <c r="L10" s="36">
        <f t="shared" si="1"/>
        <v>332.74534254494182</v>
      </c>
      <c r="M10" s="28">
        <f>IF(L4=0,0,L10/L4*100)</f>
        <v>0</v>
      </c>
      <c r="N10" s="37" t="str">
        <f t="shared" si="8"/>
        <v xml:space="preserve">     －</v>
      </c>
      <c r="O10" s="29">
        <f t="shared" si="2"/>
        <v>4923.4482758620688</v>
      </c>
      <c r="P10" s="30">
        <f t="shared" si="3"/>
        <v>48.913793103448278</v>
      </c>
      <c r="Q10" s="6">
        <f t="shared" si="4"/>
        <v>93.103448275862064</v>
      </c>
      <c r="R10" s="7">
        <f t="shared" si="5"/>
        <v>41.379310344827587</v>
      </c>
      <c r="S10" s="8">
        <f t="shared" si="6"/>
        <v>92.561983471074385</v>
      </c>
      <c r="T10" s="9">
        <f t="shared" si="7"/>
        <v>4</v>
      </c>
      <c r="U10" s="5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>
      <c r="A11" s="1"/>
      <c r="B11" s="31">
        <f t="shared" si="9"/>
        <v>1997</v>
      </c>
      <c r="C11" s="33">
        <v>6</v>
      </c>
      <c r="D11">
        <v>2</v>
      </c>
      <c r="E11" s="35">
        <v>214</v>
      </c>
      <c r="F11" s="35">
        <v>171</v>
      </c>
      <c r="G11" s="35">
        <v>149</v>
      </c>
      <c r="H11" s="35">
        <v>1284126</v>
      </c>
      <c r="I11" s="34">
        <v>1109978</v>
      </c>
      <c r="J11" s="34">
        <v>904648</v>
      </c>
      <c r="K11" s="72">
        <v>12054</v>
      </c>
      <c r="L11" s="36">
        <f t="shared" si="1"/>
        <v>352.16841283225489</v>
      </c>
      <c r="M11" s="28">
        <f>IF(L4=0,0,L11/L4*100)</f>
        <v>0</v>
      </c>
      <c r="N11" s="37">
        <f t="shared" si="8"/>
        <v>5.8372177770421283</v>
      </c>
      <c r="O11" s="29">
        <f t="shared" si="2"/>
        <v>6000.5887850467288</v>
      </c>
      <c r="P11" s="30">
        <f t="shared" si="3"/>
        <v>56.32710280373832</v>
      </c>
      <c r="Q11" s="6">
        <f t="shared" si="4"/>
        <v>79.90654205607477</v>
      </c>
      <c r="R11" s="7">
        <f t="shared" si="5"/>
        <v>69.626168224299064</v>
      </c>
      <c r="S11" s="8">
        <f t="shared" si="6"/>
        <v>86.438402462063692</v>
      </c>
      <c r="T11" s="9">
        <f t="shared" si="7"/>
        <v>43</v>
      </c>
      <c r="U11" s="5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>
      <c r="A12" s="1"/>
      <c r="B12" s="31">
        <f t="shared" si="9"/>
        <v>1998</v>
      </c>
      <c r="C12" s="33">
        <v>9</v>
      </c>
      <c r="D12" s="34">
        <v>3</v>
      </c>
      <c r="E12" s="35">
        <v>160</v>
      </c>
      <c r="F12" s="35">
        <v>134</v>
      </c>
      <c r="G12" s="35">
        <v>76</v>
      </c>
      <c r="H12" s="35">
        <v>973754</v>
      </c>
      <c r="I12" s="34">
        <v>802031</v>
      </c>
      <c r="J12" s="34">
        <v>469721</v>
      </c>
      <c r="K12" s="72">
        <v>9606</v>
      </c>
      <c r="L12" s="36">
        <f t="shared" si="1"/>
        <v>335.10477806787424</v>
      </c>
      <c r="M12" s="28">
        <f>IF(L4=0,0,L12/L4*100)</f>
        <v>0</v>
      </c>
      <c r="N12" s="37">
        <f t="shared" si="8"/>
        <v>-4.8453052978684985</v>
      </c>
      <c r="O12" s="29">
        <f t="shared" si="2"/>
        <v>6085.9624999999996</v>
      </c>
      <c r="P12" s="30">
        <f t="shared" si="3"/>
        <v>60.037500000000001</v>
      </c>
      <c r="Q12" s="6">
        <f t="shared" si="4"/>
        <v>83.75</v>
      </c>
      <c r="R12" s="7">
        <f t="shared" si="5"/>
        <v>47.5</v>
      </c>
      <c r="S12" s="8">
        <f t="shared" si="6"/>
        <v>82.364847795233715</v>
      </c>
      <c r="T12" s="9">
        <f t="shared" si="7"/>
        <v>26</v>
      </c>
      <c r="U12" s="5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>
      <c r="A13" s="1"/>
      <c r="B13" s="31">
        <f t="shared" si="9"/>
        <v>1999</v>
      </c>
      <c r="C13" s="33">
        <v>17</v>
      </c>
      <c r="D13" s="34">
        <v>8</v>
      </c>
      <c r="E13" s="35">
        <v>331</v>
      </c>
      <c r="F13" s="35">
        <v>277</v>
      </c>
      <c r="G13" s="35">
        <v>228</v>
      </c>
      <c r="H13" s="35">
        <v>2157200</v>
      </c>
      <c r="I13" s="34">
        <v>1815640</v>
      </c>
      <c r="J13" s="34">
        <v>1625570</v>
      </c>
      <c r="K13" s="72">
        <v>21697</v>
      </c>
      <c r="L13" s="36">
        <f t="shared" si="1"/>
        <v>328.67348555099784</v>
      </c>
      <c r="M13" s="28">
        <f>IF(L4=0,0,L13/L4*100)</f>
        <v>0</v>
      </c>
      <c r="N13" s="37">
        <f t="shared" si="8"/>
        <v>-1.9191885457311393</v>
      </c>
      <c r="O13" s="29">
        <f t="shared" si="2"/>
        <v>6517.2205438066467</v>
      </c>
      <c r="P13" s="30">
        <f t="shared" si="3"/>
        <v>65.549848942598189</v>
      </c>
      <c r="Q13" s="6">
        <f t="shared" si="4"/>
        <v>83.685800604229613</v>
      </c>
      <c r="R13" s="7">
        <f t="shared" si="5"/>
        <v>68.882175226586099</v>
      </c>
      <c r="S13" s="8">
        <f t="shared" si="6"/>
        <v>84.16651214537363</v>
      </c>
      <c r="T13" s="9">
        <f t="shared" si="7"/>
        <v>54</v>
      </c>
      <c r="U13" s="51"/>
      <c r="V13" s="1"/>
      <c r="W13" s="1"/>
      <c r="X13" s="1"/>
      <c r="Y13" s="10"/>
      <c r="Z13" s="10"/>
      <c r="AA13" s="10"/>
      <c r="AB13" s="1"/>
      <c r="AC13" s="1"/>
      <c r="AD13" s="1"/>
      <c r="AE13" s="1"/>
    </row>
    <row r="14" spans="1:31">
      <c r="A14" s="1"/>
      <c r="B14" s="31">
        <f t="shared" si="9"/>
        <v>2000</v>
      </c>
      <c r="C14" s="33">
        <v>28</v>
      </c>
      <c r="D14" s="34">
        <v>22</v>
      </c>
      <c r="E14" s="35">
        <v>501</v>
      </c>
      <c r="F14" s="35">
        <v>471</v>
      </c>
      <c r="G14" s="35">
        <v>437</v>
      </c>
      <c r="H14" s="35">
        <v>3277010</v>
      </c>
      <c r="I14" s="34">
        <v>3078870</v>
      </c>
      <c r="J14" s="34">
        <v>2762600</v>
      </c>
      <c r="K14" s="72">
        <v>30486</v>
      </c>
      <c r="L14" s="36">
        <f t="shared" si="1"/>
        <v>355.34586753919831</v>
      </c>
      <c r="M14" s="28">
        <f>IF(L4=0,0,L14/L4*100)</f>
        <v>0</v>
      </c>
      <c r="N14" s="37">
        <f t="shared" si="8"/>
        <v>8.1151608391793797</v>
      </c>
      <c r="O14" s="29">
        <f t="shared" si="2"/>
        <v>6540.9381237524949</v>
      </c>
      <c r="P14" s="30">
        <f t="shared" si="3"/>
        <v>60.850299401197603</v>
      </c>
      <c r="Q14" s="6">
        <f t="shared" si="4"/>
        <v>94.011976047904184</v>
      </c>
      <c r="R14" s="7">
        <f t="shared" si="5"/>
        <v>87.225548902195598</v>
      </c>
      <c r="S14" s="8">
        <f t="shared" si="6"/>
        <v>93.953634563214635</v>
      </c>
      <c r="T14" s="9">
        <f t="shared" si="7"/>
        <v>30</v>
      </c>
      <c r="U14" s="51"/>
      <c r="V14" s="1"/>
      <c r="W14" s="1"/>
      <c r="X14" s="1"/>
      <c r="Y14" s="11"/>
      <c r="Z14" s="11"/>
      <c r="AA14" s="11"/>
      <c r="AB14" s="1"/>
      <c r="AC14" s="1"/>
      <c r="AD14" s="1"/>
      <c r="AE14" s="1"/>
    </row>
    <row r="15" spans="1:31">
      <c r="A15" s="1"/>
      <c r="B15" s="31">
        <f t="shared" si="9"/>
        <v>2001</v>
      </c>
      <c r="C15" s="33">
        <v>11</v>
      </c>
      <c r="D15" s="34"/>
      <c r="E15" s="35">
        <v>705</v>
      </c>
      <c r="F15" s="35">
        <v>700</v>
      </c>
      <c r="G15" s="35">
        <v>673</v>
      </c>
      <c r="H15" s="35">
        <v>4828650</v>
      </c>
      <c r="I15" s="34">
        <v>4810630</v>
      </c>
      <c r="J15" s="34"/>
      <c r="K15" s="72">
        <v>47238</v>
      </c>
      <c r="L15" s="36">
        <f t="shared" si="1"/>
        <v>337.91554674202973</v>
      </c>
      <c r="M15" s="28">
        <f>IF(L4=0,0,L15/L4*100)</f>
        <v>0</v>
      </c>
      <c r="N15" s="37">
        <f t="shared" si="8"/>
        <v>-4.9051705364902922</v>
      </c>
      <c r="O15" s="29">
        <f t="shared" si="2"/>
        <v>6849.1489361702124</v>
      </c>
      <c r="P15" s="30">
        <f t="shared" si="3"/>
        <v>67.004255319148939</v>
      </c>
      <c r="Q15" s="6">
        <f t="shared" si="4"/>
        <v>99.290780141843967</v>
      </c>
      <c r="R15" s="7">
        <f t="shared" si="5"/>
        <v>95.460992907801426</v>
      </c>
      <c r="S15" s="8">
        <f t="shared" si="6"/>
        <v>99.626810806333026</v>
      </c>
      <c r="T15" s="9">
        <f t="shared" si="7"/>
        <v>5</v>
      </c>
      <c r="U15" s="51"/>
      <c r="V15" s="1"/>
      <c r="W15" s="1"/>
      <c r="X15" s="1"/>
      <c r="Y15" s="10"/>
      <c r="Z15" s="10"/>
      <c r="AA15" s="10"/>
      <c r="AB15" s="1"/>
      <c r="AC15" s="1"/>
      <c r="AD15" s="1"/>
      <c r="AE15" s="1"/>
    </row>
    <row r="16" spans="1:31">
      <c r="A16" s="1"/>
      <c r="B16" s="31">
        <f t="shared" si="9"/>
        <v>2002</v>
      </c>
      <c r="C16" s="33">
        <v>27</v>
      </c>
      <c r="D16" s="34"/>
      <c r="E16" s="35">
        <v>721</v>
      </c>
      <c r="F16" s="35">
        <v>652</v>
      </c>
      <c r="G16" s="35">
        <v>582</v>
      </c>
      <c r="H16" s="35">
        <v>4443779</v>
      </c>
      <c r="I16" s="34">
        <v>4007148</v>
      </c>
      <c r="J16" s="34"/>
      <c r="K16" s="72">
        <v>42535</v>
      </c>
      <c r="L16" s="36">
        <f t="shared" si="1"/>
        <v>345.36630404654989</v>
      </c>
      <c r="M16" s="28">
        <f>IF(L4=0,0,L16/L4*100)</f>
        <v>0</v>
      </c>
      <c r="N16" s="37">
        <f t="shared" si="8"/>
        <v>2.2049169907557351</v>
      </c>
      <c r="O16" s="29">
        <f t="shared" si="2"/>
        <v>6163.355062413315</v>
      </c>
      <c r="P16" s="30">
        <f t="shared" si="3"/>
        <v>58.994452149791954</v>
      </c>
      <c r="Q16" s="6">
        <f t="shared" si="4"/>
        <v>90.429958391123449</v>
      </c>
      <c r="R16" s="7">
        <f t="shared" si="5"/>
        <v>80.721220527045773</v>
      </c>
      <c r="S16" s="8">
        <f t="shared" si="6"/>
        <v>90.174331351761637</v>
      </c>
      <c r="T16" s="9">
        <f t="shared" si="7"/>
        <v>69</v>
      </c>
      <c r="U16" s="51"/>
      <c r="V16" s="1"/>
      <c r="W16" s="1"/>
      <c r="X16" s="1"/>
      <c r="Y16" s="12"/>
      <c r="Z16" s="13"/>
      <c r="AA16" s="14"/>
      <c r="AB16" s="14"/>
      <c r="AC16" s="14"/>
      <c r="AD16" s="1"/>
      <c r="AE16" s="1"/>
    </row>
    <row r="17" spans="1:31">
      <c r="A17" s="1"/>
      <c r="B17" s="31">
        <f t="shared" si="9"/>
        <v>2003</v>
      </c>
      <c r="C17" s="33">
        <v>39</v>
      </c>
      <c r="D17" s="34"/>
      <c r="E17" s="35">
        <v>1439</v>
      </c>
      <c r="F17" s="35">
        <v>1305</v>
      </c>
      <c r="G17" s="35"/>
      <c r="H17" s="35">
        <v>8779695</v>
      </c>
      <c r="I17" s="34">
        <v>7886955</v>
      </c>
      <c r="J17" s="34"/>
      <c r="K17" s="72">
        <v>77890</v>
      </c>
      <c r="L17" s="36">
        <f t="shared" si="1"/>
        <v>372.62472893953009</v>
      </c>
      <c r="M17" s="28">
        <f>IF(L4=0,0,L17/L4*100)</f>
        <v>0</v>
      </c>
      <c r="N17" s="37">
        <f t="shared" si="8"/>
        <v>7.8926127342481553</v>
      </c>
      <c r="O17" s="29">
        <f t="shared" si="2"/>
        <v>6101.2473940236277</v>
      </c>
      <c r="P17" s="30">
        <f t="shared" si="3"/>
        <v>54.12786657400973</v>
      </c>
      <c r="Q17" s="15">
        <f t="shared" si="4"/>
        <v>90.687977762334953</v>
      </c>
      <c r="R17" s="16">
        <f t="shared" si="5"/>
        <v>0</v>
      </c>
      <c r="S17" s="17">
        <f t="shared" si="6"/>
        <v>89.831765226468576</v>
      </c>
      <c r="T17" s="18">
        <f t="shared" si="7"/>
        <v>134</v>
      </c>
      <c r="U17" s="51"/>
      <c r="V17" s="1"/>
      <c r="W17" s="1"/>
      <c r="X17" s="1"/>
      <c r="Y17" s="19"/>
      <c r="Z17" s="13"/>
      <c r="AA17" s="14"/>
      <c r="AB17" s="14"/>
      <c r="AC17" s="14"/>
      <c r="AD17" s="1"/>
      <c r="AE17" s="1"/>
    </row>
    <row r="18" spans="1:31">
      <c r="A18" s="1"/>
      <c r="B18" s="31">
        <f t="shared" si="9"/>
        <v>2004</v>
      </c>
      <c r="C18" s="33">
        <v>22</v>
      </c>
      <c r="D18" s="34"/>
      <c r="E18" s="35">
        <v>728</v>
      </c>
      <c r="F18" s="35">
        <v>694</v>
      </c>
      <c r="G18" s="35"/>
      <c r="H18" s="35">
        <v>3490742</v>
      </c>
      <c r="I18" s="34">
        <v>3366918</v>
      </c>
      <c r="J18" s="34"/>
      <c r="K18" s="72">
        <v>30708</v>
      </c>
      <c r="L18" s="36">
        <f t="shared" si="1"/>
        <v>375.7856287859841</v>
      </c>
      <c r="M18" s="28">
        <f>IF(L4=0,0,L18/L4*100)</f>
        <v>0</v>
      </c>
      <c r="N18" s="37">
        <f t="shared" si="8"/>
        <v>0.84827967683459071</v>
      </c>
      <c r="O18" s="29">
        <f t="shared" si="2"/>
        <v>4794.9752747252751</v>
      </c>
      <c r="P18" s="30">
        <f t="shared" si="3"/>
        <v>42.181318681318679</v>
      </c>
      <c r="Q18" s="6">
        <f t="shared" si="4"/>
        <v>95.329670329670336</v>
      </c>
      <c r="R18" s="7">
        <f t="shared" si="5"/>
        <v>0</v>
      </c>
      <c r="S18" s="8">
        <f t="shared" si="6"/>
        <v>96.452788547535164</v>
      </c>
      <c r="T18" s="9">
        <f t="shared" si="7"/>
        <v>34</v>
      </c>
      <c r="U18" s="51"/>
      <c r="V18" s="1"/>
      <c r="W18" s="1"/>
      <c r="X18" s="1"/>
      <c r="Y18" s="19"/>
      <c r="Z18" s="13"/>
      <c r="AA18" s="14"/>
      <c r="AB18" s="14"/>
      <c r="AC18" s="14"/>
      <c r="AD18" s="1"/>
      <c r="AE18" s="1"/>
    </row>
    <row r="19" spans="1:31">
      <c r="A19" s="1"/>
      <c r="B19" s="31">
        <f t="shared" si="9"/>
        <v>2005</v>
      </c>
      <c r="C19" s="33">
        <v>19</v>
      </c>
      <c r="D19" s="34"/>
      <c r="E19" s="35">
        <v>866</v>
      </c>
      <c r="F19" s="35">
        <v>841</v>
      </c>
      <c r="G19" s="35"/>
      <c r="H19" s="35">
        <v>3721030</v>
      </c>
      <c r="I19" s="34">
        <v>3647390</v>
      </c>
      <c r="J19" s="34"/>
      <c r="K19" s="72">
        <v>35236</v>
      </c>
      <c r="L19" s="36">
        <f t="shared" si="1"/>
        <v>349.10053789873996</v>
      </c>
      <c r="M19" s="28">
        <f>IF(L4=0,0,L19/L4*100)</f>
        <v>0</v>
      </c>
      <c r="N19" s="37">
        <f t="shared" si="8"/>
        <v>-7.1011472613929385</v>
      </c>
      <c r="O19" s="29">
        <f t="shared" si="2"/>
        <v>4296.8013856812931</v>
      </c>
      <c r="P19" s="30">
        <f t="shared" si="3"/>
        <v>40.688221709006932</v>
      </c>
      <c r="Q19" s="6">
        <f t="shared" si="4"/>
        <v>97.113163972286372</v>
      </c>
      <c r="R19" s="7">
        <f t="shared" si="5"/>
        <v>0</v>
      </c>
      <c r="S19" s="8">
        <f t="shared" si="6"/>
        <v>98.0209780625257</v>
      </c>
      <c r="T19" s="9">
        <f t="shared" si="7"/>
        <v>25</v>
      </c>
      <c r="U19" s="51"/>
      <c r="V19" s="1"/>
      <c r="W19" s="1"/>
      <c r="X19" s="1"/>
      <c r="Y19" s="19"/>
      <c r="Z19" s="13"/>
      <c r="AA19" s="14"/>
      <c r="AB19" s="14"/>
      <c r="AC19" s="14"/>
      <c r="AD19" s="1"/>
      <c r="AE19" s="1"/>
    </row>
    <row r="20" spans="1:31">
      <c r="A20" s="1"/>
      <c r="B20" s="31">
        <f t="shared" si="9"/>
        <v>2006</v>
      </c>
      <c r="C20" s="33">
        <v>10</v>
      </c>
      <c r="D20" s="34">
        <v>0</v>
      </c>
      <c r="E20" s="35">
        <v>416</v>
      </c>
      <c r="F20" s="35">
        <v>408</v>
      </c>
      <c r="G20" s="35">
        <v>0</v>
      </c>
      <c r="H20" s="35">
        <v>2722100</v>
      </c>
      <c r="I20" s="34">
        <v>2616700</v>
      </c>
      <c r="J20" s="34">
        <v>0</v>
      </c>
      <c r="K20" s="72">
        <v>20725</v>
      </c>
      <c r="L20" s="36">
        <f t="shared" ref="L20:L39" si="10">IF(H20=0,0,H20/K20*3.30578)</f>
        <v>434.19366648974665</v>
      </c>
      <c r="M20" s="28">
        <f>IF(L4=0,0,L20/L4*100)</f>
        <v>0</v>
      </c>
      <c r="N20" s="37">
        <f t="shared" ref="N20:N25" si="11">IF(L19=0,"     －",IF(L20=0,"     －",(L20-L19)/L19*100))</f>
        <v>24.374963471322058</v>
      </c>
      <c r="O20" s="29">
        <f t="shared" ref="O20:O25" si="12">IF(H20=0,0,H20/E20)</f>
        <v>6543.5096153846152</v>
      </c>
      <c r="P20" s="30">
        <f t="shared" ref="P20:P25" si="13">IF(K20=0,0,K20/E20)</f>
        <v>49.81971153846154</v>
      </c>
      <c r="Q20" s="6"/>
      <c r="R20" s="7"/>
      <c r="S20" s="8"/>
      <c r="T20" s="9"/>
      <c r="U20" s="51"/>
      <c r="V20" s="1"/>
      <c r="W20" s="1"/>
      <c r="X20" s="1"/>
      <c r="Y20" s="19"/>
      <c r="Z20" s="13"/>
      <c r="AA20" s="14"/>
      <c r="AB20" s="14"/>
      <c r="AC20" s="14"/>
      <c r="AD20" s="1"/>
      <c r="AE20" s="1"/>
    </row>
    <row r="21" spans="1:31">
      <c r="A21" s="1"/>
      <c r="B21" s="31">
        <f t="shared" si="9"/>
        <v>2007</v>
      </c>
      <c r="C21" s="33">
        <v>13</v>
      </c>
      <c r="D21" s="34"/>
      <c r="E21" s="35">
        <v>725</v>
      </c>
      <c r="F21" s="35">
        <v>712</v>
      </c>
      <c r="G21" s="35"/>
      <c r="H21" s="35">
        <v>6169450</v>
      </c>
      <c r="I21" s="34">
        <v>6065860</v>
      </c>
      <c r="J21" s="34"/>
      <c r="K21" s="72">
        <v>43048</v>
      </c>
      <c r="L21" s="36">
        <f t="shared" si="10"/>
        <v>473.76984809979552</v>
      </c>
      <c r="M21" s="28">
        <f>IF(L4=0,0,L21/L4*100)</f>
        <v>0</v>
      </c>
      <c r="N21" s="37">
        <f t="shared" si="11"/>
        <v>9.1148684710221257</v>
      </c>
      <c r="O21" s="29">
        <f t="shared" si="12"/>
        <v>8509.5862068965525</v>
      </c>
      <c r="P21" s="30">
        <f t="shared" si="13"/>
        <v>59.376551724137933</v>
      </c>
      <c r="Q21" s="6"/>
      <c r="R21" s="7"/>
      <c r="S21" s="8"/>
      <c r="T21" s="9"/>
      <c r="U21" s="51"/>
      <c r="V21" s="1"/>
      <c r="W21" s="1"/>
      <c r="X21" s="1"/>
      <c r="Y21" s="19"/>
      <c r="Z21" s="13"/>
      <c r="AA21" s="14"/>
      <c r="AB21" s="14"/>
      <c r="AC21" s="14"/>
      <c r="AD21" s="1"/>
      <c r="AE21" s="1"/>
    </row>
    <row r="22" spans="1:31">
      <c r="A22" s="1"/>
      <c r="B22" s="31">
        <f t="shared" si="9"/>
        <v>2008</v>
      </c>
      <c r="C22" s="33">
        <v>7</v>
      </c>
      <c r="D22" s="34"/>
      <c r="E22" s="35">
        <v>55</v>
      </c>
      <c r="F22" s="35">
        <v>46</v>
      </c>
      <c r="G22" s="35"/>
      <c r="H22" s="35">
        <v>361950</v>
      </c>
      <c r="I22" s="34">
        <v>320120</v>
      </c>
      <c r="J22" s="34"/>
      <c r="K22" s="72">
        <v>3048</v>
      </c>
      <c r="L22" s="36">
        <f t="shared" si="10"/>
        <v>392.561375</v>
      </c>
      <c r="M22" s="28">
        <f>IF(L4=0,0,L22/L4*100)</f>
        <v>0</v>
      </c>
      <c r="N22" s="37">
        <f t="shared" si="11"/>
        <v>-17.140912074820275</v>
      </c>
      <c r="O22" s="29">
        <f t="shared" si="12"/>
        <v>6580.909090909091</v>
      </c>
      <c r="P22" s="30">
        <f t="shared" si="13"/>
        <v>55.418181818181822</v>
      </c>
      <c r="Q22" s="6"/>
      <c r="R22" s="7"/>
      <c r="S22" s="8"/>
      <c r="T22" s="9"/>
      <c r="U22" s="51"/>
      <c r="V22" s="1"/>
      <c r="W22" s="1"/>
      <c r="X22" s="1"/>
      <c r="Y22" s="19"/>
      <c r="Z22" s="13"/>
      <c r="AA22" s="14"/>
      <c r="AB22" s="14"/>
      <c r="AC22" s="14"/>
      <c r="AD22" s="1"/>
      <c r="AE22" s="1"/>
    </row>
    <row r="23" spans="1:31">
      <c r="A23" s="1"/>
      <c r="B23" s="31">
        <f t="shared" si="9"/>
        <v>2009</v>
      </c>
      <c r="C23" s="33">
        <v>14</v>
      </c>
      <c r="D23" s="34"/>
      <c r="E23" s="35">
        <v>124</v>
      </c>
      <c r="F23" s="35">
        <v>110</v>
      </c>
      <c r="G23" s="35"/>
      <c r="H23" s="35">
        <v>749810</v>
      </c>
      <c r="I23" s="34">
        <v>664430</v>
      </c>
      <c r="J23" s="34"/>
      <c r="K23" s="72">
        <v>6185</v>
      </c>
      <c r="L23" s="36">
        <f t="shared" si="10"/>
        <v>400.76101888439774</v>
      </c>
      <c r="M23" s="28">
        <f>IF(L4=0,0,L23/L4*100)</f>
        <v>0</v>
      </c>
      <c r="N23" s="37">
        <f t="shared" si="11"/>
        <v>2.0887546270688868</v>
      </c>
      <c r="O23" s="29">
        <f t="shared" si="12"/>
        <v>6046.8548387096771</v>
      </c>
      <c r="P23" s="30">
        <f t="shared" si="13"/>
        <v>49.87903225806452</v>
      </c>
      <c r="Q23" s="6"/>
      <c r="R23" s="7"/>
      <c r="S23" s="8"/>
      <c r="T23" s="9"/>
      <c r="U23" s="51"/>
      <c r="V23" s="1"/>
      <c r="W23" s="1"/>
      <c r="X23" s="1"/>
      <c r="Y23" s="19"/>
      <c r="Z23" s="13"/>
      <c r="AA23" s="14"/>
      <c r="AB23" s="14"/>
      <c r="AC23" s="14"/>
      <c r="AD23" s="1"/>
      <c r="AE23" s="1"/>
    </row>
    <row r="24" spans="1:31">
      <c r="A24" s="1"/>
      <c r="B24" s="31">
        <f t="shared" si="9"/>
        <v>2010</v>
      </c>
      <c r="C24" s="33">
        <v>13</v>
      </c>
      <c r="D24" s="34"/>
      <c r="E24" s="35">
        <v>187</v>
      </c>
      <c r="F24" s="35">
        <v>183</v>
      </c>
      <c r="G24" s="35"/>
      <c r="H24" s="35">
        <v>2013520</v>
      </c>
      <c r="I24" s="34">
        <v>1895520</v>
      </c>
      <c r="J24" s="34"/>
      <c r="K24" s="72">
        <v>15051</v>
      </c>
      <c r="L24" s="36">
        <f t="shared" si="10"/>
        <v>442.24663780479705</v>
      </c>
      <c r="M24" s="28">
        <f>IF(L4=0,0,L24/L4*100)</f>
        <v>0</v>
      </c>
      <c r="N24" s="37">
        <f t="shared" si="11"/>
        <v>10.351710112895516</v>
      </c>
      <c r="O24" s="29">
        <f t="shared" si="12"/>
        <v>10767.486631016043</v>
      </c>
      <c r="P24" s="30">
        <f t="shared" si="13"/>
        <v>80.486631016042779</v>
      </c>
      <c r="Q24" s="6"/>
      <c r="R24" s="7"/>
      <c r="S24" s="8"/>
      <c r="T24" s="9"/>
      <c r="U24" s="51"/>
      <c r="V24" s="1"/>
      <c r="W24" s="1"/>
      <c r="X24" s="1"/>
      <c r="Y24" s="19"/>
      <c r="Z24" s="13"/>
      <c r="AA24" s="14"/>
      <c r="AB24" s="14"/>
      <c r="AC24" s="14"/>
      <c r="AD24" s="1"/>
      <c r="AE24" s="1"/>
    </row>
    <row r="25" spans="1:31">
      <c r="A25" s="1"/>
      <c r="B25" s="31">
        <f t="shared" si="9"/>
        <v>2011</v>
      </c>
      <c r="C25" s="33">
        <v>22</v>
      </c>
      <c r="D25" s="34"/>
      <c r="E25" s="35">
        <v>460</v>
      </c>
      <c r="F25" s="35">
        <v>425</v>
      </c>
      <c r="G25" s="35"/>
      <c r="H25" s="35">
        <v>3337110</v>
      </c>
      <c r="I25" s="34">
        <v>3148434</v>
      </c>
      <c r="J25" s="34"/>
      <c r="K25" s="72">
        <v>28363</v>
      </c>
      <c r="L25" s="36">
        <f t="shared" ref="L25:L30" si="14">IF(H25=0,0,H25/K25*3.30578)</f>
        <v>388.9486829954518</v>
      </c>
      <c r="M25" s="28">
        <f>IF(L4=0,0,L25/L4*100)</f>
        <v>0</v>
      </c>
      <c r="N25" s="37">
        <f t="shared" si="11"/>
        <v>-12.051635954521466</v>
      </c>
      <c r="O25" s="29">
        <f t="shared" si="12"/>
        <v>7254.586956521739</v>
      </c>
      <c r="P25" s="30">
        <f t="shared" si="13"/>
        <v>61.658695652173911</v>
      </c>
      <c r="Q25" s="6"/>
      <c r="R25" s="7"/>
      <c r="S25" s="8"/>
      <c r="T25" s="9"/>
      <c r="U25" s="51"/>
      <c r="V25" s="1"/>
      <c r="W25" s="1"/>
      <c r="X25" s="1"/>
      <c r="Y25" s="19"/>
      <c r="Z25" s="13"/>
      <c r="AA25" s="14"/>
      <c r="AB25" s="14"/>
      <c r="AC25" s="14"/>
      <c r="AD25" s="1"/>
      <c r="AE25" s="1"/>
    </row>
    <row r="26" spans="1:31">
      <c r="A26" s="1"/>
      <c r="B26" s="31">
        <f t="shared" si="9"/>
        <v>2012</v>
      </c>
      <c r="C26" s="33">
        <v>34</v>
      </c>
      <c r="D26" s="34"/>
      <c r="E26" s="35">
        <v>846</v>
      </c>
      <c r="F26" s="35">
        <v>807</v>
      </c>
      <c r="G26" s="35"/>
      <c r="H26" s="35">
        <v>6328105</v>
      </c>
      <c r="I26" s="34">
        <v>6113767</v>
      </c>
      <c r="J26" s="34"/>
      <c r="K26" s="72">
        <v>53859</v>
      </c>
      <c r="L26" s="36">
        <f t="shared" si="14"/>
        <v>388.40904856941273</v>
      </c>
      <c r="M26" s="28">
        <f>IF(L4=0,0,L26/L4*100)</f>
        <v>0</v>
      </c>
      <c r="N26" s="37">
        <f t="shared" ref="N26" si="15">IF(L25=0,"     －",IF(L26=0,"     －",(L26-L25)/L25*100))</f>
        <v>-0.13874180570123751</v>
      </c>
      <c r="O26" s="29">
        <f t="shared" ref="O26" si="16">IF(H26=0,0,H26/E26)</f>
        <v>7480.029550827423</v>
      </c>
      <c r="P26" s="30">
        <f t="shared" ref="P26" si="17">IF(K26=0,0,K26/E26)</f>
        <v>63.663120567375884</v>
      </c>
      <c r="Q26" s="6"/>
      <c r="R26" s="7"/>
      <c r="S26" s="8"/>
      <c r="T26" s="9"/>
      <c r="U26" s="51"/>
      <c r="V26" s="1"/>
      <c r="W26" s="1"/>
      <c r="X26" s="1"/>
      <c r="Y26" s="19"/>
      <c r="Z26" s="13"/>
      <c r="AA26" s="14"/>
      <c r="AB26" s="14"/>
      <c r="AC26" s="14"/>
      <c r="AD26" s="1"/>
      <c r="AE26" s="1"/>
    </row>
    <row r="27" spans="1:31">
      <c r="A27" s="1"/>
      <c r="B27" s="31">
        <f t="shared" si="9"/>
        <v>2013</v>
      </c>
      <c r="C27" s="33">
        <v>32</v>
      </c>
      <c r="D27" s="34"/>
      <c r="E27" s="35">
        <v>707</v>
      </c>
      <c r="F27" s="35">
        <v>697</v>
      </c>
      <c r="G27" s="35"/>
      <c r="H27" s="35">
        <v>7231967</v>
      </c>
      <c r="I27" s="34">
        <v>7098078</v>
      </c>
      <c r="J27" s="34"/>
      <c r="K27" s="72">
        <v>52529</v>
      </c>
      <c r="L27" s="36">
        <f t="shared" si="14"/>
        <v>455.12558528165397</v>
      </c>
      <c r="M27" s="28">
        <f>IF(L4=0,0,L27/L4*100)</f>
        <v>0</v>
      </c>
      <c r="N27" s="37">
        <f t="shared" ref="N27" si="18">IF(L26=0,"     －",IF(L27=0,"     －",(L27-L26)/L26*100))</f>
        <v>17.176874987328802</v>
      </c>
      <c r="O27" s="29">
        <f t="shared" ref="O27" si="19">IF(H27=0,0,H27/E27)</f>
        <v>10229.090523338047</v>
      </c>
      <c r="P27" s="30">
        <f t="shared" ref="P27" si="20">IF(K27=0,0,K27/E27)</f>
        <v>74.298444130127294</v>
      </c>
      <c r="Q27" s="6"/>
      <c r="R27" s="7"/>
      <c r="S27" s="8"/>
      <c r="T27" s="9"/>
      <c r="U27" s="51"/>
      <c r="V27" s="1"/>
      <c r="W27" s="1"/>
      <c r="X27" s="1"/>
      <c r="Y27" s="19"/>
      <c r="Z27" s="13"/>
      <c r="AA27" s="14"/>
      <c r="AB27" s="14"/>
      <c r="AC27" s="14"/>
      <c r="AD27" s="1"/>
      <c r="AE27" s="1"/>
    </row>
    <row r="28" spans="1:31">
      <c r="A28" s="1"/>
      <c r="B28" s="31">
        <f t="shared" ref="B28:B38" si="21">B27+1</f>
        <v>2014</v>
      </c>
      <c r="C28" s="33">
        <v>23</v>
      </c>
      <c r="D28" s="34"/>
      <c r="E28" s="35">
        <v>390</v>
      </c>
      <c r="F28" s="35">
        <v>384</v>
      </c>
      <c r="G28" s="35"/>
      <c r="H28" s="35">
        <v>2497718</v>
      </c>
      <c r="I28" s="34">
        <v>2464358</v>
      </c>
      <c r="J28" s="34"/>
      <c r="K28" s="72">
        <v>21909</v>
      </c>
      <c r="L28" s="36">
        <f t="shared" si="14"/>
        <v>376.87280159021407</v>
      </c>
      <c r="M28" s="28">
        <f>IF(L4=0,0,L28/L4*100)</f>
        <v>0</v>
      </c>
      <c r="N28" s="37">
        <f t="shared" ref="N28:N33" si="22">IF(L27=0,"     －",IF(L28=0,"     －",(L28-L27)/L27*100))</f>
        <v>-17.193668346070513</v>
      </c>
      <c r="O28" s="29">
        <f t="shared" ref="O28" si="23">IF(H28=0,0,H28/E28)</f>
        <v>6404.4051282051278</v>
      </c>
      <c r="P28" s="30">
        <f t="shared" ref="P28" si="24">IF(K28=0,0,K28/E28)</f>
        <v>56.176923076923075</v>
      </c>
      <c r="Q28" s="6"/>
      <c r="R28" s="7"/>
      <c r="S28" s="8"/>
      <c r="T28" s="9"/>
      <c r="U28" s="51"/>
      <c r="V28" s="1"/>
      <c r="W28" s="1"/>
      <c r="X28" s="1"/>
      <c r="Y28" s="19"/>
      <c r="Z28" s="13"/>
      <c r="AA28" s="14"/>
      <c r="AB28" s="14"/>
      <c r="AC28" s="14"/>
      <c r="AD28" s="1"/>
      <c r="AE28" s="1"/>
    </row>
    <row r="29" spans="1:31">
      <c r="A29" s="1"/>
      <c r="B29" s="31">
        <f t="shared" si="21"/>
        <v>2015</v>
      </c>
      <c r="C29" s="33">
        <v>11</v>
      </c>
      <c r="D29" s="34"/>
      <c r="E29" s="35">
        <v>296</v>
      </c>
      <c r="F29" s="35">
        <v>295</v>
      </c>
      <c r="G29" s="35"/>
      <c r="H29" s="35">
        <v>3686514</v>
      </c>
      <c r="I29" s="34">
        <v>3656514</v>
      </c>
      <c r="J29" s="34"/>
      <c r="K29" s="72">
        <v>22338</v>
      </c>
      <c r="L29" s="36">
        <f t="shared" si="14"/>
        <v>545.56380387322054</v>
      </c>
      <c r="M29" s="28">
        <f>IF(L4=0,0,L29/L4*100)</f>
        <v>0</v>
      </c>
      <c r="N29" s="37">
        <f t="shared" si="22"/>
        <v>44.760726051658573</v>
      </c>
      <c r="O29" s="29">
        <f t="shared" ref="O29" si="25">IF(H29=0,0,H29/E29)</f>
        <v>12454.43918918919</v>
      </c>
      <c r="P29" s="30">
        <f t="shared" ref="P29" si="26">IF(K29=0,0,K29/E29)</f>
        <v>75.46621621621621</v>
      </c>
      <c r="Q29" s="6"/>
      <c r="R29" s="7"/>
      <c r="S29" s="8"/>
      <c r="T29" s="9"/>
      <c r="U29" s="51"/>
      <c r="V29" s="1"/>
      <c r="W29" s="1"/>
      <c r="X29" s="1"/>
      <c r="Y29" s="19"/>
      <c r="Z29" s="13"/>
      <c r="AA29" s="14"/>
      <c r="AB29" s="14"/>
      <c r="AC29" s="14"/>
      <c r="AD29" s="1"/>
      <c r="AE29" s="1"/>
    </row>
    <row r="30" spans="1:31">
      <c r="A30" s="1"/>
      <c r="B30" s="31">
        <f t="shared" si="21"/>
        <v>2016</v>
      </c>
      <c r="C30" s="33">
        <v>25</v>
      </c>
      <c r="D30" s="34"/>
      <c r="E30" s="35">
        <v>435</v>
      </c>
      <c r="F30" s="35">
        <v>418</v>
      </c>
      <c r="G30" s="35"/>
      <c r="H30" s="35">
        <v>4621480</v>
      </c>
      <c r="I30" s="34">
        <v>4331370</v>
      </c>
      <c r="J30" s="34"/>
      <c r="K30" s="72">
        <v>26595</v>
      </c>
      <c r="L30" s="36">
        <f t="shared" si="14"/>
        <v>574.45370010904298</v>
      </c>
      <c r="M30" s="28">
        <f>IF(L4=0,0,L30/L4*100)</f>
        <v>0</v>
      </c>
      <c r="N30" s="37">
        <f t="shared" si="22"/>
        <v>5.2954202662858396</v>
      </c>
      <c r="O30" s="29">
        <f t="shared" ref="O30" si="27">IF(H30=0,0,H30/E30)</f>
        <v>10624.091954022988</v>
      </c>
      <c r="P30" s="30">
        <f t="shared" ref="P30" si="28">IF(K30=0,0,K30/E30)</f>
        <v>61.137931034482762</v>
      </c>
      <c r="Q30" s="6"/>
      <c r="R30" s="7"/>
      <c r="S30" s="8"/>
      <c r="T30" s="9"/>
      <c r="U30" s="51"/>
      <c r="V30" s="1"/>
      <c r="W30" s="1"/>
      <c r="X30" s="1"/>
      <c r="Y30" s="19"/>
      <c r="Z30" s="13"/>
      <c r="AA30" s="14"/>
      <c r="AB30" s="14"/>
      <c r="AC30" s="14"/>
      <c r="AD30" s="1"/>
      <c r="AE30" s="1"/>
    </row>
    <row r="31" spans="1:31">
      <c r="A31" s="1"/>
      <c r="B31" s="31">
        <f t="shared" si="21"/>
        <v>2017</v>
      </c>
      <c r="C31" s="33">
        <v>40</v>
      </c>
      <c r="D31" s="34"/>
      <c r="E31" s="35">
        <v>445</v>
      </c>
      <c r="F31" s="35">
        <v>414</v>
      </c>
      <c r="G31" s="35"/>
      <c r="H31" s="35">
        <v>4741320</v>
      </c>
      <c r="I31" s="34">
        <v>4167450</v>
      </c>
      <c r="J31" s="34"/>
      <c r="K31" s="72">
        <v>28117</v>
      </c>
      <c r="L31" s="36">
        <f t="shared" ref="L31" si="29">IF(H31=0,0,H31/K31*3.30578)</f>
        <v>557.44783688160192</v>
      </c>
      <c r="M31" s="28">
        <f>IF(L4=0,0,L31/L4*100)</f>
        <v>0</v>
      </c>
      <c r="N31" s="37">
        <f t="shared" si="22"/>
        <v>-2.9603540240428448</v>
      </c>
      <c r="O31" s="29">
        <f t="shared" ref="O31" si="30">IF(H31=0,0,H31/E31)</f>
        <v>10654.651685393259</v>
      </c>
      <c r="P31" s="30">
        <f t="shared" ref="P31" si="31">IF(K31=0,0,K31/E31)</f>
        <v>63.184269662921345</v>
      </c>
      <c r="Q31" s="6"/>
      <c r="R31" s="7"/>
      <c r="S31" s="8"/>
      <c r="T31" s="9"/>
      <c r="U31" s="51"/>
      <c r="V31" s="1"/>
      <c r="W31" s="1"/>
      <c r="X31" s="1"/>
      <c r="Y31" s="19"/>
      <c r="Z31" s="13"/>
      <c r="AA31" s="14"/>
      <c r="AB31" s="14"/>
      <c r="AC31" s="14"/>
      <c r="AD31" s="1"/>
      <c r="AE31" s="1"/>
    </row>
    <row r="32" spans="1:31">
      <c r="A32" s="1"/>
      <c r="B32" s="31">
        <f t="shared" si="21"/>
        <v>2018</v>
      </c>
      <c r="C32" s="81">
        <v>58</v>
      </c>
      <c r="D32" s="34"/>
      <c r="E32" s="35">
        <v>340</v>
      </c>
      <c r="F32" s="35">
        <v>327</v>
      </c>
      <c r="G32" s="35"/>
      <c r="H32" s="35">
        <v>3955110</v>
      </c>
      <c r="I32" s="34">
        <v>3727790</v>
      </c>
      <c r="J32" s="34"/>
      <c r="K32" s="72">
        <v>21710</v>
      </c>
      <c r="L32" s="36">
        <f t="shared" ref="L32" si="32">IF(H32=0,0,H32/K32*3.30578)</f>
        <v>602.24428999539384</v>
      </c>
      <c r="M32" s="28">
        <f>IF(L4=0,0,L32/L4*100)</f>
        <v>0</v>
      </c>
      <c r="N32" s="37">
        <f t="shared" si="22"/>
        <v>8.035990123198987</v>
      </c>
      <c r="O32" s="29">
        <f t="shared" ref="O32" si="33">IF(H32=0,0,H32/E32)</f>
        <v>11632.676470588236</v>
      </c>
      <c r="P32" s="30">
        <f t="shared" ref="P32" si="34">IF(K32=0,0,K32/E32)</f>
        <v>63.852941176470587</v>
      </c>
      <c r="Q32" s="6"/>
      <c r="R32" s="7"/>
      <c r="S32" s="8"/>
      <c r="T32" s="9"/>
      <c r="U32" s="51"/>
      <c r="V32" s="1"/>
      <c r="W32" s="1"/>
      <c r="X32" s="1"/>
      <c r="Y32" s="19"/>
      <c r="Z32" s="13"/>
      <c r="AA32" s="14"/>
      <c r="AB32" s="14"/>
      <c r="AC32" s="14"/>
      <c r="AD32" s="1"/>
      <c r="AE32" s="1"/>
    </row>
    <row r="33" spans="1:31">
      <c r="A33" s="1"/>
      <c r="B33" s="31">
        <f t="shared" si="21"/>
        <v>2019</v>
      </c>
      <c r="C33" s="81">
        <v>32</v>
      </c>
      <c r="D33" s="34"/>
      <c r="E33" s="35">
        <v>207</v>
      </c>
      <c r="F33" s="35">
        <v>199</v>
      </c>
      <c r="G33" s="35"/>
      <c r="H33" s="35">
        <v>1658137</v>
      </c>
      <c r="I33" s="34">
        <v>1590407</v>
      </c>
      <c r="J33" s="34"/>
      <c r="K33" s="72">
        <v>10541</v>
      </c>
      <c r="L33" s="36">
        <f t="shared" ref="L33" si="35">IF(H33=0,0,H33/K33*3.30578)</f>
        <v>520.01101715776485</v>
      </c>
      <c r="M33" s="28">
        <f>IF(L4=0,0,L33/L4*100)</f>
        <v>0</v>
      </c>
      <c r="N33" s="37">
        <f t="shared" si="22"/>
        <v>-13.654471151276159</v>
      </c>
      <c r="O33" s="29">
        <f t="shared" ref="O33:O38" si="36">IF(H33=0,0,H33/E33)</f>
        <v>8010.3236714975847</v>
      </c>
      <c r="P33" s="30">
        <f t="shared" ref="P33:P38" si="37">IF(K33=0,0,K33/E33)</f>
        <v>50.922705314009661</v>
      </c>
      <c r="Q33" s="6"/>
      <c r="R33" s="7"/>
      <c r="S33" s="8"/>
      <c r="T33" s="9"/>
      <c r="U33" s="51"/>
      <c r="V33" s="1"/>
      <c r="W33" s="1"/>
      <c r="X33" s="1"/>
      <c r="Y33" s="19"/>
      <c r="Z33" s="13"/>
      <c r="AA33" s="14"/>
      <c r="AB33" s="14"/>
      <c r="AC33" s="14"/>
      <c r="AD33" s="1"/>
      <c r="AE33" s="1"/>
    </row>
    <row r="34" spans="1:31">
      <c r="A34" s="1"/>
      <c r="B34" s="31">
        <f t="shared" si="21"/>
        <v>2020</v>
      </c>
      <c r="C34" s="81">
        <v>11</v>
      </c>
      <c r="D34" s="34"/>
      <c r="E34" s="35">
        <v>104</v>
      </c>
      <c r="F34" s="35">
        <v>104</v>
      </c>
      <c r="G34" s="35"/>
      <c r="H34" s="35">
        <v>1117770</v>
      </c>
      <c r="I34" s="34">
        <v>1117770</v>
      </c>
      <c r="J34" s="34"/>
      <c r="K34" s="72">
        <v>6079</v>
      </c>
      <c r="L34" s="36">
        <f t="shared" ref="L34" si="38">IF(H34=0,0,H34/K34*3.30578)</f>
        <v>607.84696670505014</v>
      </c>
      <c r="M34" s="28">
        <f>IF(L4=0,0,L34/L4*100)</f>
        <v>0</v>
      </c>
      <c r="N34" s="37">
        <f t="shared" ref="N34" si="39">IF(L33=0,"     －",IF(L34=0,"     －",(L34-L33)/L33*100))</f>
        <v>16.891170888526954</v>
      </c>
      <c r="O34" s="29">
        <f t="shared" si="36"/>
        <v>10747.788461538461</v>
      </c>
      <c r="P34" s="30">
        <f t="shared" si="37"/>
        <v>58.45192307692308</v>
      </c>
      <c r="Q34" s="6"/>
      <c r="R34" s="7"/>
      <c r="S34" s="8"/>
      <c r="T34" s="9"/>
      <c r="U34" s="51"/>
      <c r="V34" s="1"/>
      <c r="W34" s="1"/>
      <c r="X34" s="1"/>
      <c r="Y34" s="19"/>
      <c r="Z34" s="13"/>
      <c r="AA34" s="14"/>
      <c r="AB34" s="14"/>
      <c r="AC34" s="14"/>
      <c r="AD34" s="1"/>
      <c r="AE34" s="1"/>
    </row>
    <row r="35" spans="1:31">
      <c r="A35" s="1"/>
      <c r="B35" s="31">
        <f t="shared" si="21"/>
        <v>2021</v>
      </c>
      <c r="C35" s="81">
        <v>13</v>
      </c>
      <c r="D35" s="34"/>
      <c r="E35" s="35">
        <v>354</v>
      </c>
      <c r="F35" s="35">
        <v>348</v>
      </c>
      <c r="G35" s="35"/>
      <c r="H35" s="35">
        <v>5686347</v>
      </c>
      <c r="I35" s="34">
        <v>5645787</v>
      </c>
      <c r="J35" s="34"/>
      <c r="K35" s="72">
        <v>24944</v>
      </c>
      <c r="L35" s="36">
        <f t="shared" ref="L35" si="40">IF(H35=0,0,H35/K35*3.30578)</f>
        <v>753.60055266436825</v>
      </c>
      <c r="M35" s="28">
        <f>IF(L4=0,0,L35/L4*100)</f>
        <v>0</v>
      </c>
      <c r="N35" s="37">
        <f t="shared" ref="N35" si="41">IF(L34=0,"     －",IF(L35=0,"     －",(L35-L34)/L34*100))</f>
        <v>23.978664687495783</v>
      </c>
      <c r="O35" s="29">
        <f t="shared" si="36"/>
        <v>16063.127118644068</v>
      </c>
      <c r="P35" s="30">
        <f t="shared" si="37"/>
        <v>70.463276836158187</v>
      </c>
      <c r="Q35" s="6"/>
      <c r="R35" s="7"/>
      <c r="S35" s="8"/>
      <c r="T35" s="9"/>
      <c r="U35" s="51"/>
      <c r="V35" s="1"/>
      <c r="W35" s="1"/>
      <c r="X35" s="1"/>
      <c r="Y35" s="19"/>
      <c r="Z35" s="13"/>
      <c r="AA35" s="14"/>
      <c r="AB35" s="14"/>
      <c r="AC35" s="14"/>
      <c r="AD35" s="1"/>
      <c r="AE35" s="1"/>
    </row>
    <row r="36" spans="1:31">
      <c r="A36" s="1"/>
      <c r="B36" s="31">
        <f t="shared" si="21"/>
        <v>2022</v>
      </c>
      <c r="C36" s="81">
        <v>24</v>
      </c>
      <c r="D36" s="34"/>
      <c r="E36" s="35">
        <v>273</v>
      </c>
      <c r="F36" s="35">
        <v>268</v>
      </c>
      <c r="G36" s="35"/>
      <c r="H36" s="35">
        <v>4372498</v>
      </c>
      <c r="I36" s="34">
        <v>4333898</v>
      </c>
      <c r="J36" s="34"/>
      <c r="K36" s="72">
        <v>17586</v>
      </c>
      <c r="L36" s="36">
        <f t="shared" ref="L36" si="42">IF(H36=0,0,H36/K36*3.30578)</f>
        <v>821.93315355623793</v>
      </c>
      <c r="M36" s="28">
        <f>IF(L4=0,0,L36/L4*100)</f>
        <v>0</v>
      </c>
      <c r="N36" s="37">
        <f t="shared" ref="N36" si="43">IF(L35=0,"     －",IF(L36=0,"     －",(L36-L35)/L35*100))</f>
        <v>9.0674828528560045</v>
      </c>
      <c r="O36" s="29">
        <f t="shared" si="36"/>
        <v>16016.476190476191</v>
      </c>
      <c r="P36" s="30">
        <f t="shared" si="37"/>
        <v>64.417582417582423</v>
      </c>
      <c r="Q36" s="6"/>
      <c r="R36" s="7"/>
      <c r="S36" s="8"/>
      <c r="T36" s="9"/>
      <c r="U36" s="51"/>
      <c r="V36" s="1"/>
      <c r="W36" s="1"/>
      <c r="X36" s="1"/>
      <c r="Y36" s="19"/>
      <c r="Z36" s="13"/>
      <c r="AA36" s="14"/>
      <c r="AB36" s="14"/>
      <c r="AC36" s="14"/>
      <c r="AD36" s="1"/>
      <c r="AE36" s="1"/>
    </row>
    <row r="37" spans="1:31">
      <c r="A37" s="1"/>
      <c r="B37" s="31">
        <f t="shared" si="21"/>
        <v>2023</v>
      </c>
      <c r="C37" s="81">
        <v>10</v>
      </c>
      <c r="D37" s="34"/>
      <c r="E37" s="35">
        <v>59</v>
      </c>
      <c r="F37" s="35">
        <v>59</v>
      </c>
      <c r="G37" s="35"/>
      <c r="H37" s="35">
        <v>1307580</v>
      </c>
      <c r="I37" s="34">
        <v>1307580</v>
      </c>
      <c r="J37" s="34"/>
      <c r="K37" s="72">
        <v>4809</v>
      </c>
      <c r="L37" s="36">
        <f t="shared" ref="L37" si="44">IF(H37=0,0,H37/K37*3.30578)</f>
        <v>898.85044965689337</v>
      </c>
      <c r="M37" s="28">
        <f>IF(L4=0,0,L37/L4*100)</f>
        <v>0</v>
      </c>
      <c r="N37" s="37">
        <f t="shared" ref="N37" si="45">IF(L36=0,"     －",IF(L37=0,"     －",(L37-L36)/L36*100))</f>
        <v>9.3580963084235353</v>
      </c>
      <c r="O37" s="29">
        <f t="shared" si="36"/>
        <v>22162.372881355932</v>
      </c>
      <c r="P37" s="30">
        <f t="shared" si="37"/>
        <v>81.508474576271183</v>
      </c>
      <c r="Q37" s="6"/>
      <c r="R37" s="7"/>
      <c r="S37" s="8"/>
      <c r="T37" s="9"/>
      <c r="U37" s="51"/>
      <c r="V37" s="1"/>
      <c r="W37" s="1"/>
      <c r="X37" s="1"/>
      <c r="Y37" s="19"/>
      <c r="Z37" s="13"/>
      <c r="AA37" s="14"/>
      <c r="AB37" s="14"/>
      <c r="AC37" s="14"/>
      <c r="AD37" s="1"/>
      <c r="AE37" s="1"/>
    </row>
    <row r="38" spans="1:31">
      <c r="A38" s="1"/>
      <c r="B38" s="31">
        <f t="shared" si="21"/>
        <v>2024</v>
      </c>
      <c r="C38" s="81">
        <v>6</v>
      </c>
      <c r="D38" s="34"/>
      <c r="E38" s="35">
        <v>50</v>
      </c>
      <c r="F38" s="35">
        <v>50</v>
      </c>
      <c r="G38" s="35"/>
      <c r="H38" s="35">
        <v>850930</v>
      </c>
      <c r="I38" s="34">
        <v>850930</v>
      </c>
      <c r="J38" s="34"/>
      <c r="K38" s="72">
        <v>2862</v>
      </c>
      <c r="L38" s="36">
        <f t="shared" ref="L38" si="46">IF(H38=0,0,H38/K38*3.30578)</f>
        <v>982.87469440950383</v>
      </c>
      <c r="M38" s="28">
        <f>IF(L4=0,0,L38/L4*100)</f>
        <v>0</v>
      </c>
      <c r="N38" s="37">
        <f t="shared" ref="N38" si="47">IF(L37=0,"     －",IF(L38=0,"     －",(L38-L37)/L37*100))</f>
        <v>9.3479671490050382</v>
      </c>
      <c r="O38" s="29">
        <f t="shared" si="36"/>
        <v>17018.599999999999</v>
      </c>
      <c r="P38" s="30">
        <f t="shared" si="37"/>
        <v>57.24</v>
      </c>
      <c r="Q38" s="6"/>
      <c r="R38" s="7"/>
      <c r="S38" s="8"/>
      <c r="T38" s="9"/>
      <c r="U38" s="51"/>
      <c r="V38" s="1"/>
      <c r="W38" s="1"/>
      <c r="X38" s="1"/>
      <c r="Y38" s="19"/>
      <c r="Z38" s="13"/>
      <c r="AA38" s="14"/>
      <c r="AB38" s="14"/>
      <c r="AC38" s="14"/>
      <c r="AD38" s="1"/>
      <c r="AE38" s="1"/>
    </row>
    <row r="39" spans="1:31">
      <c r="A39" s="1"/>
      <c r="B39" s="58" t="s">
        <v>24</v>
      </c>
      <c r="C39" s="59">
        <v>2</v>
      </c>
      <c r="D39" s="60">
        <v>2</v>
      </c>
      <c r="E39" s="61">
        <v>41</v>
      </c>
      <c r="F39" s="61">
        <v>41</v>
      </c>
      <c r="G39" s="61">
        <v>39</v>
      </c>
      <c r="H39" s="61">
        <v>294976</v>
      </c>
      <c r="I39" s="60">
        <v>294976</v>
      </c>
      <c r="J39" s="60">
        <v>261867</v>
      </c>
      <c r="K39" s="73">
        <v>1340</v>
      </c>
      <c r="L39" s="63">
        <f t="shared" si="10"/>
        <v>727.70579199999997</v>
      </c>
      <c r="M39" s="62">
        <v>100</v>
      </c>
      <c r="N39" s="63"/>
      <c r="O39" s="64">
        <f t="shared" si="2"/>
        <v>7194.5365853658541</v>
      </c>
      <c r="P39" s="65">
        <f t="shared" si="3"/>
        <v>32.68292682926829</v>
      </c>
      <c r="Q39" s="6">
        <f t="shared" ref="Q39:Q54" si="48">IF(F39=0,0,F39/E39*100)</f>
        <v>100</v>
      </c>
      <c r="R39" s="7">
        <f t="shared" ref="R39:R54" si="49">IF(G39=0,0,G39/E39*100)</f>
        <v>95.121951219512198</v>
      </c>
      <c r="S39" s="8">
        <f t="shared" ref="S39:S54" si="50">IF(I39=0,0,I39/H39*100)</f>
        <v>100</v>
      </c>
      <c r="T39" s="9">
        <f t="shared" ref="T39:T54" si="51">E39-F39</f>
        <v>0</v>
      </c>
      <c r="U39" s="5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>
      <c r="A40" s="1"/>
      <c r="B40" s="31">
        <v>1991</v>
      </c>
      <c r="C40" s="33">
        <v>0</v>
      </c>
      <c r="D40" s="34">
        <v>0</v>
      </c>
      <c r="E40" s="35">
        <v>0</v>
      </c>
      <c r="F40" s="35">
        <v>0</v>
      </c>
      <c r="G40" s="35">
        <v>0</v>
      </c>
      <c r="H40" s="35">
        <v>0</v>
      </c>
      <c r="I40" s="34">
        <v>0</v>
      </c>
      <c r="J40" s="34">
        <v>0</v>
      </c>
      <c r="K40" s="72">
        <v>0</v>
      </c>
      <c r="L40" s="36">
        <f t="shared" si="1"/>
        <v>0</v>
      </c>
      <c r="M40" s="28">
        <f>IF(L39=0,0,L40/L39*100)</f>
        <v>0</v>
      </c>
      <c r="N40" s="37" t="str">
        <f t="shared" ref="N40:N55" si="52">IF(L39=0,"     －",IF(L40=0,"     －",(L40-L39)/L39*100))</f>
        <v xml:space="preserve">     －</v>
      </c>
      <c r="O40" s="29">
        <f t="shared" si="2"/>
        <v>0</v>
      </c>
      <c r="P40" s="30">
        <f t="shared" si="3"/>
        <v>0</v>
      </c>
      <c r="Q40" s="6">
        <f t="shared" si="48"/>
        <v>0</v>
      </c>
      <c r="R40" s="7">
        <f t="shared" si="49"/>
        <v>0</v>
      </c>
      <c r="S40" s="8">
        <f t="shared" si="50"/>
        <v>0</v>
      </c>
      <c r="T40" s="9">
        <f t="shared" si="51"/>
        <v>0</v>
      </c>
      <c r="U40" s="5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>
      <c r="A41" s="1"/>
      <c r="B41" s="31">
        <v>1992</v>
      </c>
      <c r="C41" s="33">
        <v>2</v>
      </c>
      <c r="D41" s="34">
        <v>2</v>
      </c>
      <c r="E41" s="35">
        <v>616</v>
      </c>
      <c r="F41" s="35">
        <v>616</v>
      </c>
      <c r="G41" s="35">
        <v>616</v>
      </c>
      <c r="H41" s="35">
        <v>7327100</v>
      </c>
      <c r="I41" s="34">
        <v>7327100</v>
      </c>
      <c r="J41" s="34">
        <v>7327100</v>
      </c>
      <c r="K41" s="72">
        <v>47537</v>
      </c>
      <c r="L41" s="36">
        <f t="shared" si="1"/>
        <v>509.53532275911397</v>
      </c>
      <c r="M41" s="28">
        <f>IF(L39=0,0,L41/L39*100)</f>
        <v>70.019412839730975</v>
      </c>
      <c r="N41" s="37" t="str">
        <f t="shared" si="52"/>
        <v xml:space="preserve">     －</v>
      </c>
      <c r="O41" s="29">
        <f t="shared" si="2"/>
        <v>11894.642857142857</v>
      </c>
      <c r="P41" s="30">
        <f t="shared" si="3"/>
        <v>77.170454545454547</v>
      </c>
      <c r="Q41" s="6">
        <f t="shared" si="48"/>
        <v>100</v>
      </c>
      <c r="R41" s="7">
        <f t="shared" si="49"/>
        <v>100</v>
      </c>
      <c r="S41" s="8">
        <f t="shared" si="50"/>
        <v>100</v>
      </c>
      <c r="T41" s="9">
        <f t="shared" si="51"/>
        <v>0</v>
      </c>
      <c r="U41" s="51"/>
      <c r="V41" s="1"/>
      <c r="W41" s="87"/>
      <c r="X41" s="87"/>
      <c r="Y41" s="87"/>
      <c r="Z41" s="1"/>
      <c r="AA41" s="1"/>
      <c r="AB41" s="1"/>
      <c r="AC41" s="1"/>
      <c r="AD41" s="1"/>
      <c r="AE41" s="1"/>
    </row>
    <row r="42" spans="1:31">
      <c r="A42" s="1"/>
      <c r="B42" s="31">
        <f>B41+1</f>
        <v>1993</v>
      </c>
      <c r="C42" s="33">
        <v>0</v>
      </c>
      <c r="D42" s="34">
        <v>0</v>
      </c>
      <c r="E42" s="35">
        <v>0</v>
      </c>
      <c r="F42" s="35">
        <v>0</v>
      </c>
      <c r="G42" s="35">
        <v>0</v>
      </c>
      <c r="H42" s="35">
        <v>0</v>
      </c>
      <c r="I42" s="34">
        <v>0</v>
      </c>
      <c r="J42" s="34">
        <v>0</v>
      </c>
      <c r="K42" s="72">
        <v>0</v>
      </c>
      <c r="L42" s="36">
        <f t="shared" si="1"/>
        <v>0</v>
      </c>
      <c r="M42" s="28">
        <f>IF(L39=0,0,L42/L39*100)</f>
        <v>0</v>
      </c>
      <c r="N42" s="37" t="str">
        <f t="shared" si="52"/>
        <v xml:space="preserve">     －</v>
      </c>
      <c r="O42" s="29">
        <f t="shared" si="2"/>
        <v>0</v>
      </c>
      <c r="P42" s="30">
        <f t="shared" si="3"/>
        <v>0</v>
      </c>
      <c r="Q42" s="6">
        <f t="shared" si="48"/>
        <v>0</v>
      </c>
      <c r="R42" s="7">
        <f t="shared" si="49"/>
        <v>0</v>
      </c>
      <c r="S42" s="8">
        <f t="shared" si="50"/>
        <v>0</v>
      </c>
      <c r="T42" s="9">
        <f t="shared" si="51"/>
        <v>0</v>
      </c>
      <c r="U42" s="51"/>
      <c r="V42" s="1"/>
      <c r="W42" s="88"/>
      <c r="X42" s="88"/>
      <c r="Y42" s="88"/>
      <c r="Z42" s="1"/>
      <c r="AA42" s="1"/>
      <c r="AB42" s="1"/>
      <c r="AC42" s="1"/>
      <c r="AD42" s="1"/>
      <c r="AE42" s="1"/>
    </row>
    <row r="43" spans="1:31">
      <c r="A43" s="1"/>
      <c r="B43" s="31">
        <f t="shared" ref="B43:B63" si="53">B42+1</f>
        <v>1994</v>
      </c>
      <c r="C43" s="33">
        <v>0</v>
      </c>
      <c r="D43" s="34">
        <v>0</v>
      </c>
      <c r="E43" s="35">
        <v>0</v>
      </c>
      <c r="F43" s="35">
        <v>0</v>
      </c>
      <c r="G43" s="35">
        <v>0</v>
      </c>
      <c r="H43" s="35">
        <v>0</v>
      </c>
      <c r="I43" s="34">
        <v>0</v>
      </c>
      <c r="J43" s="34">
        <v>0</v>
      </c>
      <c r="K43" s="72">
        <v>0</v>
      </c>
      <c r="L43" s="36">
        <f t="shared" si="1"/>
        <v>0</v>
      </c>
      <c r="M43" s="28">
        <f>IF(L39=0,0,L43/L39*100)</f>
        <v>0</v>
      </c>
      <c r="N43" s="37" t="str">
        <f t="shared" si="52"/>
        <v xml:space="preserve">     －</v>
      </c>
      <c r="O43" s="29">
        <f t="shared" si="2"/>
        <v>0</v>
      </c>
      <c r="P43" s="30">
        <f t="shared" si="3"/>
        <v>0</v>
      </c>
      <c r="Q43" s="6">
        <f t="shared" si="48"/>
        <v>0</v>
      </c>
      <c r="R43" s="7">
        <f t="shared" si="49"/>
        <v>0</v>
      </c>
      <c r="S43" s="8">
        <f t="shared" si="50"/>
        <v>0</v>
      </c>
      <c r="T43" s="9">
        <f t="shared" si="51"/>
        <v>0</v>
      </c>
      <c r="U43" s="51"/>
      <c r="V43" s="1"/>
      <c r="W43" s="87"/>
      <c r="X43" s="87"/>
      <c r="Y43" s="87"/>
      <c r="Z43" s="1"/>
      <c r="AA43" s="1"/>
      <c r="AB43" s="1"/>
      <c r="AC43" s="1"/>
      <c r="AD43" s="1"/>
      <c r="AE43" s="1"/>
    </row>
    <row r="44" spans="1:31">
      <c r="A44" s="1"/>
      <c r="B44" s="31">
        <f t="shared" si="53"/>
        <v>1995</v>
      </c>
      <c r="C44" s="33">
        <v>4</v>
      </c>
      <c r="D44" s="34">
        <v>3</v>
      </c>
      <c r="E44" s="35">
        <v>191</v>
      </c>
      <c r="F44" s="35">
        <v>189</v>
      </c>
      <c r="G44" s="35">
        <v>145</v>
      </c>
      <c r="H44" s="35">
        <v>947289</v>
      </c>
      <c r="I44" s="34">
        <v>936089</v>
      </c>
      <c r="J44" s="34">
        <v>725994</v>
      </c>
      <c r="K44" s="72">
        <v>11510</v>
      </c>
      <c r="L44" s="36">
        <f t="shared" si="1"/>
        <v>272.07028935013034</v>
      </c>
      <c r="M44" s="28">
        <f>IF(L39=0,0,L44/L39*100)</f>
        <v>37.387401933737848</v>
      </c>
      <c r="N44" s="37" t="str">
        <f t="shared" si="52"/>
        <v xml:space="preserve">     －</v>
      </c>
      <c r="O44" s="29">
        <f t="shared" si="2"/>
        <v>4959.6282722513088</v>
      </c>
      <c r="P44" s="30">
        <f t="shared" si="3"/>
        <v>60.261780104712045</v>
      </c>
      <c r="Q44" s="6">
        <f t="shared" si="48"/>
        <v>98.952879581151834</v>
      </c>
      <c r="R44" s="7">
        <f t="shared" si="49"/>
        <v>75.916230366492144</v>
      </c>
      <c r="S44" s="8">
        <f t="shared" si="50"/>
        <v>98.817678659838762</v>
      </c>
      <c r="T44" s="9">
        <f t="shared" si="51"/>
        <v>2</v>
      </c>
      <c r="U44" s="51"/>
      <c r="V44" s="19"/>
      <c r="W44" s="13"/>
      <c r="X44" s="14"/>
      <c r="Y44" s="14"/>
      <c r="Z44" s="14"/>
      <c r="AA44" s="1"/>
      <c r="AB44" s="1"/>
      <c r="AC44" s="1"/>
      <c r="AD44" s="1"/>
      <c r="AE44" s="1"/>
    </row>
    <row r="45" spans="1:31">
      <c r="A45" s="1"/>
      <c r="B45" s="31">
        <f t="shared" si="53"/>
        <v>1996</v>
      </c>
      <c r="C45" s="33">
        <v>10</v>
      </c>
      <c r="D45" s="34">
        <v>8</v>
      </c>
      <c r="E45" s="35">
        <v>340</v>
      </c>
      <c r="F45" s="35">
        <v>328</v>
      </c>
      <c r="G45" s="35">
        <v>294</v>
      </c>
      <c r="H45" s="35">
        <v>1741334</v>
      </c>
      <c r="I45" s="34">
        <v>1679982</v>
      </c>
      <c r="J45" s="34">
        <v>1562668</v>
      </c>
      <c r="K45" s="72">
        <v>21439</v>
      </c>
      <c r="L45" s="36">
        <f t="shared" si="1"/>
        <v>268.50445965390179</v>
      </c>
      <c r="M45" s="28">
        <f>IF(L39=0,0,L45/L39*100)</f>
        <v>36.897392133701992</v>
      </c>
      <c r="N45" s="37">
        <f t="shared" si="52"/>
        <v>-1.3106281118551835</v>
      </c>
      <c r="O45" s="29">
        <f t="shared" si="2"/>
        <v>5121.5705882352941</v>
      </c>
      <c r="P45" s="30">
        <f t="shared" si="3"/>
        <v>63.055882352941175</v>
      </c>
      <c r="Q45" s="6">
        <f t="shared" si="48"/>
        <v>96.470588235294116</v>
      </c>
      <c r="R45" s="7">
        <f t="shared" si="49"/>
        <v>86.470588235294116</v>
      </c>
      <c r="S45" s="8">
        <f t="shared" si="50"/>
        <v>96.476724166644658</v>
      </c>
      <c r="T45" s="9">
        <f t="shared" si="51"/>
        <v>12</v>
      </c>
      <c r="U45" s="51"/>
      <c r="V45" s="19"/>
      <c r="W45" s="13"/>
      <c r="X45" s="14"/>
      <c r="Y45" s="14"/>
      <c r="Z45" s="14"/>
      <c r="AA45" s="1"/>
      <c r="AB45" s="1"/>
      <c r="AC45" s="1"/>
      <c r="AD45" s="1"/>
      <c r="AE45" s="1"/>
    </row>
    <row r="46" spans="1:31">
      <c r="A46" s="1"/>
      <c r="B46" s="31">
        <f t="shared" si="53"/>
        <v>1997</v>
      </c>
      <c r="C46" s="33">
        <v>13</v>
      </c>
      <c r="D46">
        <v>9</v>
      </c>
      <c r="E46" s="35">
        <v>763</v>
      </c>
      <c r="F46" s="35">
        <v>703</v>
      </c>
      <c r="G46" s="35">
        <v>680</v>
      </c>
      <c r="H46" s="35">
        <v>5482551</v>
      </c>
      <c r="I46" s="34">
        <v>5188097</v>
      </c>
      <c r="J46" s="34">
        <v>5065114</v>
      </c>
      <c r="K46" s="72">
        <v>55937</v>
      </c>
      <c r="L46" s="36">
        <f t="shared" si="1"/>
        <v>324.00928624667034</v>
      </c>
      <c r="M46" s="28">
        <f>IF(L39=0,0,L46/L39*100)</f>
        <v>44.524763964867596</v>
      </c>
      <c r="N46" s="37">
        <f t="shared" si="52"/>
        <v>20.671845325888977</v>
      </c>
      <c r="O46" s="29">
        <f t="shared" si="2"/>
        <v>7185.5190039318477</v>
      </c>
      <c r="P46" s="30">
        <f t="shared" si="3"/>
        <v>73.311926605504581</v>
      </c>
      <c r="Q46" s="6">
        <f t="shared" si="48"/>
        <v>92.136304062909574</v>
      </c>
      <c r="R46" s="7">
        <f t="shared" si="49"/>
        <v>89.121887287024904</v>
      </c>
      <c r="S46" s="8">
        <f t="shared" si="50"/>
        <v>94.629251966830779</v>
      </c>
      <c r="T46" s="9">
        <f t="shared" si="51"/>
        <v>60</v>
      </c>
      <c r="U46" s="5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>
      <c r="A47" s="1"/>
      <c r="B47" s="31">
        <f t="shared" si="53"/>
        <v>1998</v>
      </c>
      <c r="C47" s="33">
        <v>53</v>
      </c>
      <c r="D47" s="34">
        <v>28</v>
      </c>
      <c r="E47" s="35">
        <v>1539</v>
      </c>
      <c r="F47" s="35">
        <v>1338</v>
      </c>
      <c r="G47" s="35">
        <v>1124</v>
      </c>
      <c r="H47" s="35">
        <v>7669200</v>
      </c>
      <c r="I47" s="34">
        <v>6733830</v>
      </c>
      <c r="J47" s="34">
        <v>5847550</v>
      </c>
      <c r="K47" s="72">
        <v>91293</v>
      </c>
      <c r="L47" s="36">
        <f t="shared" si="1"/>
        <v>277.70681186947519</v>
      </c>
      <c r="M47" s="28">
        <f>IF(L39=0,0,L47/L39*100)</f>
        <v>38.161962557180686</v>
      </c>
      <c r="N47" s="37">
        <f t="shared" si="52"/>
        <v>-14.290477570431356</v>
      </c>
      <c r="O47" s="29">
        <f t="shared" si="2"/>
        <v>4983.235867446394</v>
      </c>
      <c r="P47" s="30">
        <f t="shared" si="3"/>
        <v>59.319688109161795</v>
      </c>
      <c r="Q47" s="6">
        <f t="shared" si="48"/>
        <v>86.939571150097464</v>
      </c>
      <c r="R47" s="7">
        <f t="shared" si="49"/>
        <v>73.03443794671864</v>
      </c>
      <c r="S47" s="8">
        <f t="shared" si="50"/>
        <v>87.803551869816928</v>
      </c>
      <c r="T47" s="9">
        <f t="shared" si="51"/>
        <v>201</v>
      </c>
      <c r="U47" s="5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>
      <c r="A48" s="1"/>
      <c r="B48" s="31">
        <f t="shared" si="53"/>
        <v>1999</v>
      </c>
      <c r="C48" s="33">
        <v>60</v>
      </c>
      <c r="D48" s="34">
        <v>37</v>
      </c>
      <c r="E48" s="35">
        <v>1826</v>
      </c>
      <c r="F48" s="35">
        <v>1642</v>
      </c>
      <c r="G48" s="35">
        <v>1374</v>
      </c>
      <c r="H48" s="35">
        <v>7325760</v>
      </c>
      <c r="I48" s="34">
        <v>6649110</v>
      </c>
      <c r="J48" s="34">
        <v>5693660</v>
      </c>
      <c r="K48" s="72">
        <v>101332</v>
      </c>
      <c r="L48" s="36">
        <f t="shared" si="1"/>
        <v>238.99015999684204</v>
      </c>
      <c r="M48" s="28">
        <f>IF(L39=0,0,L48/L39*100)</f>
        <v>32.841591014413972</v>
      </c>
      <c r="N48" s="37">
        <f t="shared" si="52"/>
        <v>-13.94155642492138</v>
      </c>
      <c r="O48" s="29">
        <f t="shared" si="2"/>
        <v>4011.9167579408545</v>
      </c>
      <c r="P48" s="30">
        <f t="shared" si="3"/>
        <v>55.493975903614455</v>
      </c>
      <c r="Q48" s="6">
        <f t="shared" si="48"/>
        <v>89.923329682365832</v>
      </c>
      <c r="R48" s="7">
        <f t="shared" si="49"/>
        <v>75.246440306681279</v>
      </c>
      <c r="S48" s="8">
        <f t="shared" si="50"/>
        <v>90.763415672913112</v>
      </c>
      <c r="T48" s="9">
        <f t="shared" si="51"/>
        <v>184</v>
      </c>
      <c r="U48" s="5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31">
        <f t="shared" si="53"/>
        <v>2000</v>
      </c>
      <c r="C49" s="33">
        <v>40</v>
      </c>
      <c r="D49" s="34">
        <v>34</v>
      </c>
      <c r="E49" s="35">
        <v>1418</v>
      </c>
      <c r="F49" s="35">
        <v>1350</v>
      </c>
      <c r="G49" s="35">
        <v>1299</v>
      </c>
      <c r="H49" s="35">
        <v>5318430</v>
      </c>
      <c r="I49" s="34">
        <v>5067520</v>
      </c>
      <c r="J49" s="34">
        <v>4909660</v>
      </c>
      <c r="K49" s="72">
        <v>82354</v>
      </c>
      <c r="L49" s="36">
        <f t="shared" si="1"/>
        <v>213.48762082473226</v>
      </c>
      <c r="M49" s="28">
        <f>IF(L39=0,0,L49/L39*100)</f>
        <v>29.337078689176117</v>
      </c>
      <c r="N49" s="37">
        <f t="shared" si="52"/>
        <v>-10.670957822048726</v>
      </c>
      <c r="O49" s="29">
        <f t="shared" si="2"/>
        <v>3750.6558533145276</v>
      </c>
      <c r="P49" s="30">
        <f t="shared" si="3"/>
        <v>58.077574047954869</v>
      </c>
      <c r="Q49" s="6">
        <f t="shared" si="48"/>
        <v>95.20451339915374</v>
      </c>
      <c r="R49" s="7">
        <f t="shared" si="49"/>
        <v>91.607898448519038</v>
      </c>
      <c r="S49" s="8">
        <f t="shared" si="50"/>
        <v>95.282254349497876</v>
      </c>
      <c r="T49" s="9">
        <f t="shared" si="51"/>
        <v>68</v>
      </c>
      <c r="U49" s="5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31">
        <f t="shared" si="53"/>
        <v>2001</v>
      </c>
      <c r="C50" s="33">
        <v>46</v>
      </c>
      <c r="D50" s="34"/>
      <c r="E50" s="35">
        <v>1997</v>
      </c>
      <c r="F50" s="35">
        <v>1941</v>
      </c>
      <c r="G50" s="35">
        <v>1662</v>
      </c>
      <c r="H50" s="35">
        <v>7538074</v>
      </c>
      <c r="I50" s="34">
        <v>7376904</v>
      </c>
      <c r="J50" s="34"/>
      <c r="K50" s="72">
        <v>109253</v>
      </c>
      <c r="L50" s="36">
        <f t="shared" si="1"/>
        <v>228.08723117644365</v>
      </c>
      <c r="M50" s="28">
        <f>IF(L39=0,0,L50/L39*100)</f>
        <v>31.343330461830881</v>
      </c>
      <c r="N50" s="37">
        <f t="shared" si="52"/>
        <v>6.8386215066293179</v>
      </c>
      <c r="O50" s="29">
        <f t="shared" si="2"/>
        <v>3774.6990485728593</v>
      </c>
      <c r="P50" s="30">
        <f t="shared" si="3"/>
        <v>54.708562844266403</v>
      </c>
      <c r="Q50" s="6">
        <f t="shared" si="48"/>
        <v>97.195793690535808</v>
      </c>
      <c r="R50" s="7">
        <f t="shared" si="49"/>
        <v>83.224837255883827</v>
      </c>
      <c r="S50" s="8">
        <f t="shared" si="50"/>
        <v>97.861920697515032</v>
      </c>
      <c r="T50" s="9">
        <f t="shared" si="51"/>
        <v>56</v>
      </c>
      <c r="U50" s="51"/>
      <c r="V50" s="1"/>
      <c r="W50" s="1"/>
      <c r="X50" s="1"/>
      <c r="Y50" s="11"/>
      <c r="Z50" s="11"/>
      <c r="AA50" s="11"/>
      <c r="AB50" s="1"/>
      <c r="AC50" s="1"/>
      <c r="AD50" s="1"/>
      <c r="AE50" s="1"/>
    </row>
    <row r="51" spans="1:31">
      <c r="A51" s="1"/>
      <c r="B51" s="31">
        <f t="shared" si="53"/>
        <v>2002</v>
      </c>
      <c r="C51" s="33">
        <v>60</v>
      </c>
      <c r="D51" s="34"/>
      <c r="E51" s="35">
        <v>2332</v>
      </c>
      <c r="F51" s="35">
        <v>2254</v>
      </c>
      <c r="G51" s="35">
        <v>1934</v>
      </c>
      <c r="H51" s="35">
        <v>7002559</v>
      </c>
      <c r="I51" s="34">
        <v>6789995</v>
      </c>
      <c r="J51" s="34"/>
      <c r="K51" s="72">
        <v>93531</v>
      </c>
      <c r="L51" s="36">
        <f t="shared" si="1"/>
        <v>247.499967829062</v>
      </c>
      <c r="M51" s="28">
        <f>IF(L39=0,0,L51/L39*100)</f>
        <v>34.010993254408781</v>
      </c>
      <c r="N51" s="37">
        <f t="shared" si="52"/>
        <v>8.5111018939946916</v>
      </c>
      <c r="O51" s="29">
        <f t="shared" si="2"/>
        <v>3002.8126072041168</v>
      </c>
      <c r="P51" s="30">
        <f t="shared" si="3"/>
        <v>40.107632933104632</v>
      </c>
      <c r="Q51" s="6">
        <f t="shared" si="48"/>
        <v>96.655231560891934</v>
      </c>
      <c r="R51" s="7">
        <f t="shared" si="49"/>
        <v>82.93310463121783</v>
      </c>
      <c r="S51" s="8">
        <f t="shared" si="50"/>
        <v>96.964481127542086</v>
      </c>
      <c r="T51" s="9">
        <f t="shared" si="51"/>
        <v>78</v>
      </c>
      <c r="U51" s="51"/>
      <c r="V51" s="20"/>
      <c r="W51" s="89" t="s">
        <v>124</v>
      </c>
      <c r="X51" s="90"/>
      <c r="Y51" s="90"/>
      <c r="Z51" s="20"/>
      <c r="AA51" s="20"/>
      <c r="AB51" s="1"/>
      <c r="AC51" s="1"/>
      <c r="AD51" s="1"/>
      <c r="AE51" s="1"/>
    </row>
    <row r="52" spans="1:31">
      <c r="A52" s="1"/>
      <c r="B52" s="31">
        <f t="shared" si="53"/>
        <v>2003</v>
      </c>
      <c r="C52" s="33">
        <v>79</v>
      </c>
      <c r="D52" s="34"/>
      <c r="E52" s="35">
        <v>2643</v>
      </c>
      <c r="F52" s="35">
        <v>2512</v>
      </c>
      <c r="G52" s="35"/>
      <c r="H52" s="35">
        <v>9171757</v>
      </c>
      <c r="I52" s="34">
        <v>8787617</v>
      </c>
      <c r="J52" s="34"/>
      <c r="K52" s="72">
        <v>119848</v>
      </c>
      <c r="L52" s="36">
        <f t="shared" si="1"/>
        <v>252.98553881132767</v>
      </c>
      <c r="M52" s="28">
        <f>IF(L39=0,0,L52/L39*100)</f>
        <v>34.764810393501399</v>
      </c>
      <c r="N52" s="37">
        <f t="shared" si="52"/>
        <v>2.2163926041616007</v>
      </c>
      <c r="O52" s="29">
        <f t="shared" si="2"/>
        <v>3470.2069617858492</v>
      </c>
      <c r="P52" s="30">
        <f t="shared" si="3"/>
        <v>45.34544078698449</v>
      </c>
      <c r="Q52" s="15">
        <f t="shared" si="48"/>
        <v>95.04351116155884</v>
      </c>
      <c r="R52" s="16">
        <f t="shared" si="49"/>
        <v>0</v>
      </c>
      <c r="S52" s="17">
        <f t="shared" si="50"/>
        <v>95.811707615018577</v>
      </c>
      <c r="T52" s="18">
        <f t="shared" si="51"/>
        <v>131</v>
      </c>
      <c r="U52" s="51"/>
      <c r="V52" s="1"/>
      <c r="W52" s="87" t="s">
        <v>126</v>
      </c>
      <c r="X52" s="87"/>
      <c r="Y52" s="87"/>
      <c r="Z52" s="1"/>
      <c r="AA52" s="1"/>
      <c r="AB52" s="1"/>
      <c r="AC52" s="1"/>
      <c r="AD52" s="1"/>
      <c r="AE52" s="1"/>
    </row>
    <row r="53" spans="1:31">
      <c r="A53" s="1"/>
      <c r="B53" s="31">
        <f t="shared" si="53"/>
        <v>2004</v>
      </c>
      <c r="C53" s="33">
        <v>100</v>
      </c>
      <c r="D53" s="34"/>
      <c r="E53" s="35">
        <v>2669</v>
      </c>
      <c r="F53" s="35">
        <v>2496</v>
      </c>
      <c r="G53" s="35"/>
      <c r="H53" s="35">
        <v>9706195</v>
      </c>
      <c r="I53" s="34">
        <v>9085474</v>
      </c>
      <c r="J53" s="34"/>
      <c r="K53" s="72">
        <v>135963</v>
      </c>
      <c r="L53" s="36">
        <f t="shared" si="1"/>
        <v>235.99468463552586</v>
      </c>
      <c r="M53" s="28">
        <f>IF(L39=0,0,L53/L39*100)</f>
        <v>32.42995826471666</v>
      </c>
      <c r="N53" s="37">
        <f t="shared" si="52"/>
        <v>-6.7161365252870464</v>
      </c>
      <c r="O53" s="29">
        <f t="shared" si="2"/>
        <v>3636.6410640689396</v>
      </c>
      <c r="P53" s="30">
        <f t="shared" si="3"/>
        <v>50.941551142750093</v>
      </c>
      <c r="Q53" s="6">
        <f t="shared" si="48"/>
        <v>93.518171599850135</v>
      </c>
      <c r="R53" s="7">
        <f t="shared" si="49"/>
        <v>0</v>
      </c>
      <c r="S53" s="8">
        <f t="shared" si="50"/>
        <v>93.604898727050085</v>
      </c>
      <c r="T53" s="9">
        <f t="shared" si="51"/>
        <v>173</v>
      </c>
      <c r="U53" s="51"/>
      <c r="V53" s="1"/>
      <c r="W53" s="87" t="s">
        <v>0</v>
      </c>
      <c r="X53" s="87"/>
      <c r="Y53" s="87"/>
      <c r="Z53" s="1"/>
      <c r="AA53" s="1"/>
      <c r="AB53" s="1"/>
      <c r="AC53" s="1"/>
      <c r="AD53" s="1"/>
      <c r="AE53" s="1"/>
    </row>
    <row r="54" spans="1:31">
      <c r="A54" s="1"/>
      <c r="B54" s="31">
        <f t="shared" si="53"/>
        <v>2005</v>
      </c>
      <c r="C54" s="33">
        <v>44</v>
      </c>
      <c r="D54" s="34"/>
      <c r="E54" s="35">
        <v>2770</v>
      </c>
      <c r="F54" s="35">
        <v>2739</v>
      </c>
      <c r="G54" s="35"/>
      <c r="H54" s="35">
        <v>13700540</v>
      </c>
      <c r="I54" s="34">
        <v>13584970</v>
      </c>
      <c r="J54" s="34"/>
      <c r="K54" s="72">
        <v>210902</v>
      </c>
      <c r="L54" s="36">
        <f t="shared" si="1"/>
        <v>214.74889342538239</v>
      </c>
      <c r="M54" s="28">
        <f>IF(L39=0,0,L54/L39*100)</f>
        <v>29.510400464887653</v>
      </c>
      <c r="N54" s="37">
        <f t="shared" si="52"/>
        <v>-9.0026566670159642</v>
      </c>
      <c r="O54" s="29">
        <f t="shared" si="2"/>
        <v>4946.0433212996386</v>
      </c>
      <c r="P54" s="30">
        <f t="shared" si="3"/>
        <v>76.137906137184117</v>
      </c>
      <c r="Q54" s="6">
        <f t="shared" si="48"/>
        <v>98.880866425992778</v>
      </c>
      <c r="R54" s="7">
        <f t="shared" si="49"/>
        <v>0</v>
      </c>
      <c r="S54" s="8">
        <f t="shared" si="50"/>
        <v>99.156456606819873</v>
      </c>
      <c r="T54" s="9">
        <f t="shared" si="51"/>
        <v>31</v>
      </c>
      <c r="U54" s="51"/>
      <c r="V54" s="19" t="s">
        <v>1</v>
      </c>
      <c r="W54" s="91" t="s">
        <v>26</v>
      </c>
      <c r="X54" s="91"/>
      <c r="Y54" s="91"/>
      <c r="Z54" s="14"/>
      <c r="AA54" s="1"/>
      <c r="AB54" s="1"/>
      <c r="AC54" s="1"/>
      <c r="AD54" s="1"/>
      <c r="AE54" s="1"/>
    </row>
    <row r="55" spans="1:31">
      <c r="A55" s="1"/>
      <c r="B55" s="31">
        <f t="shared" si="53"/>
        <v>2006</v>
      </c>
      <c r="C55" s="33">
        <v>15</v>
      </c>
      <c r="D55" s="34">
        <v>0</v>
      </c>
      <c r="E55" s="35">
        <v>349</v>
      </c>
      <c r="F55" s="35">
        <v>339</v>
      </c>
      <c r="G55" s="35">
        <v>0</v>
      </c>
      <c r="H55" s="35">
        <v>2002070</v>
      </c>
      <c r="I55" s="34">
        <v>1965440</v>
      </c>
      <c r="J55" s="34">
        <v>0</v>
      </c>
      <c r="K55" s="72">
        <v>24135</v>
      </c>
      <c r="L55" s="36">
        <f t="shared" si="1"/>
        <v>274.22427862440435</v>
      </c>
      <c r="M55" s="28">
        <f>IF(L39=0,0,L55/L39*100)</f>
        <v>37.683399203232447</v>
      </c>
      <c r="N55" s="37">
        <f t="shared" si="52"/>
        <v>27.695316260005569</v>
      </c>
      <c r="O55" s="29">
        <f t="shared" si="2"/>
        <v>5736.5902578796558</v>
      </c>
      <c r="P55" s="30">
        <f t="shared" si="3"/>
        <v>69.154727793696281</v>
      </c>
      <c r="Q55" s="6"/>
      <c r="R55" s="7"/>
      <c r="S55" s="8"/>
      <c r="T55" s="9"/>
      <c r="U55" s="51"/>
      <c r="V55" s="21" t="s">
        <v>2</v>
      </c>
      <c r="W55" s="92" t="s">
        <v>27</v>
      </c>
      <c r="X55" s="92"/>
      <c r="Y55" s="92"/>
      <c r="Z55" s="22"/>
      <c r="AA55" s="23"/>
      <c r="AB55" s="1"/>
      <c r="AC55" s="1"/>
      <c r="AD55" s="1"/>
      <c r="AE55" s="1"/>
    </row>
    <row r="56" spans="1:31">
      <c r="A56" s="1"/>
      <c r="B56" s="31">
        <f t="shared" si="53"/>
        <v>2007</v>
      </c>
      <c r="C56" s="33">
        <v>17</v>
      </c>
      <c r="D56" s="34"/>
      <c r="E56" s="35">
        <v>655</v>
      </c>
      <c r="F56" s="35">
        <v>637</v>
      </c>
      <c r="G56" s="35"/>
      <c r="H56" s="35">
        <v>3427127</v>
      </c>
      <c r="I56" s="34">
        <v>3337331</v>
      </c>
      <c r="J56" s="34"/>
      <c r="K56" s="72">
        <v>38318</v>
      </c>
      <c r="L56" s="36">
        <f t="shared" ref="L56:L61" si="54">IF(H56=0,0,H56/K56*3.30578)</f>
        <v>295.66595057309883</v>
      </c>
      <c r="M56" s="28">
        <f>IF(L39=0,0,L56/L39*100)</f>
        <v>40.629874576166472</v>
      </c>
      <c r="N56" s="37">
        <f>IF(L55=0,"     －",IF(L56=0,"     －",(L56-L55)/L55*100))</f>
        <v>7.8190275697880143</v>
      </c>
      <c r="O56" s="29">
        <f>IF(H56=0,0,H56/E56)</f>
        <v>5232.2549618320609</v>
      </c>
      <c r="P56" s="30">
        <f>IF(K56=0,0,K56/E56)</f>
        <v>58.500763358778627</v>
      </c>
      <c r="Q56" s="6"/>
      <c r="R56" s="7"/>
      <c r="S56" s="8"/>
      <c r="T56" s="9"/>
      <c r="U56" s="51"/>
      <c r="V56" s="19"/>
      <c r="W56" s="13"/>
      <c r="X56" s="13"/>
      <c r="Y56" s="13"/>
      <c r="Z56" s="14"/>
      <c r="AA56" s="1"/>
      <c r="AB56" s="1"/>
      <c r="AC56" s="1"/>
      <c r="AD56" s="1"/>
      <c r="AE56" s="1"/>
    </row>
    <row r="57" spans="1:31">
      <c r="A57" s="1"/>
      <c r="B57" s="31">
        <f t="shared" si="53"/>
        <v>2008</v>
      </c>
      <c r="C57" s="33">
        <v>22</v>
      </c>
      <c r="D57" s="34"/>
      <c r="E57" s="35">
        <v>358</v>
      </c>
      <c r="F57" s="35">
        <v>290</v>
      </c>
      <c r="G57" s="35"/>
      <c r="H57" s="35">
        <v>1845197</v>
      </c>
      <c r="I57" s="34">
        <v>1506159</v>
      </c>
      <c r="J57" s="34"/>
      <c r="K57" s="72">
        <v>20618</v>
      </c>
      <c r="L57" s="36">
        <f t="shared" si="54"/>
        <v>295.84903184886991</v>
      </c>
      <c r="M57" s="28">
        <f>IF(L39=0,0,L57/L39*100)</f>
        <v>40.655033270488239</v>
      </c>
      <c r="N57" s="37">
        <f>IF(L56=0,"     －",IF(L57=0,"     －",(L57-L56)/L56*100))</f>
        <v>6.1921663761489956E-2</v>
      </c>
      <c r="O57" s="29">
        <f>IF(H57=0,0,H57/E57)</f>
        <v>5154.1815642458105</v>
      </c>
      <c r="P57" s="30">
        <f>IF(K57=0,0,K57/E57)</f>
        <v>57.592178770949722</v>
      </c>
      <c r="Q57" s="6"/>
      <c r="R57" s="7"/>
      <c r="S57" s="8"/>
      <c r="T57" s="9"/>
      <c r="U57" s="51"/>
      <c r="V57" s="19"/>
      <c r="W57" s="13"/>
      <c r="X57" s="13"/>
      <c r="Y57" s="13"/>
      <c r="Z57" s="14"/>
      <c r="AA57" s="1"/>
      <c r="AB57" s="1"/>
      <c r="AC57" s="1"/>
      <c r="AD57" s="1"/>
      <c r="AE57" s="1"/>
    </row>
    <row r="58" spans="1:31">
      <c r="A58" s="1"/>
      <c r="B58" s="31">
        <f t="shared" si="53"/>
        <v>2009</v>
      </c>
      <c r="C58" s="33">
        <v>30</v>
      </c>
      <c r="D58" s="34"/>
      <c r="E58" s="35">
        <v>1101</v>
      </c>
      <c r="F58" s="35">
        <v>1100</v>
      </c>
      <c r="G58" s="35"/>
      <c r="H58" s="35">
        <v>4385486</v>
      </c>
      <c r="I58" s="34">
        <v>4379936</v>
      </c>
      <c r="J58" s="34"/>
      <c r="K58" s="72">
        <v>64627</v>
      </c>
      <c r="L58" s="36">
        <f t="shared" si="54"/>
        <v>224.32500207467464</v>
      </c>
      <c r="M58" s="28">
        <f>IF(L39=0,0,L58/L39*100)</f>
        <v>30.826331814420222</v>
      </c>
      <c r="N58" s="37">
        <f>IF(L57=0,"     －",IF(L58=0,"     －",(L58-L57)/L57*100))</f>
        <v>-24.175853923609342</v>
      </c>
      <c r="O58" s="29">
        <f>IF(H58=0,0,H58/E58)</f>
        <v>3983.1843778383286</v>
      </c>
      <c r="P58" s="30">
        <f>IF(K58=0,0,K58/E58)</f>
        <v>58.698455949137148</v>
      </c>
      <c r="Q58" s="6"/>
      <c r="R58" s="7"/>
      <c r="S58" s="8"/>
      <c r="T58" s="9"/>
      <c r="U58" s="51"/>
      <c r="V58" s="19"/>
      <c r="W58" s="13"/>
      <c r="X58" s="13"/>
      <c r="Y58" s="13"/>
      <c r="Z58" s="14"/>
      <c r="AA58" s="1"/>
      <c r="AB58" s="1"/>
      <c r="AC58" s="1"/>
      <c r="AD58" s="1"/>
      <c r="AE58" s="1"/>
    </row>
    <row r="59" spans="1:31">
      <c r="A59" s="1"/>
      <c r="B59" s="31">
        <f t="shared" si="53"/>
        <v>2010</v>
      </c>
      <c r="C59" s="33">
        <v>54</v>
      </c>
      <c r="D59" s="34"/>
      <c r="E59" s="35">
        <v>1007</v>
      </c>
      <c r="F59" s="35">
        <v>959</v>
      </c>
      <c r="G59" s="35"/>
      <c r="H59" s="35">
        <v>4652324</v>
      </c>
      <c r="I59" s="34">
        <v>4478444</v>
      </c>
      <c r="J59" s="34"/>
      <c r="K59" s="72">
        <v>53275</v>
      </c>
      <c r="L59" s="36">
        <f t="shared" si="54"/>
        <v>288.68248958648519</v>
      </c>
      <c r="M59" s="28">
        <f>IF(L39=0,0,L59/L39*100)</f>
        <v>39.670220130182116</v>
      </c>
      <c r="N59" s="37">
        <f>IF(L58=0,"     －",IF(L59=0,"     －",(L59-L58)/L58*100))</f>
        <v>28.689395705605232</v>
      </c>
      <c r="O59" s="29">
        <f>IF(H59=0,0,H59/E59)</f>
        <v>4619.9841112214499</v>
      </c>
      <c r="P59" s="30">
        <f>IF(K59=0,0,K59/E59)</f>
        <v>52.904667328699105</v>
      </c>
      <c r="Q59" s="6"/>
      <c r="R59" s="7"/>
      <c r="S59" s="8"/>
      <c r="T59" s="9"/>
      <c r="U59" s="51"/>
      <c r="V59" s="19"/>
      <c r="W59" s="13"/>
      <c r="X59" s="13"/>
      <c r="Y59" s="13"/>
      <c r="Z59" s="14"/>
      <c r="AA59" s="1"/>
      <c r="AB59" s="1"/>
      <c r="AC59" s="1"/>
      <c r="AD59" s="1"/>
      <c r="AE59" s="1"/>
    </row>
    <row r="60" spans="1:31">
      <c r="A60" s="1"/>
      <c r="B60" s="31">
        <f t="shared" si="53"/>
        <v>2011</v>
      </c>
      <c r="C60" s="33">
        <v>62</v>
      </c>
      <c r="D60" s="34"/>
      <c r="E60" s="35">
        <v>1295</v>
      </c>
      <c r="F60" s="35">
        <v>1194</v>
      </c>
      <c r="G60" s="35"/>
      <c r="H60" s="35">
        <v>6754984</v>
      </c>
      <c r="I60" s="34">
        <v>6231013</v>
      </c>
      <c r="J60" s="34"/>
      <c r="K60" s="72">
        <v>79159</v>
      </c>
      <c r="L60" s="36">
        <f t="shared" si="54"/>
        <v>282.09667893126488</v>
      </c>
      <c r="M60" s="28">
        <f>IF(L39=0,0,L60/L39*100)</f>
        <v>38.765210066002183</v>
      </c>
      <c r="N60" s="37">
        <f>IF(L59=0,"     －",IF(L60=0,"     －",(L60-L59)/L59*100))</f>
        <v>-2.2813336079559123</v>
      </c>
      <c r="O60" s="29">
        <f>IF(H60=0,0,H60/E60)</f>
        <v>5216.2038610038608</v>
      </c>
      <c r="P60" s="30">
        <f>IF(K60=0,0,K60/E60)</f>
        <v>61.126640926640924</v>
      </c>
      <c r="Q60" s="6"/>
      <c r="R60" s="7"/>
      <c r="S60" s="8"/>
      <c r="T60" s="9"/>
      <c r="U60" s="51"/>
      <c r="V60" s="19"/>
      <c r="W60" s="13"/>
      <c r="X60" s="13"/>
      <c r="Y60" s="13"/>
      <c r="Z60" s="14"/>
      <c r="AA60" s="1"/>
      <c r="AB60" s="1"/>
      <c r="AC60" s="1"/>
      <c r="AD60" s="1"/>
      <c r="AE60" s="1"/>
    </row>
    <row r="61" spans="1:31">
      <c r="A61" s="1"/>
      <c r="B61" s="31">
        <f t="shared" si="53"/>
        <v>2012</v>
      </c>
      <c r="C61" s="33">
        <v>51</v>
      </c>
      <c r="D61" s="34"/>
      <c r="E61" s="35">
        <v>1206</v>
      </c>
      <c r="F61" s="35">
        <v>1169</v>
      </c>
      <c r="G61" s="35"/>
      <c r="H61" s="35">
        <v>6715522</v>
      </c>
      <c r="I61" s="34">
        <v>6533532</v>
      </c>
      <c r="J61" s="34"/>
      <c r="K61" s="72">
        <v>77840</v>
      </c>
      <c r="L61" s="36">
        <f t="shared" si="54"/>
        <v>285.20090335508735</v>
      </c>
      <c r="M61" s="28">
        <f>IF(L39=0,0,L61/L39*100)</f>
        <v>39.19178691312208</v>
      </c>
      <c r="N61" s="37">
        <f t="shared" ref="N61:N63" si="55">IF(L60=0,"     －",IF(L61=0,"     －",(L61-L60)/L60*100))</f>
        <v>1.1004115452840344</v>
      </c>
      <c r="O61" s="29">
        <f t="shared" ref="O61:O67" si="56">IF(H61=0,0,H61/E61)</f>
        <v>5568.4262023217243</v>
      </c>
      <c r="P61" s="30">
        <f t="shared" ref="P61:P67" si="57">IF(K61=0,0,K61/E61)</f>
        <v>64.543946932006634</v>
      </c>
      <c r="Q61" s="6"/>
      <c r="R61" s="7"/>
      <c r="S61" s="8"/>
      <c r="T61" s="9"/>
      <c r="U61" s="51"/>
      <c r="V61" s="19"/>
      <c r="W61" s="13"/>
      <c r="X61" s="13"/>
      <c r="Y61" s="13"/>
      <c r="Z61" s="14"/>
      <c r="AA61" s="1"/>
      <c r="AB61" s="1"/>
      <c r="AC61" s="1"/>
      <c r="AD61" s="1"/>
      <c r="AE61" s="1"/>
    </row>
    <row r="62" spans="1:31">
      <c r="A62" s="1"/>
      <c r="B62" s="31">
        <f t="shared" si="53"/>
        <v>2013</v>
      </c>
      <c r="C62" s="33">
        <v>83</v>
      </c>
      <c r="D62" s="34"/>
      <c r="E62" s="35">
        <v>1991</v>
      </c>
      <c r="F62" s="35">
        <v>1926</v>
      </c>
      <c r="G62" s="35"/>
      <c r="H62" s="35">
        <v>11397851</v>
      </c>
      <c r="I62" s="34">
        <v>11042339</v>
      </c>
      <c r="J62" s="34"/>
      <c r="K62" s="72">
        <v>124551</v>
      </c>
      <c r="L62" s="36">
        <f>IF(H62=0,0,H62/K62*3.30578)</f>
        <v>302.51694389270261</v>
      </c>
      <c r="M62" s="28">
        <f>IF(L39=0,0,L62/L39*100)</f>
        <v>41.571325557444872</v>
      </c>
      <c r="N62" s="37">
        <f t="shared" si="55"/>
        <v>6.0715237342905795</v>
      </c>
      <c r="O62" s="29">
        <f t="shared" si="56"/>
        <v>5724.6865896534409</v>
      </c>
      <c r="P62" s="30">
        <f t="shared" si="57"/>
        <v>62.557006529382221</v>
      </c>
      <c r="Q62" s="6"/>
      <c r="R62" s="7"/>
      <c r="S62" s="8"/>
      <c r="T62" s="9"/>
      <c r="U62" s="51"/>
      <c r="V62" s="19"/>
      <c r="W62" s="13"/>
      <c r="X62" s="13"/>
      <c r="Y62" s="13"/>
      <c r="Z62" s="14"/>
      <c r="AA62" s="1"/>
      <c r="AB62" s="1"/>
      <c r="AC62" s="1"/>
      <c r="AD62" s="1"/>
      <c r="AE62" s="1"/>
    </row>
    <row r="63" spans="1:31">
      <c r="A63" s="1"/>
      <c r="B63" s="31">
        <f t="shared" si="53"/>
        <v>2014</v>
      </c>
      <c r="C63" s="33">
        <v>51</v>
      </c>
      <c r="D63" s="34"/>
      <c r="E63" s="35">
        <v>2311</v>
      </c>
      <c r="F63" s="35">
        <v>2265</v>
      </c>
      <c r="G63" s="35"/>
      <c r="H63" s="35">
        <v>14984733</v>
      </c>
      <c r="I63" s="34">
        <v>14697605</v>
      </c>
      <c r="J63" s="34"/>
      <c r="K63" s="72">
        <v>157060</v>
      </c>
      <c r="L63" s="36">
        <f>IF(H63=0,0,H63/K63*3.30578)</f>
        <v>315.39685888666753</v>
      </c>
      <c r="M63" s="28">
        <f>IF(L39=0,0,L63/L39*100)</f>
        <v>43.341259936909715</v>
      </c>
      <c r="N63" s="37">
        <f t="shared" si="55"/>
        <v>4.2575846589714308</v>
      </c>
      <c r="O63" s="29">
        <f t="shared" si="56"/>
        <v>6484.0904370402423</v>
      </c>
      <c r="P63" s="30">
        <f t="shared" si="57"/>
        <v>67.961921246213763</v>
      </c>
      <c r="Q63" s="6"/>
      <c r="R63" s="7"/>
      <c r="S63" s="8"/>
      <c r="T63" s="9"/>
      <c r="U63" s="51"/>
      <c r="V63" s="19"/>
      <c r="W63" s="13"/>
      <c r="X63" s="13"/>
      <c r="Y63" s="13"/>
      <c r="Z63" s="14"/>
      <c r="AA63" s="1"/>
      <c r="AB63" s="1"/>
      <c r="AC63" s="1"/>
      <c r="AD63" s="1"/>
      <c r="AE63" s="1"/>
    </row>
    <row r="64" spans="1:31">
      <c r="A64" s="1"/>
      <c r="B64" s="31">
        <f t="shared" ref="B64:B73" si="58">B63+1</f>
        <v>2015</v>
      </c>
      <c r="C64" s="33">
        <v>76</v>
      </c>
      <c r="D64" s="34"/>
      <c r="E64" s="35">
        <v>2566</v>
      </c>
      <c r="F64" s="35">
        <v>2491</v>
      </c>
      <c r="G64" s="35"/>
      <c r="H64" s="35">
        <v>19159216</v>
      </c>
      <c r="I64" s="34">
        <v>18569369</v>
      </c>
      <c r="J64" s="34"/>
      <c r="K64" s="72">
        <v>173039</v>
      </c>
      <c r="L64" s="36">
        <f>IF(H64=0,0,H64/K64*3.30578)</f>
        <v>366.02241730754338</v>
      </c>
      <c r="M64" s="28">
        <f>IF(L39=0,0,L64/L39*100)</f>
        <v>50.298131653120528</v>
      </c>
      <c r="N64" s="37">
        <f t="shared" ref="N64:N73" si="59">IF(L63=0,"     －",IF(L64=0,"     －",(L64-L63)/L63*100))</f>
        <v>16.051383200067722</v>
      </c>
      <c r="O64" s="29">
        <f t="shared" si="56"/>
        <v>7466.5689789555727</v>
      </c>
      <c r="P64" s="30">
        <f t="shared" si="57"/>
        <v>67.43530787217459</v>
      </c>
      <c r="Q64" s="6"/>
      <c r="R64" s="7"/>
      <c r="S64" s="8"/>
      <c r="T64" s="9"/>
      <c r="U64" s="51"/>
      <c r="V64" s="19"/>
      <c r="W64" s="13"/>
      <c r="X64" s="13"/>
      <c r="Y64" s="13"/>
      <c r="Z64" s="14"/>
      <c r="AA64" s="1"/>
      <c r="AB64" s="1"/>
      <c r="AC64" s="1"/>
      <c r="AD64" s="1"/>
      <c r="AE64" s="1"/>
    </row>
    <row r="65" spans="1:31">
      <c r="A65" s="1"/>
      <c r="B65" s="31">
        <f t="shared" si="58"/>
        <v>2016</v>
      </c>
      <c r="C65" s="33">
        <v>68</v>
      </c>
      <c r="D65" s="34"/>
      <c r="E65" s="35">
        <v>754</v>
      </c>
      <c r="F65" s="35">
        <v>659</v>
      </c>
      <c r="G65" s="35"/>
      <c r="H65" s="35">
        <v>6019896</v>
      </c>
      <c r="I65" s="34">
        <v>5260946</v>
      </c>
      <c r="J65" s="34"/>
      <c r="K65" s="72">
        <v>48819</v>
      </c>
      <c r="L65" s="36">
        <f>IF(H65=0,0,H65/K65*3.30578)</f>
        <v>407.63743212437782</v>
      </c>
      <c r="M65" s="28">
        <f>IF(L39=0,0,L65/L39*100)</f>
        <v>56.016790934704808</v>
      </c>
      <c r="N65" s="37">
        <f t="shared" si="59"/>
        <v>11.369526250046105</v>
      </c>
      <c r="O65" s="29">
        <f t="shared" si="56"/>
        <v>7983.946949602122</v>
      </c>
      <c r="P65" s="30">
        <f t="shared" si="57"/>
        <v>64.746684350132625</v>
      </c>
      <c r="Q65" s="6"/>
      <c r="R65" s="7"/>
      <c r="S65" s="8"/>
      <c r="T65" s="9"/>
      <c r="U65" s="51"/>
      <c r="V65" s="19"/>
      <c r="W65" s="13"/>
      <c r="X65" s="13"/>
      <c r="Y65" s="13"/>
      <c r="Z65" s="14"/>
      <c r="AA65" s="1"/>
      <c r="AB65" s="1"/>
      <c r="AC65" s="1"/>
      <c r="AD65" s="1"/>
      <c r="AE65" s="1"/>
    </row>
    <row r="66" spans="1:31">
      <c r="A66" s="1"/>
      <c r="B66" s="31">
        <f t="shared" si="58"/>
        <v>2017</v>
      </c>
      <c r="C66" s="33">
        <v>67</v>
      </c>
      <c r="D66" s="34"/>
      <c r="E66" s="35">
        <v>1225</v>
      </c>
      <c r="F66" s="35">
        <v>1180</v>
      </c>
      <c r="G66" s="35"/>
      <c r="H66" s="35">
        <v>9839152</v>
      </c>
      <c r="I66" s="34">
        <v>9486616</v>
      </c>
      <c r="J66" s="34"/>
      <c r="K66" s="72">
        <v>84115</v>
      </c>
      <c r="L66" s="36">
        <f t="shared" ref="L66:L67" si="60">IF(H66=0,0,H66/K66*3.30578)</f>
        <v>386.68575044355936</v>
      </c>
      <c r="M66" s="28">
        <f>IF(L39=0,0,L66/L39*100)</f>
        <v>53.137649128888533</v>
      </c>
      <c r="N66" s="37">
        <f t="shared" si="59"/>
        <v>-5.1397835502078513</v>
      </c>
      <c r="O66" s="29">
        <f t="shared" si="56"/>
        <v>8031.9608163265302</v>
      </c>
      <c r="P66" s="30">
        <f t="shared" si="57"/>
        <v>68.665306122448982</v>
      </c>
      <c r="Q66" s="6"/>
      <c r="R66" s="7"/>
      <c r="S66" s="8"/>
      <c r="T66" s="9"/>
      <c r="U66" s="51"/>
      <c r="V66" s="19"/>
      <c r="W66" s="13"/>
      <c r="X66" s="13"/>
      <c r="Y66" s="13"/>
      <c r="Z66" s="14"/>
      <c r="AA66" s="1"/>
      <c r="AB66" s="1"/>
      <c r="AC66" s="1"/>
      <c r="AD66" s="1"/>
      <c r="AE66" s="1"/>
    </row>
    <row r="67" spans="1:31">
      <c r="A67" s="1"/>
      <c r="B67" s="31">
        <f t="shared" si="58"/>
        <v>2018</v>
      </c>
      <c r="C67" s="33">
        <v>82</v>
      </c>
      <c r="D67" s="34"/>
      <c r="E67" s="35">
        <v>1480</v>
      </c>
      <c r="F67" s="35">
        <v>1191</v>
      </c>
      <c r="G67" s="35"/>
      <c r="H67" s="35">
        <v>11495172</v>
      </c>
      <c r="I67" s="34">
        <v>9294838</v>
      </c>
      <c r="J67" s="34"/>
      <c r="K67" s="72">
        <v>93719</v>
      </c>
      <c r="L67" s="36">
        <f t="shared" si="60"/>
        <v>405.4728464255914</v>
      </c>
      <c r="M67" s="28">
        <f>IF(L39=0,0,L67/L39*100)</f>
        <v>55.719337523919478</v>
      </c>
      <c r="N67" s="37">
        <f t="shared" si="59"/>
        <v>4.8584919305874985</v>
      </c>
      <c r="O67" s="29">
        <f t="shared" si="56"/>
        <v>7767.008108108108</v>
      </c>
      <c r="P67" s="30">
        <f t="shared" si="57"/>
        <v>63.32364864864865</v>
      </c>
      <c r="Q67" s="6"/>
      <c r="R67" s="7"/>
      <c r="S67" s="8"/>
      <c r="T67" s="9"/>
      <c r="U67" s="51"/>
      <c r="V67" s="19"/>
      <c r="W67" s="13"/>
      <c r="X67" s="13"/>
      <c r="Y67" s="13"/>
      <c r="Z67" s="14"/>
      <c r="AA67" s="1"/>
      <c r="AB67" s="1"/>
      <c r="AC67" s="1"/>
      <c r="AD67" s="1"/>
      <c r="AE67" s="1"/>
    </row>
    <row r="68" spans="1:31">
      <c r="A68" s="1"/>
      <c r="B68" s="31">
        <f t="shared" si="58"/>
        <v>2019</v>
      </c>
      <c r="C68" s="33">
        <v>80</v>
      </c>
      <c r="D68" s="34"/>
      <c r="E68" s="35">
        <v>2003</v>
      </c>
      <c r="F68" s="35">
        <v>1932</v>
      </c>
      <c r="G68" s="35"/>
      <c r="H68" s="35">
        <v>15089770</v>
      </c>
      <c r="I68" s="34">
        <v>14611122</v>
      </c>
      <c r="J68" s="34"/>
      <c r="K68" s="72">
        <v>147797</v>
      </c>
      <c r="L68" s="36">
        <f t="shared" ref="L68:L71" si="61">IF(H68=0,0,H68/K68*3.30578)</f>
        <v>337.5133451328511</v>
      </c>
      <c r="M68" s="28">
        <f>IF(L39=0,0,L68/L39*100)</f>
        <v>46.380467057331202</v>
      </c>
      <c r="N68" s="37">
        <f t="shared" si="59"/>
        <v>-16.76055545811046</v>
      </c>
      <c r="O68" s="29">
        <f t="shared" ref="O68" si="62">IF(H68=0,0,H68/E68)</f>
        <v>7533.5846230654015</v>
      </c>
      <c r="P68" s="30">
        <f t="shared" ref="P68" si="63">IF(K68=0,0,K68/E68)</f>
        <v>73.78781827259111</v>
      </c>
      <c r="Q68" s="6"/>
      <c r="R68" s="7"/>
      <c r="S68" s="8"/>
      <c r="T68" s="9"/>
      <c r="U68" s="51"/>
      <c r="V68" s="19"/>
      <c r="W68" s="13"/>
      <c r="X68" s="13"/>
      <c r="Y68" s="13"/>
      <c r="Z68" s="14"/>
      <c r="AA68" s="1"/>
      <c r="AB68" s="1"/>
      <c r="AC68" s="1"/>
      <c r="AD68" s="1"/>
      <c r="AE68" s="1"/>
    </row>
    <row r="69" spans="1:31">
      <c r="A69" s="1"/>
      <c r="B69" s="31">
        <f t="shared" si="58"/>
        <v>2020</v>
      </c>
      <c r="C69" s="33">
        <v>52</v>
      </c>
      <c r="D69" s="34"/>
      <c r="E69" s="35">
        <v>714</v>
      </c>
      <c r="F69" s="35">
        <v>651</v>
      </c>
      <c r="G69" s="35"/>
      <c r="H69" s="35">
        <v>6425956</v>
      </c>
      <c r="I69" s="34">
        <v>5928692</v>
      </c>
      <c r="J69" s="34"/>
      <c r="K69" s="72">
        <v>45286</v>
      </c>
      <c r="L69" s="36">
        <f t="shared" si="61"/>
        <v>469.08088207569671</v>
      </c>
      <c r="M69" s="28">
        <f>IF(L39=0,0,L69/L39*100)</f>
        <v>64.460237534525049</v>
      </c>
      <c r="N69" s="37">
        <f t="shared" si="59"/>
        <v>38.981432538929198</v>
      </c>
      <c r="O69" s="29">
        <f>IF(H69=0,0,H69/E69)</f>
        <v>8999.9383753501406</v>
      </c>
      <c r="P69" s="30">
        <f>IF(K69=0,0,K69/E69)</f>
        <v>63.425770308123248</v>
      </c>
      <c r="Q69" s="6"/>
      <c r="R69" s="7"/>
      <c r="S69" s="8"/>
      <c r="T69" s="9"/>
      <c r="U69" s="51"/>
      <c r="V69" s="19"/>
      <c r="W69" s="13"/>
      <c r="X69" s="13"/>
      <c r="Y69" s="13"/>
      <c r="Z69" s="14"/>
      <c r="AA69" s="1"/>
      <c r="AB69" s="1"/>
      <c r="AC69" s="1"/>
      <c r="AD69" s="1"/>
      <c r="AE69" s="1"/>
    </row>
    <row r="70" spans="1:31">
      <c r="A70" s="1"/>
      <c r="B70" s="31">
        <f t="shared" si="58"/>
        <v>2021</v>
      </c>
      <c r="C70" s="81">
        <v>42</v>
      </c>
      <c r="D70" s="34"/>
      <c r="E70" s="35">
        <v>1750</v>
      </c>
      <c r="F70" s="35">
        <v>1747</v>
      </c>
      <c r="G70" s="35"/>
      <c r="H70" s="35">
        <v>15718100</v>
      </c>
      <c r="I70" s="34">
        <v>15674670</v>
      </c>
      <c r="J70" s="34"/>
      <c r="K70" s="72">
        <v>128882</v>
      </c>
      <c r="L70" s="36">
        <f t="shared" si="61"/>
        <v>403.16398424915815</v>
      </c>
      <c r="M70" s="28">
        <f>IF(L39=0,0,L70/L39*100)</f>
        <v>55.402057903251944</v>
      </c>
      <c r="N70" s="37">
        <f t="shared" si="59"/>
        <v>-14.05235223717802</v>
      </c>
      <c r="O70" s="29">
        <f>IF(H70=0,0,H70/E70)</f>
        <v>8981.7714285714283</v>
      </c>
      <c r="P70" s="30">
        <f>IF(K70=0,0,K70/E70)</f>
        <v>73.646857142857144</v>
      </c>
      <c r="Q70" s="6"/>
      <c r="R70" s="7"/>
      <c r="S70" s="8"/>
      <c r="T70" s="9"/>
      <c r="U70" s="51"/>
      <c r="V70" s="19"/>
      <c r="W70" s="13"/>
      <c r="X70" s="13"/>
      <c r="Y70" s="13"/>
      <c r="Z70" s="14"/>
      <c r="AA70" s="1"/>
      <c r="AB70" s="1"/>
      <c r="AC70" s="1"/>
      <c r="AD70" s="1"/>
      <c r="AE70" s="1"/>
    </row>
    <row r="71" spans="1:31">
      <c r="A71" s="1"/>
      <c r="B71" s="31">
        <f t="shared" si="58"/>
        <v>2022</v>
      </c>
      <c r="C71" s="81">
        <v>20</v>
      </c>
      <c r="D71" s="34"/>
      <c r="E71" s="35">
        <v>1447</v>
      </c>
      <c r="F71" s="35">
        <v>1447</v>
      </c>
      <c r="G71" s="35"/>
      <c r="H71" s="35">
        <v>11898570</v>
      </c>
      <c r="I71" s="34">
        <v>11898570</v>
      </c>
      <c r="J71" s="34"/>
      <c r="K71" s="72">
        <v>108769</v>
      </c>
      <c r="L71" s="36">
        <f t="shared" si="61"/>
        <v>361.62927612279236</v>
      </c>
      <c r="M71" s="28">
        <f>IF(L39=0,0,L71/L39*100)</f>
        <v>49.694434220305389</v>
      </c>
      <c r="N71" s="37">
        <f t="shared" si="59"/>
        <v>-10.302187137008014</v>
      </c>
      <c r="O71" s="29">
        <f>IF(H71=0,0,H71/E71)</f>
        <v>8222.9232895646164</v>
      </c>
      <c r="P71" s="30">
        <f>IF(K71=0,0,K71/E71)</f>
        <v>75.168624740843129</v>
      </c>
      <c r="Q71" s="6"/>
      <c r="R71" s="7"/>
      <c r="S71" s="8"/>
      <c r="T71" s="9"/>
      <c r="U71" s="51"/>
      <c r="V71" s="19"/>
      <c r="W71" s="13"/>
      <c r="X71" s="13"/>
      <c r="Y71" s="13"/>
      <c r="Z71" s="14"/>
      <c r="AA71" s="1"/>
      <c r="AB71" s="1"/>
      <c r="AC71" s="1"/>
      <c r="AD71" s="1"/>
      <c r="AE71" s="1"/>
    </row>
    <row r="72" spans="1:31">
      <c r="A72" s="1"/>
      <c r="B72" s="31">
        <f t="shared" si="58"/>
        <v>2023</v>
      </c>
      <c r="C72" s="81">
        <v>13</v>
      </c>
      <c r="D72" s="34"/>
      <c r="E72" s="35">
        <v>1487</v>
      </c>
      <c r="F72" s="35">
        <v>1487</v>
      </c>
      <c r="G72" s="35"/>
      <c r="H72" s="35">
        <v>13644120</v>
      </c>
      <c r="I72" s="34">
        <v>13644120</v>
      </c>
      <c r="J72" s="34"/>
      <c r="K72" s="72">
        <v>109719</v>
      </c>
      <c r="L72" s="36">
        <f>IF(H72=0,0,H72/K72*3.30578)</f>
        <v>411.0906863314467</v>
      </c>
      <c r="M72" s="28">
        <f>IF(L39=0,0,L72/L39*100)</f>
        <v>56.491330816760453</v>
      </c>
      <c r="N72" s="37">
        <f t="shared" si="59"/>
        <v>13.677379978456047</v>
      </c>
      <c r="O72" s="29">
        <f>IF(H72=0,0,H72/E72)</f>
        <v>9175.6018829858767</v>
      </c>
      <c r="P72" s="30">
        <f>IF(K72=0,0,K72/E72)</f>
        <v>73.785474108944186</v>
      </c>
      <c r="Q72" s="6"/>
      <c r="R72" s="7"/>
      <c r="S72" s="8"/>
      <c r="T72" s="9"/>
      <c r="U72" s="51"/>
      <c r="V72" s="19"/>
      <c r="W72" s="13"/>
      <c r="X72" s="13"/>
      <c r="Y72" s="13"/>
      <c r="Z72" s="14"/>
      <c r="AA72" s="1"/>
      <c r="AB72" s="1"/>
      <c r="AC72" s="1"/>
      <c r="AD72" s="1"/>
      <c r="AE72" s="1"/>
    </row>
    <row r="73" spans="1:31">
      <c r="A73" s="1"/>
      <c r="B73" s="31">
        <f t="shared" si="58"/>
        <v>2024</v>
      </c>
      <c r="C73" s="81">
        <v>17</v>
      </c>
      <c r="D73" s="34"/>
      <c r="E73" s="35">
        <v>1286</v>
      </c>
      <c r="F73" s="35">
        <v>1275</v>
      </c>
      <c r="G73" s="35"/>
      <c r="H73" s="35">
        <v>18184860</v>
      </c>
      <c r="I73" s="34">
        <v>17985860</v>
      </c>
      <c r="J73" s="34"/>
      <c r="K73" s="72">
        <v>94163</v>
      </c>
      <c r="L73" s="36">
        <f t="shared" ref="L73" si="64">IF(H73=0,0,H73/K73*3.30578)</f>
        <v>638.41579485360489</v>
      </c>
      <c r="M73" s="28">
        <f>IF(L39=0,0,L73/L39*100)</f>
        <v>87.72993177627545</v>
      </c>
      <c r="N73" s="37">
        <f t="shared" si="59"/>
        <v>55.298043979248568</v>
      </c>
      <c r="O73" s="29">
        <f>IF(H73=0,0,H73/E73)</f>
        <v>14140.637636080872</v>
      </c>
      <c r="P73" s="30">
        <f>IF(K73=0,0,K73/E73)</f>
        <v>73.221617418351471</v>
      </c>
      <c r="Q73" s="6"/>
      <c r="R73" s="7"/>
      <c r="S73" s="8"/>
      <c r="T73" s="9"/>
      <c r="U73" s="51"/>
      <c r="V73" s="19"/>
      <c r="W73" s="13"/>
      <c r="X73" s="13"/>
      <c r="Y73" s="13"/>
      <c r="Z73" s="14"/>
      <c r="AA73" s="1"/>
      <c r="AB73" s="1"/>
      <c r="AC73" s="1"/>
      <c r="AD73" s="1"/>
      <c r="AE73" s="1"/>
    </row>
    <row r="74" spans="1:31">
      <c r="A74" s="1"/>
      <c r="B74" s="58" t="s">
        <v>25</v>
      </c>
      <c r="C74" s="59">
        <v>0</v>
      </c>
      <c r="D74" s="60">
        <v>0</v>
      </c>
      <c r="E74" s="61">
        <v>0</v>
      </c>
      <c r="F74" s="61">
        <v>0</v>
      </c>
      <c r="G74" s="61">
        <v>0</v>
      </c>
      <c r="H74" s="61">
        <v>0</v>
      </c>
      <c r="I74" s="60">
        <v>0</v>
      </c>
      <c r="J74" s="60">
        <v>0</v>
      </c>
      <c r="K74" s="73">
        <v>0</v>
      </c>
      <c r="L74" s="63">
        <f t="shared" si="1"/>
        <v>0</v>
      </c>
      <c r="M74" s="62">
        <v>100</v>
      </c>
      <c r="N74" s="63"/>
      <c r="O74" s="64">
        <f t="shared" si="2"/>
        <v>0</v>
      </c>
      <c r="P74" s="65">
        <f t="shared" si="3"/>
        <v>0</v>
      </c>
      <c r="Q74" s="6">
        <f t="shared" ref="Q74:Q89" si="65">IF(F74=0,0,F74/E74*100)</f>
        <v>0</v>
      </c>
      <c r="R74" s="7">
        <f t="shared" ref="R74:R89" si="66">IF(G74=0,0,G74/E74*100)</f>
        <v>0</v>
      </c>
      <c r="S74" s="8">
        <f t="shared" ref="S74:S89" si="67">IF(I74=0,0,I74/H74*100)</f>
        <v>0</v>
      </c>
      <c r="T74" s="9">
        <f t="shared" ref="T74:T89" si="68">E74-F74</f>
        <v>0</v>
      </c>
      <c r="U74" s="51"/>
      <c r="V74" s="19"/>
      <c r="W74" s="91"/>
      <c r="X74" s="91"/>
      <c r="Y74" s="91"/>
      <c r="Z74" s="14"/>
      <c r="AA74" s="1"/>
      <c r="AB74" s="1"/>
      <c r="AC74" s="1"/>
      <c r="AD74" s="1"/>
      <c r="AE74" s="1"/>
    </row>
    <row r="75" spans="1:31">
      <c r="A75" s="1"/>
      <c r="B75" s="31">
        <v>1991</v>
      </c>
      <c r="C75" s="33">
        <v>3</v>
      </c>
      <c r="D75" s="34">
        <v>1</v>
      </c>
      <c r="E75" s="35">
        <v>38</v>
      </c>
      <c r="F75" s="35">
        <v>25</v>
      </c>
      <c r="G75" s="35">
        <v>11</v>
      </c>
      <c r="H75" s="35">
        <v>3419740</v>
      </c>
      <c r="I75" s="34">
        <v>1159985</v>
      </c>
      <c r="J75" s="34">
        <v>1128841</v>
      </c>
      <c r="K75" s="72">
        <v>4576</v>
      </c>
      <c r="L75" s="36">
        <f t="shared" si="1"/>
        <v>2470.4781680944056</v>
      </c>
      <c r="M75" s="28">
        <f>IF(L74=0,0,L75/L74*100)</f>
        <v>0</v>
      </c>
      <c r="N75" s="37" t="str">
        <f t="shared" ref="N75:N90" si="69">IF(L74=0,"     －",IF(L75=0,"     －",(L75-L74)/L74*100))</f>
        <v xml:space="preserve">     －</v>
      </c>
      <c r="O75" s="29">
        <f t="shared" si="2"/>
        <v>89993.15789473684</v>
      </c>
      <c r="P75" s="30">
        <f t="shared" si="3"/>
        <v>120.42105263157895</v>
      </c>
      <c r="Q75" s="6">
        <f t="shared" si="65"/>
        <v>65.789473684210535</v>
      </c>
      <c r="R75" s="7">
        <f t="shared" si="66"/>
        <v>28.947368421052634</v>
      </c>
      <c r="S75" s="8">
        <f t="shared" si="67"/>
        <v>33.920268792364332</v>
      </c>
      <c r="T75" s="9">
        <f t="shared" si="68"/>
        <v>13</v>
      </c>
      <c r="U75" s="5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31">
        <v>1992</v>
      </c>
      <c r="C76" s="33">
        <v>0</v>
      </c>
      <c r="D76" s="34">
        <v>0</v>
      </c>
      <c r="E76" s="35">
        <v>0</v>
      </c>
      <c r="F76" s="35">
        <v>0</v>
      </c>
      <c r="G76" s="35">
        <v>0</v>
      </c>
      <c r="H76" s="35">
        <v>0</v>
      </c>
      <c r="I76" s="34">
        <v>0</v>
      </c>
      <c r="J76" s="34">
        <v>0</v>
      </c>
      <c r="K76" s="72">
        <v>0</v>
      </c>
      <c r="L76" s="36">
        <f t="shared" si="1"/>
        <v>0</v>
      </c>
      <c r="M76" s="28">
        <f>IF(L74=0,0,L76/L74*100)</f>
        <v>0</v>
      </c>
      <c r="N76" s="37" t="str">
        <f t="shared" si="69"/>
        <v xml:space="preserve">     －</v>
      </c>
      <c r="O76" s="29">
        <f t="shared" si="2"/>
        <v>0</v>
      </c>
      <c r="P76" s="30">
        <f t="shared" si="3"/>
        <v>0</v>
      </c>
      <c r="Q76" s="6">
        <f t="shared" si="65"/>
        <v>0</v>
      </c>
      <c r="R76" s="7">
        <f t="shared" si="66"/>
        <v>0</v>
      </c>
      <c r="S76" s="8">
        <f t="shared" si="67"/>
        <v>0</v>
      </c>
      <c r="T76" s="9">
        <f t="shared" si="68"/>
        <v>0</v>
      </c>
      <c r="U76" s="51"/>
      <c r="V76" s="1"/>
      <c r="W76" s="1"/>
      <c r="X76" s="1"/>
      <c r="Y76" s="12"/>
      <c r="Z76" s="13"/>
      <c r="AA76" s="14"/>
      <c r="AB76" s="1"/>
      <c r="AC76" s="1"/>
      <c r="AD76" s="1"/>
      <c r="AE76" s="1"/>
    </row>
    <row r="77" spans="1:31">
      <c r="A77" s="1"/>
      <c r="B77" s="31">
        <f>B76+1</f>
        <v>1993</v>
      </c>
      <c r="C77" s="33">
        <v>2</v>
      </c>
      <c r="D77" s="34">
        <v>0</v>
      </c>
      <c r="E77" s="35">
        <v>104</v>
      </c>
      <c r="F77" s="35">
        <v>86</v>
      </c>
      <c r="G77" s="35">
        <v>60</v>
      </c>
      <c r="H77" s="35">
        <v>386948</v>
      </c>
      <c r="I77" s="34">
        <v>313935</v>
      </c>
      <c r="J77" s="34">
        <v>221301</v>
      </c>
      <c r="K77" s="72">
        <v>1940</v>
      </c>
      <c r="L77" s="36">
        <f t="shared" si="1"/>
        <v>659.36338115463911</v>
      </c>
      <c r="M77" s="28">
        <f>IF(L74=0,0,L77/L74*100)</f>
        <v>0</v>
      </c>
      <c r="N77" s="37" t="str">
        <f t="shared" si="69"/>
        <v xml:space="preserve">     －</v>
      </c>
      <c r="O77" s="29">
        <f t="shared" si="2"/>
        <v>3720.6538461538462</v>
      </c>
      <c r="P77" s="30">
        <f t="shared" si="3"/>
        <v>18.653846153846153</v>
      </c>
      <c r="Q77" s="6">
        <f t="shared" si="65"/>
        <v>82.692307692307693</v>
      </c>
      <c r="R77" s="7">
        <f t="shared" si="66"/>
        <v>57.692307692307686</v>
      </c>
      <c r="S77" s="8">
        <f t="shared" si="67"/>
        <v>81.131056369331276</v>
      </c>
      <c r="T77" s="9">
        <f t="shared" si="68"/>
        <v>18</v>
      </c>
      <c r="U77" s="51"/>
      <c r="V77" s="1"/>
      <c r="W77" s="1"/>
      <c r="X77" s="1"/>
      <c r="Y77" s="19"/>
      <c r="Z77" s="13"/>
      <c r="AA77" s="14"/>
      <c r="AB77" s="1"/>
      <c r="AC77" s="1"/>
      <c r="AD77" s="1"/>
      <c r="AE77" s="1"/>
    </row>
    <row r="78" spans="1:31">
      <c r="A78" s="1"/>
      <c r="B78" s="31">
        <f t="shared" ref="B78:B98" si="70">B77+1</f>
        <v>1994</v>
      </c>
      <c r="C78" s="33">
        <v>9</v>
      </c>
      <c r="D78" s="34">
        <v>5</v>
      </c>
      <c r="E78" s="35">
        <v>360</v>
      </c>
      <c r="F78" s="35">
        <v>310</v>
      </c>
      <c r="G78" s="35">
        <v>269</v>
      </c>
      <c r="H78" s="35">
        <v>2274917</v>
      </c>
      <c r="I78" s="34">
        <v>1984069</v>
      </c>
      <c r="J78" s="34">
        <v>1775315</v>
      </c>
      <c r="K78" s="72">
        <v>17263</v>
      </c>
      <c r="L78" s="36">
        <f t="shared" si="1"/>
        <v>435.63547009558016</v>
      </c>
      <c r="M78" s="28">
        <f>IF(L74=0,0,L78/L74*100)</f>
        <v>0</v>
      </c>
      <c r="N78" s="37">
        <f t="shared" si="69"/>
        <v>-33.930897203796725</v>
      </c>
      <c r="O78" s="29">
        <f t="shared" si="2"/>
        <v>6319.2138888888885</v>
      </c>
      <c r="P78" s="30">
        <f t="shared" si="3"/>
        <v>47.952777777777776</v>
      </c>
      <c r="Q78" s="6">
        <f t="shared" si="65"/>
        <v>86.111111111111114</v>
      </c>
      <c r="R78" s="7">
        <f t="shared" si="66"/>
        <v>74.722222222222229</v>
      </c>
      <c r="S78" s="8">
        <f t="shared" si="67"/>
        <v>87.215006085936324</v>
      </c>
      <c r="T78" s="9">
        <f t="shared" si="68"/>
        <v>50</v>
      </c>
      <c r="U78" s="51"/>
      <c r="V78" s="1"/>
      <c r="W78" s="1"/>
      <c r="X78" s="1"/>
      <c r="Y78" s="19"/>
      <c r="Z78" s="13"/>
      <c r="AA78" s="14"/>
      <c r="AB78" s="1"/>
      <c r="AC78" s="1"/>
      <c r="AD78" s="1"/>
      <c r="AE78" s="1"/>
    </row>
    <row r="79" spans="1:31">
      <c r="A79" s="1"/>
      <c r="B79" s="31">
        <f t="shared" si="70"/>
        <v>1995</v>
      </c>
      <c r="C79" s="33">
        <v>10</v>
      </c>
      <c r="D79" s="34">
        <v>8</v>
      </c>
      <c r="E79" s="35">
        <v>221</v>
      </c>
      <c r="F79" s="35">
        <v>214</v>
      </c>
      <c r="G79" s="35">
        <v>192</v>
      </c>
      <c r="H79" s="35">
        <v>1248794</v>
      </c>
      <c r="I79" s="34">
        <v>1218044</v>
      </c>
      <c r="J79" s="34">
        <v>1097755</v>
      </c>
      <c r="K79" s="72">
        <v>11933</v>
      </c>
      <c r="L79" s="36">
        <f t="shared" si="1"/>
        <v>345.95141450766778</v>
      </c>
      <c r="M79" s="28">
        <f>IF(L74=0,0,L79/L74*100)</f>
        <v>0</v>
      </c>
      <c r="N79" s="37">
        <f t="shared" si="69"/>
        <v>-20.586949811096726</v>
      </c>
      <c r="O79" s="29">
        <f t="shared" si="2"/>
        <v>5650.6515837104071</v>
      </c>
      <c r="P79" s="30">
        <f t="shared" si="3"/>
        <v>53.995475113122168</v>
      </c>
      <c r="Q79" s="6">
        <f t="shared" si="65"/>
        <v>96.832579185520359</v>
      </c>
      <c r="R79" s="7">
        <f t="shared" si="66"/>
        <v>86.877828054298647</v>
      </c>
      <c r="S79" s="8">
        <f t="shared" si="67"/>
        <v>97.537624299924559</v>
      </c>
      <c r="T79" s="9">
        <f t="shared" si="68"/>
        <v>7</v>
      </c>
      <c r="U79" s="51"/>
      <c r="V79" s="1"/>
      <c r="W79" s="1"/>
      <c r="X79" s="1"/>
      <c r="Y79" s="19"/>
      <c r="Z79" s="13"/>
      <c r="AA79" s="14"/>
      <c r="AB79" s="1"/>
      <c r="AC79" s="1"/>
      <c r="AD79" s="1"/>
      <c r="AE79" s="1"/>
    </row>
    <row r="80" spans="1:31">
      <c r="A80" s="1"/>
      <c r="B80" s="31">
        <f t="shared" si="70"/>
        <v>1996</v>
      </c>
      <c r="C80" s="33">
        <v>24</v>
      </c>
      <c r="D80" s="34">
        <v>15</v>
      </c>
      <c r="E80" s="35">
        <v>647</v>
      </c>
      <c r="F80" s="35">
        <v>581</v>
      </c>
      <c r="G80" s="35">
        <v>457</v>
      </c>
      <c r="H80" s="35">
        <v>4087351</v>
      </c>
      <c r="I80" s="34">
        <v>3821051</v>
      </c>
      <c r="J80" s="34">
        <v>3184196</v>
      </c>
      <c r="K80" s="72">
        <v>39054</v>
      </c>
      <c r="L80" s="36">
        <f t="shared" si="1"/>
        <v>345.97949477083012</v>
      </c>
      <c r="M80" s="28">
        <f>IF(L74=0,0,L80/L74*100)</f>
        <v>0</v>
      </c>
      <c r="N80" s="37">
        <f t="shared" si="69"/>
        <v>8.1168227631903452E-3</v>
      </c>
      <c r="O80" s="29">
        <f t="shared" si="2"/>
        <v>6317.3894899536317</v>
      </c>
      <c r="P80" s="30">
        <f t="shared" si="3"/>
        <v>60.361669242658422</v>
      </c>
      <c r="Q80" s="6">
        <f t="shared" si="65"/>
        <v>89.799072642967545</v>
      </c>
      <c r="R80" s="7">
        <f t="shared" si="66"/>
        <v>70.633693972179287</v>
      </c>
      <c r="S80" s="8">
        <f t="shared" si="67"/>
        <v>93.484777793734864</v>
      </c>
      <c r="T80" s="9">
        <f t="shared" si="68"/>
        <v>66</v>
      </c>
      <c r="U80" s="5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31">
        <f t="shared" si="70"/>
        <v>1997</v>
      </c>
      <c r="C81" s="33">
        <v>68</v>
      </c>
      <c r="D81">
        <v>34</v>
      </c>
      <c r="E81" s="35">
        <v>1595</v>
      </c>
      <c r="F81" s="35">
        <v>1402</v>
      </c>
      <c r="G81" s="35">
        <v>1174</v>
      </c>
      <c r="H81" s="35">
        <v>10006020</v>
      </c>
      <c r="I81" s="34">
        <v>8872776</v>
      </c>
      <c r="J81" s="34">
        <v>7769665</v>
      </c>
      <c r="K81" s="72">
        <v>100004</v>
      </c>
      <c r="L81" s="36">
        <f t="shared" si="1"/>
        <v>330.76377740490381</v>
      </c>
      <c r="M81" s="28">
        <f>IF(L74=0,0,L81/L74*100)</f>
        <v>0</v>
      </c>
      <c r="N81" s="37">
        <f t="shared" si="69"/>
        <v>-4.3978668088422106</v>
      </c>
      <c r="O81" s="29">
        <f t="shared" si="2"/>
        <v>6273.3667711598746</v>
      </c>
      <c r="P81" s="30">
        <f t="shared" si="3"/>
        <v>62.698432601880874</v>
      </c>
      <c r="Q81" s="6">
        <f t="shared" si="65"/>
        <v>87.899686520376179</v>
      </c>
      <c r="R81" s="7">
        <f t="shared" si="66"/>
        <v>73.605015673981185</v>
      </c>
      <c r="S81" s="8">
        <f t="shared" si="67"/>
        <v>88.674378024429288</v>
      </c>
      <c r="T81" s="9">
        <f t="shared" si="68"/>
        <v>193</v>
      </c>
      <c r="U81" s="5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31">
        <f t="shared" si="70"/>
        <v>1998</v>
      </c>
      <c r="C82" s="33">
        <v>42</v>
      </c>
      <c r="D82" s="34">
        <v>17</v>
      </c>
      <c r="E82" s="35">
        <v>852</v>
      </c>
      <c r="F82" s="35">
        <v>720</v>
      </c>
      <c r="G82" s="35">
        <v>652</v>
      </c>
      <c r="H82" s="35">
        <v>5240180</v>
      </c>
      <c r="I82" s="34">
        <v>4312170</v>
      </c>
      <c r="J82" s="34">
        <v>3865470</v>
      </c>
      <c r="K82" s="72">
        <v>51706</v>
      </c>
      <c r="L82" s="36">
        <f t="shared" si="1"/>
        <v>335.02653928751016</v>
      </c>
      <c r="M82" s="28">
        <f>IF(L74=0,0,L82/L74*100)</f>
        <v>0</v>
      </c>
      <c r="N82" s="37">
        <f t="shared" si="69"/>
        <v>1.2887632122389581</v>
      </c>
      <c r="O82" s="29">
        <f t="shared" si="2"/>
        <v>6150.4460093896714</v>
      </c>
      <c r="P82" s="30">
        <f t="shared" si="3"/>
        <v>60.687793427230048</v>
      </c>
      <c r="Q82" s="6">
        <f t="shared" si="65"/>
        <v>84.507042253521121</v>
      </c>
      <c r="R82" s="7">
        <f t="shared" si="66"/>
        <v>76.525821596244143</v>
      </c>
      <c r="S82" s="8">
        <f t="shared" si="67"/>
        <v>82.290493837997928</v>
      </c>
      <c r="T82" s="9">
        <f t="shared" si="68"/>
        <v>132</v>
      </c>
      <c r="U82" s="51"/>
      <c r="V82" s="1"/>
      <c r="W82" s="87"/>
      <c r="X82" s="87"/>
      <c r="Y82" s="87"/>
      <c r="Z82" s="1"/>
      <c r="AA82" s="1"/>
      <c r="AB82" s="1"/>
      <c r="AC82" s="1"/>
      <c r="AD82" s="1"/>
      <c r="AE82" s="1"/>
    </row>
    <row r="83" spans="1:31">
      <c r="A83" s="1"/>
      <c r="B83" s="31">
        <f t="shared" si="70"/>
        <v>1999</v>
      </c>
      <c r="C83" s="33">
        <v>68</v>
      </c>
      <c r="D83" s="34">
        <v>47</v>
      </c>
      <c r="E83" s="35">
        <v>1756</v>
      </c>
      <c r="F83" s="35">
        <v>1606</v>
      </c>
      <c r="G83" s="35">
        <v>1454</v>
      </c>
      <c r="H83" s="35">
        <v>11035500</v>
      </c>
      <c r="I83" s="34">
        <v>10130600</v>
      </c>
      <c r="J83" s="34">
        <v>9373650</v>
      </c>
      <c r="K83" s="72">
        <v>111076</v>
      </c>
      <c r="L83" s="36">
        <f t="shared" si="1"/>
        <v>328.4322012856062</v>
      </c>
      <c r="M83" s="28">
        <f>IF(L74=0,0,L83/L74*100)</f>
        <v>0</v>
      </c>
      <c r="N83" s="37">
        <f t="shared" si="69"/>
        <v>-1.9683031726166902</v>
      </c>
      <c r="O83" s="29">
        <f t="shared" si="2"/>
        <v>6284.4533029612758</v>
      </c>
      <c r="P83" s="30">
        <f t="shared" si="3"/>
        <v>63.255125284738043</v>
      </c>
      <c r="Q83" s="6">
        <f t="shared" si="65"/>
        <v>91.457858769931661</v>
      </c>
      <c r="R83" s="7">
        <f t="shared" si="66"/>
        <v>82.801822323462417</v>
      </c>
      <c r="S83" s="8">
        <f t="shared" si="67"/>
        <v>91.800099678310914</v>
      </c>
      <c r="T83" s="9">
        <f t="shared" si="68"/>
        <v>150</v>
      </c>
      <c r="U83" s="5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31">
        <f t="shared" si="70"/>
        <v>2000</v>
      </c>
      <c r="C84" s="33">
        <v>74</v>
      </c>
      <c r="D84" s="34">
        <v>60</v>
      </c>
      <c r="E84" s="35">
        <v>2942</v>
      </c>
      <c r="F84" s="35">
        <v>2781</v>
      </c>
      <c r="G84" s="35">
        <v>2664</v>
      </c>
      <c r="H84" s="35">
        <v>18391000</v>
      </c>
      <c r="I84" s="34">
        <v>17749400</v>
      </c>
      <c r="J84" s="34">
        <v>17300200</v>
      </c>
      <c r="K84" s="72">
        <v>176451</v>
      </c>
      <c r="L84" s="36">
        <f t="shared" si="1"/>
        <v>344.55231185994978</v>
      </c>
      <c r="M84" s="28">
        <f>IF(L74=0,0,L84/L74*100)</f>
        <v>0</v>
      </c>
      <c r="N84" s="37">
        <f t="shared" si="69"/>
        <v>4.908200386942406</v>
      </c>
      <c r="O84" s="29">
        <f t="shared" si="2"/>
        <v>6251.1896668932695</v>
      </c>
      <c r="P84" s="30">
        <f t="shared" si="3"/>
        <v>59.976546566961254</v>
      </c>
      <c r="Q84" s="6">
        <f t="shared" si="65"/>
        <v>94.527532290958533</v>
      </c>
      <c r="R84" s="7">
        <f t="shared" si="66"/>
        <v>90.550645819170626</v>
      </c>
      <c r="S84" s="8">
        <f t="shared" si="67"/>
        <v>96.511337067043669</v>
      </c>
      <c r="T84" s="9">
        <f t="shared" si="68"/>
        <v>161</v>
      </c>
      <c r="U84" s="5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31">
        <f t="shared" si="70"/>
        <v>2001</v>
      </c>
      <c r="C85" s="33">
        <v>57</v>
      </c>
      <c r="D85" s="34"/>
      <c r="E85" s="35">
        <v>2407</v>
      </c>
      <c r="F85" s="35">
        <v>2301</v>
      </c>
      <c r="G85" s="35">
        <v>2057</v>
      </c>
      <c r="H85" s="35">
        <v>13406255</v>
      </c>
      <c r="I85" s="34">
        <v>12891900</v>
      </c>
      <c r="J85" s="34"/>
      <c r="K85" s="72">
        <v>137847</v>
      </c>
      <c r="L85" s="36">
        <f t="shared" si="1"/>
        <v>321.50231527635708</v>
      </c>
      <c r="M85" s="28">
        <f>IF(L74=0,0,L85/L74*100)</f>
        <v>0</v>
      </c>
      <c r="N85" s="37">
        <f t="shared" si="69"/>
        <v>-6.6898394787035524</v>
      </c>
      <c r="O85" s="29">
        <f t="shared" si="2"/>
        <v>5569.6946406314919</v>
      </c>
      <c r="P85" s="30">
        <f t="shared" si="3"/>
        <v>57.269214790195264</v>
      </c>
      <c r="Q85" s="6">
        <f t="shared" si="65"/>
        <v>95.596177814707104</v>
      </c>
      <c r="R85" s="7">
        <f t="shared" si="66"/>
        <v>85.459077690070629</v>
      </c>
      <c r="S85" s="8">
        <f t="shared" si="67"/>
        <v>96.163320778248661</v>
      </c>
      <c r="T85" s="9">
        <f t="shared" si="68"/>
        <v>106</v>
      </c>
      <c r="U85" s="5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31">
        <f t="shared" si="70"/>
        <v>2002</v>
      </c>
      <c r="C86" s="33">
        <v>53</v>
      </c>
      <c r="D86" s="34"/>
      <c r="E86" s="35">
        <v>2180</v>
      </c>
      <c r="F86" s="35">
        <v>2040</v>
      </c>
      <c r="G86" s="35">
        <v>1779</v>
      </c>
      <c r="H86" s="35">
        <v>9493970</v>
      </c>
      <c r="I86" s="34">
        <v>9029938</v>
      </c>
      <c r="J86" s="34"/>
      <c r="K86" s="72">
        <v>89297</v>
      </c>
      <c r="L86" s="36">
        <f t="shared" si="1"/>
        <v>351.46730737426793</v>
      </c>
      <c r="M86" s="28">
        <f>IF(L74=0,0,L86/L74*100)</f>
        <v>0</v>
      </c>
      <c r="N86" s="37">
        <f t="shared" si="69"/>
        <v>9.3203036725112014</v>
      </c>
      <c r="O86" s="29">
        <f t="shared" si="2"/>
        <v>4355.0321100917436</v>
      </c>
      <c r="P86" s="30">
        <f t="shared" si="3"/>
        <v>40.961926605504587</v>
      </c>
      <c r="Q86" s="6">
        <f t="shared" si="65"/>
        <v>93.577981651376149</v>
      </c>
      <c r="R86" s="7">
        <f t="shared" si="66"/>
        <v>81.605504587155963</v>
      </c>
      <c r="S86" s="8">
        <f t="shared" si="67"/>
        <v>95.112350260217809</v>
      </c>
      <c r="T86" s="9">
        <f t="shared" si="68"/>
        <v>140</v>
      </c>
      <c r="U86" s="5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31">
        <f t="shared" si="70"/>
        <v>2003</v>
      </c>
      <c r="C87" s="33">
        <v>90</v>
      </c>
      <c r="D87" s="34"/>
      <c r="E87" s="35">
        <v>3721</v>
      </c>
      <c r="F87" s="35">
        <v>3549</v>
      </c>
      <c r="G87" s="35"/>
      <c r="H87" s="35">
        <v>22287170</v>
      </c>
      <c r="I87" s="34">
        <v>21044438</v>
      </c>
      <c r="J87" s="34"/>
      <c r="K87" s="72">
        <v>234622</v>
      </c>
      <c r="L87" s="36">
        <f t="shared" si="1"/>
        <v>314.02204755990488</v>
      </c>
      <c r="M87" s="28">
        <f>IF(L74=0,0,L87/L74*100)</f>
        <v>0</v>
      </c>
      <c r="N87" s="37">
        <f t="shared" si="69"/>
        <v>-10.653980904826696</v>
      </c>
      <c r="O87" s="29">
        <f t="shared" si="2"/>
        <v>5989.5646331631278</v>
      </c>
      <c r="P87" s="30">
        <f t="shared" si="3"/>
        <v>63.053480247245361</v>
      </c>
      <c r="Q87" s="15">
        <f t="shared" si="65"/>
        <v>95.37758667024994</v>
      </c>
      <c r="R87" s="16">
        <f t="shared" si="66"/>
        <v>0</v>
      </c>
      <c r="S87" s="17">
        <f t="shared" si="67"/>
        <v>94.42400268854233</v>
      </c>
      <c r="T87" s="18">
        <f t="shared" si="68"/>
        <v>172</v>
      </c>
      <c r="U87" s="5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31">
        <f t="shared" si="70"/>
        <v>2004</v>
      </c>
      <c r="C88" s="33">
        <v>114</v>
      </c>
      <c r="D88" s="34"/>
      <c r="E88" s="35">
        <v>5097</v>
      </c>
      <c r="F88" s="35">
        <v>5015</v>
      </c>
      <c r="G88" s="35"/>
      <c r="H88" s="35">
        <v>29816824</v>
      </c>
      <c r="I88" s="34">
        <v>29187348</v>
      </c>
      <c r="J88" s="34"/>
      <c r="K88" s="72">
        <v>350424</v>
      </c>
      <c r="L88" s="36">
        <f t="shared" si="1"/>
        <v>281.28170571285074</v>
      </c>
      <c r="M88" s="28">
        <f>IF(L74=0,0,L88/L74*100)</f>
        <v>0</v>
      </c>
      <c r="N88" s="37">
        <f t="shared" si="69"/>
        <v>-10.426128388583409</v>
      </c>
      <c r="O88" s="29">
        <f t="shared" si="2"/>
        <v>5849.8771826564644</v>
      </c>
      <c r="P88" s="30">
        <f t="shared" si="3"/>
        <v>68.751030017657442</v>
      </c>
      <c r="Q88" s="6">
        <f t="shared" si="65"/>
        <v>98.391210515989798</v>
      </c>
      <c r="R88" s="7">
        <f t="shared" si="66"/>
        <v>0</v>
      </c>
      <c r="S88" s="8">
        <f t="shared" si="67"/>
        <v>97.888856304749297</v>
      </c>
      <c r="T88" s="9">
        <f t="shared" si="68"/>
        <v>82</v>
      </c>
      <c r="U88" s="5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31">
        <f t="shared" si="70"/>
        <v>2005</v>
      </c>
      <c r="C89" s="33">
        <v>74</v>
      </c>
      <c r="D89" s="34"/>
      <c r="E89" s="35">
        <v>3731</v>
      </c>
      <c r="F89" s="35">
        <v>3605</v>
      </c>
      <c r="G89" s="35"/>
      <c r="H89" s="35">
        <v>24522078</v>
      </c>
      <c r="I89" s="34">
        <v>23460508</v>
      </c>
      <c r="J89" s="34"/>
      <c r="K89" s="72">
        <v>270368</v>
      </c>
      <c r="L89" s="36">
        <f t="shared" si="1"/>
        <v>299.83058280136703</v>
      </c>
      <c r="M89" s="28">
        <f>IF(L74=0,0,L89/L74*100)</f>
        <v>0</v>
      </c>
      <c r="N89" s="37">
        <f t="shared" si="69"/>
        <v>6.5944129005858985</v>
      </c>
      <c r="O89" s="29">
        <f t="shared" si="2"/>
        <v>6572.5215759849907</v>
      </c>
      <c r="P89" s="30">
        <f t="shared" si="3"/>
        <v>72.465290806754226</v>
      </c>
      <c r="Q89" s="6">
        <f t="shared" si="65"/>
        <v>96.622889305816145</v>
      </c>
      <c r="R89" s="7">
        <f t="shared" si="66"/>
        <v>0</v>
      </c>
      <c r="S89" s="8">
        <f t="shared" si="67"/>
        <v>95.67096230588615</v>
      </c>
      <c r="T89" s="9">
        <f t="shared" si="68"/>
        <v>126</v>
      </c>
      <c r="U89" s="5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31">
        <f t="shared" si="70"/>
        <v>2006</v>
      </c>
      <c r="C90" s="33">
        <v>44</v>
      </c>
      <c r="D90" s="34">
        <v>0</v>
      </c>
      <c r="E90" s="35">
        <v>3012</v>
      </c>
      <c r="F90" s="35">
        <v>2977</v>
      </c>
      <c r="G90" s="35">
        <v>0</v>
      </c>
      <c r="H90" s="35">
        <v>21633259</v>
      </c>
      <c r="I90" s="34">
        <v>21397329</v>
      </c>
      <c r="J90" s="34">
        <v>0</v>
      </c>
      <c r="K90" s="72">
        <v>235919</v>
      </c>
      <c r="L90" s="36">
        <f t="shared" si="1"/>
        <v>303.13283345987395</v>
      </c>
      <c r="M90" s="28">
        <f>IF(L74=0,0,L90/L74*100)</f>
        <v>0</v>
      </c>
      <c r="N90" s="37">
        <f t="shared" si="69"/>
        <v>1.1013721908063692</v>
      </c>
      <c r="O90" s="29">
        <f t="shared" si="2"/>
        <v>7182.3569057104914</v>
      </c>
      <c r="P90" s="30">
        <f t="shared" si="3"/>
        <v>78.32636122177955</v>
      </c>
      <c r="Q90" s="6"/>
      <c r="R90" s="7"/>
      <c r="S90" s="8"/>
      <c r="T90" s="9"/>
      <c r="U90" s="5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31">
        <f t="shared" si="70"/>
        <v>2007</v>
      </c>
      <c r="C91" s="33">
        <v>23</v>
      </c>
      <c r="D91" s="34"/>
      <c r="E91" s="35">
        <v>707</v>
      </c>
      <c r="F91" s="35">
        <v>687</v>
      </c>
      <c r="G91" s="35"/>
      <c r="H91" s="35">
        <v>8990528</v>
      </c>
      <c r="I91" s="34">
        <v>8417408</v>
      </c>
      <c r="J91" s="34"/>
      <c r="K91" s="72">
        <v>60496</v>
      </c>
      <c r="L91" s="36">
        <f t="shared" ref="L91:L96" si="71">IF(H91=0,0,H91/K91*3.30578)</f>
        <v>491.28384772282465</v>
      </c>
      <c r="M91" s="28">
        <f>IF(L74=0,0,L91/L74*100)</f>
        <v>0</v>
      </c>
      <c r="N91" s="37">
        <f>IF(L90=0,"     －",IF(L91=0,"     －",(L91-L90)/L90*100))</f>
        <v>62.068833690975431</v>
      </c>
      <c r="O91" s="29">
        <f>IF(H91=0,0,H91/E91)</f>
        <v>12716.446958981613</v>
      </c>
      <c r="P91" s="30">
        <f>IF(K91=0,0,K91/E91)</f>
        <v>85.567185289957564</v>
      </c>
      <c r="Q91" s="6"/>
      <c r="R91" s="7"/>
      <c r="S91" s="8"/>
      <c r="T91" s="9"/>
      <c r="U91" s="5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31">
        <f t="shared" si="70"/>
        <v>2008</v>
      </c>
      <c r="C92" s="33">
        <v>25</v>
      </c>
      <c r="D92" s="34"/>
      <c r="E92" s="35">
        <v>744</v>
      </c>
      <c r="F92" s="35">
        <v>705</v>
      </c>
      <c r="G92" s="35"/>
      <c r="H92" s="35">
        <v>9563310</v>
      </c>
      <c r="I92" s="34">
        <v>8997270</v>
      </c>
      <c r="J92" s="34"/>
      <c r="K92" s="72">
        <v>58897</v>
      </c>
      <c r="L92" s="36">
        <f t="shared" si="71"/>
        <v>536.77095491790749</v>
      </c>
      <c r="M92" s="28">
        <f>IF(L74=0,0,L92/L74*100)</f>
        <v>0</v>
      </c>
      <c r="N92" s="37">
        <f>IF(L91=0,"     －",IF(L92=0,"     －",(L92-L91)/L91*100))</f>
        <v>9.2588240801977317</v>
      </c>
      <c r="O92" s="29">
        <f>IF(H92=0,0,H92/E92)</f>
        <v>12853.911290322581</v>
      </c>
      <c r="P92" s="30">
        <f>IF(K92=0,0,K92/E92)</f>
        <v>79.162634408602145</v>
      </c>
      <c r="Q92" s="6"/>
      <c r="R92" s="7"/>
      <c r="S92" s="8"/>
      <c r="T92" s="9"/>
      <c r="U92" s="5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31">
        <f t="shared" si="70"/>
        <v>2009</v>
      </c>
      <c r="C93" s="33">
        <v>32</v>
      </c>
      <c r="D93" s="34"/>
      <c r="E93" s="35">
        <v>604</v>
      </c>
      <c r="F93" s="35">
        <v>493</v>
      </c>
      <c r="G93" s="35"/>
      <c r="H93" s="35">
        <v>5353536</v>
      </c>
      <c r="I93" s="34">
        <v>4116008</v>
      </c>
      <c r="J93" s="34"/>
      <c r="K93" s="72">
        <v>40045</v>
      </c>
      <c r="L93" s="36">
        <f t="shared" si="71"/>
        <v>441.94311994206521</v>
      </c>
      <c r="M93" s="28">
        <f>IF(L74=0,0,L93/L74*100)</f>
        <v>0</v>
      </c>
      <c r="N93" s="37">
        <f>IF(L92=0,"     －",IF(L93=0,"     －",(L93-L92)/L92*100))</f>
        <v>-17.666349884811673</v>
      </c>
      <c r="O93" s="29">
        <f>IF(H93=0,0,H93/E93)</f>
        <v>8863.4701986754972</v>
      </c>
      <c r="P93" s="30">
        <f>IF(K93=0,0,K93/E93)</f>
        <v>66.299668874172184</v>
      </c>
      <c r="Q93" s="6"/>
      <c r="R93" s="7"/>
      <c r="S93" s="8"/>
      <c r="T93" s="9"/>
      <c r="U93" s="5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31">
        <f t="shared" si="70"/>
        <v>2010</v>
      </c>
      <c r="C94" s="33">
        <v>46</v>
      </c>
      <c r="D94" s="34"/>
      <c r="E94" s="35">
        <v>873</v>
      </c>
      <c r="F94" s="35">
        <v>830</v>
      </c>
      <c r="G94" s="35"/>
      <c r="H94" s="35">
        <v>8400570</v>
      </c>
      <c r="I94" s="34">
        <v>8025184</v>
      </c>
      <c r="J94" s="34"/>
      <c r="K94" s="72">
        <v>61112</v>
      </c>
      <c r="L94" s="36">
        <f t="shared" si="71"/>
        <v>454.41871145765151</v>
      </c>
      <c r="M94" s="28">
        <f>IF(L74=0,0,L94/L74*100)</f>
        <v>0</v>
      </c>
      <c r="N94" s="37">
        <f>IF(L93=0,"     －",IF(L94=0,"     －",(L94-L93)/L93*100))</f>
        <v>2.8228952896068935</v>
      </c>
      <c r="O94" s="29">
        <f>IF(H94=0,0,H94/E94)</f>
        <v>9622.6460481099657</v>
      </c>
      <c r="P94" s="30">
        <f>IF(K94=0,0,K94/E94)</f>
        <v>70.002290950744566</v>
      </c>
      <c r="Q94" s="6"/>
      <c r="R94" s="7"/>
      <c r="S94" s="8"/>
      <c r="T94" s="9"/>
      <c r="U94" s="5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31">
        <f t="shared" si="70"/>
        <v>2011</v>
      </c>
      <c r="C95" s="33">
        <v>65</v>
      </c>
      <c r="D95" s="34"/>
      <c r="E95" s="35">
        <v>1010</v>
      </c>
      <c r="F95" s="35">
        <v>903</v>
      </c>
      <c r="G95" s="35"/>
      <c r="H95" s="35">
        <v>7013326</v>
      </c>
      <c r="I95" s="34">
        <v>6383072</v>
      </c>
      <c r="J95" s="34"/>
      <c r="K95" s="72">
        <v>58808</v>
      </c>
      <c r="L95" s="36">
        <f t="shared" si="71"/>
        <v>394.24079758332198</v>
      </c>
      <c r="M95" s="28">
        <f>IF(L74=0,0,L95/L74*100)</f>
        <v>0</v>
      </c>
      <c r="N95" s="37">
        <f>IF(L94=0,"     －",IF(L95=0,"     －",(L95-L94)/L94*100))</f>
        <v>-13.242833615124511</v>
      </c>
      <c r="O95" s="29">
        <f>IF(H95=0,0,H95/E95)</f>
        <v>6943.8871287128713</v>
      </c>
      <c r="P95" s="30">
        <f>IF(K95=0,0,K95/E95)</f>
        <v>58.225742574257424</v>
      </c>
      <c r="Q95" s="6"/>
      <c r="R95" s="7"/>
      <c r="S95" s="8"/>
      <c r="T95" s="9"/>
      <c r="U95" s="5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31">
        <f t="shared" si="70"/>
        <v>2012</v>
      </c>
      <c r="C96" s="33">
        <v>95</v>
      </c>
      <c r="D96" s="34"/>
      <c r="E96" s="35">
        <v>1286</v>
      </c>
      <c r="F96" s="35">
        <v>1195</v>
      </c>
      <c r="G96" s="35"/>
      <c r="H96" s="35">
        <v>9856832</v>
      </c>
      <c r="I96" s="34">
        <v>8942586</v>
      </c>
      <c r="J96" s="34"/>
      <c r="K96" s="72">
        <v>80779</v>
      </c>
      <c r="L96" s="36">
        <f t="shared" si="71"/>
        <v>403.37857721635572</v>
      </c>
      <c r="M96" s="28">
        <f>IF(L74=0,0,L96/L74*100)</f>
        <v>0</v>
      </c>
      <c r="N96" s="37">
        <f t="shared" ref="N96:N98" si="72">IF(L95=0,"     －",IF(L96=0,"     －",(L96-L95)/L95*100))</f>
        <v>2.3178168492575897</v>
      </c>
      <c r="O96" s="29">
        <f t="shared" ref="O96:O103" si="73">IF(H96=0,0,H96/E96)</f>
        <v>7664.7216174183513</v>
      </c>
      <c r="P96" s="30">
        <f t="shared" ref="P96:P103" si="74">IF(K96=0,0,K96/E96)</f>
        <v>62.814152410575424</v>
      </c>
      <c r="Q96" s="6"/>
      <c r="R96" s="7"/>
      <c r="S96" s="8"/>
      <c r="T96" s="9"/>
      <c r="U96" s="5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31">
        <f t="shared" si="70"/>
        <v>2013</v>
      </c>
      <c r="C97" s="33">
        <v>128</v>
      </c>
      <c r="D97" s="34"/>
      <c r="E97" s="35">
        <v>2191</v>
      </c>
      <c r="F97" s="35">
        <v>2136</v>
      </c>
      <c r="G97" s="35"/>
      <c r="H97" s="35">
        <v>19893338</v>
      </c>
      <c r="I97" s="34">
        <v>19437271</v>
      </c>
      <c r="J97" s="34"/>
      <c r="K97" s="72">
        <v>153410</v>
      </c>
      <c r="L97" s="36">
        <f>IF(H97=0,0,H97/K97*3.30578)</f>
        <v>428.674785826478</v>
      </c>
      <c r="M97" s="28">
        <f>IF(L74=0,0,L97/L74*100)</f>
        <v>0</v>
      </c>
      <c r="N97" s="37">
        <f t="shared" si="72"/>
        <v>6.2710838004057985</v>
      </c>
      <c r="O97" s="29">
        <f t="shared" si="73"/>
        <v>9079.5700593336369</v>
      </c>
      <c r="P97" s="30">
        <f t="shared" si="74"/>
        <v>70.018256503879513</v>
      </c>
      <c r="Q97" s="6"/>
      <c r="R97" s="7"/>
      <c r="S97" s="8"/>
      <c r="T97" s="9"/>
      <c r="U97" s="5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31">
        <f t="shared" si="70"/>
        <v>2014</v>
      </c>
      <c r="C98" s="33">
        <v>48</v>
      </c>
      <c r="D98" s="34"/>
      <c r="E98" s="35">
        <v>1409</v>
      </c>
      <c r="F98" s="35">
        <v>1358</v>
      </c>
      <c r="G98" s="35"/>
      <c r="H98" s="35">
        <v>12356068</v>
      </c>
      <c r="I98" s="34">
        <v>11937372</v>
      </c>
      <c r="J98" s="34"/>
      <c r="K98" s="72">
        <v>95570</v>
      </c>
      <c r="L98" s="36">
        <f>IF(H98=0,0,H98/K98*3.30578)</f>
        <v>427.39816336758395</v>
      </c>
      <c r="M98" s="28">
        <f>IF(L74=0,0,L98/L74*100)</f>
        <v>0</v>
      </c>
      <c r="N98" s="37">
        <f t="shared" si="72"/>
        <v>-0.29780675260214939</v>
      </c>
      <c r="O98" s="29">
        <f t="shared" si="73"/>
        <v>8769.3882185947477</v>
      </c>
      <c r="P98" s="30">
        <f t="shared" si="74"/>
        <v>67.828246983676365</v>
      </c>
      <c r="Q98" s="6"/>
      <c r="R98" s="7"/>
      <c r="S98" s="8"/>
      <c r="T98" s="9"/>
      <c r="U98" s="5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31">
        <f t="shared" ref="B99:B108" si="75">B98+1</f>
        <v>2015</v>
      </c>
      <c r="C99" s="33">
        <v>27</v>
      </c>
      <c r="D99" s="34"/>
      <c r="E99" s="35">
        <v>646</v>
      </c>
      <c r="F99" s="35">
        <v>643</v>
      </c>
      <c r="G99" s="35"/>
      <c r="H99" s="35">
        <v>9115765</v>
      </c>
      <c r="I99" s="34">
        <v>9086795</v>
      </c>
      <c r="J99" s="34"/>
      <c r="K99" s="72">
        <v>50080</v>
      </c>
      <c r="L99" s="36">
        <f>IF(H99=0,0,H99/K99*3.30578)</f>
        <v>601.73150203075079</v>
      </c>
      <c r="M99" s="28">
        <f>IF(L74=0,0,L99/L74*100)</f>
        <v>0</v>
      </c>
      <c r="N99" s="37">
        <f>IF(L98=0,"     －",IF(L99=0,"     －",(L99-L98)/L98*100))</f>
        <v>40.789444973171626</v>
      </c>
      <c r="O99" s="29">
        <f t="shared" si="73"/>
        <v>14111.09133126935</v>
      </c>
      <c r="P99" s="30">
        <f t="shared" si="74"/>
        <v>77.523219814241486</v>
      </c>
      <c r="Q99" s="6"/>
      <c r="R99" s="7"/>
      <c r="S99" s="8"/>
      <c r="T99" s="9"/>
      <c r="U99" s="5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31">
        <f t="shared" si="75"/>
        <v>2016</v>
      </c>
      <c r="C100" s="33">
        <v>31</v>
      </c>
      <c r="D100" s="34"/>
      <c r="E100" s="35">
        <v>779</v>
      </c>
      <c r="F100" s="35">
        <v>746</v>
      </c>
      <c r="G100" s="35"/>
      <c r="H100" s="35">
        <v>8948926</v>
      </c>
      <c r="I100" s="34">
        <v>8504320</v>
      </c>
      <c r="J100" s="34"/>
      <c r="K100" s="72">
        <v>46642</v>
      </c>
      <c r="L100" s="36">
        <f>IF(H100=0,0,H100/K100*3.30578)</f>
        <v>634.26055041121731</v>
      </c>
      <c r="M100" s="28">
        <f>IF(L74=0,0,L100/L74*100)</f>
        <v>0</v>
      </c>
      <c r="N100" s="37">
        <f>IF(L99=0,"     －",IF(L100=0,"     －",(L100-L99)/L99*100))</f>
        <v>5.4059074970623966</v>
      </c>
      <c r="O100" s="29">
        <f t="shared" si="73"/>
        <v>11487.709884467266</v>
      </c>
      <c r="P100" s="30">
        <f t="shared" si="74"/>
        <v>59.874197689345316</v>
      </c>
      <c r="Q100" s="6"/>
      <c r="R100" s="7"/>
      <c r="S100" s="8"/>
      <c r="T100" s="9"/>
      <c r="U100" s="5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31">
        <f t="shared" si="75"/>
        <v>2017</v>
      </c>
      <c r="C101" s="33">
        <v>70</v>
      </c>
      <c r="D101" s="34"/>
      <c r="E101" s="35">
        <v>797</v>
      </c>
      <c r="F101" s="35">
        <v>740</v>
      </c>
      <c r="G101" s="35"/>
      <c r="H101" s="35">
        <v>11051796</v>
      </c>
      <c r="I101" s="34">
        <v>10246000</v>
      </c>
      <c r="J101" s="34"/>
      <c r="K101" s="72">
        <v>57837</v>
      </c>
      <c r="L101" s="36">
        <f t="shared" ref="L101:L105" si="76">IF(H101=0,0,H101/K101*3.30578)</f>
        <v>631.68570605114371</v>
      </c>
      <c r="M101" s="28">
        <f>IF(L74=0,0,L101/L74*100)</f>
        <v>0</v>
      </c>
      <c r="N101" s="37">
        <f>IF(L100=0,"     －",IF(L101=0,"     －",(L101-L100)/L100*100))</f>
        <v>-0.405960036203453</v>
      </c>
      <c r="O101" s="29">
        <f t="shared" si="73"/>
        <v>13866.745294855709</v>
      </c>
      <c r="P101" s="30">
        <f t="shared" si="74"/>
        <v>72.568381430363871</v>
      </c>
      <c r="Q101" s="6"/>
      <c r="R101" s="7"/>
      <c r="S101" s="8"/>
      <c r="T101" s="9"/>
      <c r="U101" s="5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31">
        <f t="shared" si="75"/>
        <v>2018</v>
      </c>
      <c r="C102" s="33">
        <v>52</v>
      </c>
      <c r="D102" s="34"/>
      <c r="E102" s="35">
        <v>397</v>
      </c>
      <c r="F102" s="35">
        <v>370</v>
      </c>
      <c r="G102" s="35"/>
      <c r="H102" s="35">
        <v>4269754</v>
      </c>
      <c r="I102" s="34">
        <v>3874338</v>
      </c>
      <c r="J102" s="34"/>
      <c r="K102" s="72">
        <v>24393</v>
      </c>
      <c r="L102" s="36">
        <f t="shared" si="76"/>
        <v>578.64417571106469</v>
      </c>
      <c r="M102" s="28">
        <f>IF(L74=0,0,L102/L74*100)</f>
        <v>0</v>
      </c>
      <c r="N102" s="37">
        <f>IF(L101=0,"     －",IF(L102=0,"     －",(L102-L101)/L101*100))</f>
        <v>-8.3968229503968814</v>
      </c>
      <c r="O102" s="29">
        <f t="shared" si="73"/>
        <v>10755.047858942065</v>
      </c>
      <c r="P102" s="30">
        <f t="shared" si="74"/>
        <v>61.443324937027711</v>
      </c>
      <c r="Q102" s="6"/>
      <c r="R102" s="7"/>
      <c r="S102" s="8"/>
      <c r="T102" s="9"/>
      <c r="U102" s="5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31">
        <f t="shared" si="75"/>
        <v>2019</v>
      </c>
      <c r="C103" s="33">
        <v>81</v>
      </c>
      <c r="D103" s="34"/>
      <c r="E103" s="35">
        <v>818</v>
      </c>
      <c r="F103" s="35">
        <v>785</v>
      </c>
      <c r="G103" s="35"/>
      <c r="H103" s="35">
        <v>10768859</v>
      </c>
      <c r="I103" s="34">
        <v>10086690</v>
      </c>
      <c r="J103" s="34"/>
      <c r="K103" s="72">
        <v>55895</v>
      </c>
      <c r="L103" s="36">
        <f t="shared" si="76"/>
        <v>636.89916280561761</v>
      </c>
      <c r="M103" s="28">
        <f>IF(L74=0,0,L103/L74*100)</f>
        <v>0</v>
      </c>
      <c r="N103" s="37">
        <f>IF(L102=0,"     －",IF(L103=0,"     －",(L103-L102)/L102*100))</f>
        <v>10.067497356724708</v>
      </c>
      <c r="O103" s="29">
        <f t="shared" si="73"/>
        <v>13164.864303178485</v>
      </c>
      <c r="P103" s="30">
        <f t="shared" si="74"/>
        <v>68.331295843520778</v>
      </c>
      <c r="Q103" s="6"/>
      <c r="R103" s="7"/>
      <c r="S103" s="8"/>
      <c r="T103" s="9"/>
      <c r="U103" s="5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31">
        <f t="shared" si="75"/>
        <v>2020</v>
      </c>
      <c r="C104" s="33">
        <v>54</v>
      </c>
      <c r="D104" s="34"/>
      <c r="E104" s="35">
        <v>926</v>
      </c>
      <c r="F104" s="35">
        <v>832</v>
      </c>
      <c r="G104" s="35"/>
      <c r="H104" s="35">
        <v>12882513</v>
      </c>
      <c r="I104" s="34">
        <v>11477093</v>
      </c>
      <c r="J104" s="34"/>
      <c r="K104" s="72">
        <v>64626</v>
      </c>
      <c r="L104" s="36">
        <f t="shared" si="76"/>
        <v>658.97245420016714</v>
      </c>
      <c r="M104" s="28">
        <f>IF(L74=0,0,L104/L74*100)</f>
        <v>0</v>
      </c>
      <c r="N104" s="37">
        <f t="shared" ref="N104:N108" si="77">IF(L103=0,"     －",IF(L104=0,"     －",(L104-L103)/L103*100))</f>
        <v>3.4657435091159519</v>
      </c>
      <c r="O104" s="29">
        <f>IF(H104=0,0,H104/E104)</f>
        <v>13912.001079913607</v>
      </c>
      <c r="P104" s="30">
        <f>IF(K104=0,0,K104/E104)</f>
        <v>69.790496760259174</v>
      </c>
      <c r="Q104" s="6"/>
      <c r="R104" s="7"/>
      <c r="S104" s="8"/>
      <c r="T104" s="9"/>
      <c r="U104" s="5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31">
        <f t="shared" si="75"/>
        <v>2021</v>
      </c>
      <c r="C105" s="81">
        <v>80</v>
      </c>
      <c r="D105" s="34"/>
      <c r="E105" s="35">
        <v>1307</v>
      </c>
      <c r="F105" s="35">
        <v>1246</v>
      </c>
      <c r="G105" s="35"/>
      <c r="H105" s="35">
        <v>17752960</v>
      </c>
      <c r="I105" s="34">
        <v>16696668</v>
      </c>
      <c r="J105" s="34"/>
      <c r="K105" s="72">
        <v>93910</v>
      </c>
      <c r="L105" s="36">
        <f t="shared" si="76"/>
        <v>624.93217025662875</v>
      </c>
      <c r="M105" s="28">
        <f>IF(L74=0,0,L105/L74*100)</f>
        <v>0</v>
      </c>
      <c r="N105" s="37">
        <f t="shared" si="77"/>
        <v>-5.1656611329611701</v>
      </c>
      <c r="O105" s="29">
        <f>IF(H105=0,0,H105/E105)</f>
        <v>13582.983932670237</v>
      </c>
      <c r="P105" s="30">
        <f>IF(K105=0,0,K105/E105)</f>
        <v>71.851568477429225</v>
      </c>
      <c r="Q105" s="6"/>
      <c r="R105" s="7"/>
      <c r="S105" s="8"/>
      <c r="T105" s="9"/>
      <c r="U105" s="5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31">
        <f t="shared" si="75"/>
        <v>2022</v>
      </c>
      <c r="C106" s="81">
        <v>49</v>
      </c>
      <c r="D106" s="34"/>
      <c r="E106" s="35">
        <v>527</v>
      </c>
      <c r="F106" s="35">
        <v>515</v>
      </c>
      <c r="G106" s="35"/>
      <c r="H106" s="35">
        <v>6106564</v>
      </c>
      <c r="I106" s="34">
        <v>5964364</v>
      </c>
      <c r="J106" s="34"/>
      <c r="K106" s="72">
        <v>33592</v>
      </c>
      <c r="L106" s="36">
        <f>IF(H106=0,0,H106/K106*3.30578)</f>
        <v>600.94537806382471</v>
      </c>
      <c r="M106" s="28">
        <f>IF(L74=0,0,L106/L74*100)</f>
        <v>0</v>
      </c>
      <c r="N106" s="37">
        <f t="shared" si="77"/>
        <v>-3.8383033126545327</v>
      </c>
      <c r="O106" s="29">
        <f>IF(H106=0,0,H106/E106)</f>
        <v>11587.407969639469</v>
      </c>
      <c r="P106" s="30">
        <f>IF(K106=0,0,K106/E106)</f>
        <v>63.741935483870968</v>
      </c>
      <c r="Q106" s="6"/>
      <c r="R106" s="7"/>
      <c r="S106" s="8"/>
      <c r="T106" s="9"/>
      <c r="U106" s="5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31">
        <f t="shared" si="75"/>
        <v>2023</v>
      </c>
      <c r="C107" s="81">
        <v>31</v>
      </c>
      <c r="D107" s="34"/>
      <c r="E107" s="35">
        <v>1414</v>
      </c>
      <c r="F107" s="35">
        <v>1411</v>
      </c>
      <c r="G107" s="35"/>
      <c r="H107" s="35">
        <v>42696225</v>
      </c>
      <c r="I107" s="34">
        <v>42650429</v>
      </c>
      <c r="J107" s="34"/>
      <c r="K107" s="72">
        <v>113355</v>
      </c>
      <c r="L107" s="36">
        <f t="shared" ref="L107:L108" si="78">IF(H107=0,0,H107/K107*3.30578)</f>
        <v>1245.1530737991266</v>
      </c>
      <c r="M107" s="28">
        <f>IF(L74=0,0,L107/L74*100)</f>
        <v>0</v>
      </c>
      <c r="N107" s="37">
        <f t="shared" si="77"/>
        <v>107.19904324929882</v>
      </c>
      <c r="O107" s="29">
        <f>IF(H107=0,0,H107/E107)</f>
        <v>30195.350070721357</v>
      </c>
      <c r="P107" s="30">
        <f>IF(K107=0,0,K107/E107)</f>
        <v>80.166195190947661</v>
      </c>
      <c r="Q107" s="6"/>
      <c r="R107" s="7"/>
      <c r="S107" s="8"/>
      <c r="T107" s="9"/>
      <c r="U107" s="5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31">
        <f t="shared" si="75"/>
        <v>2024</v>
      </c>
      <c r="C108" s="81">
        <v>21</v>
      </c>
      <c r="D108" s="34"/>
      <c r="E108" s="35">
        <v>235</v>
      </c>
      <c r="F108" s="35">
        <v>230</v>
      </c>
      <c r="G108" s="35"/>
      <c r="H108" s="35">
        <v>5966224</v>
      </c>
      <c r="I108" s="34">
        <v>5856724</v>
      </c>
      <c r="J108" s="34"/>
      <c r="K108" s="72">
        <v>15524</v>
      </c>
      <c r="L108" s="36">
        <f t="shared" si="78"/>
        <v>1270.4859555990722</v>
      </c>
      <c r="M108" s="28">
        <f>IF(L74=0,0,L108/L74*100)</f>
        <v>0</v>
      </c>
      <c r="N108" s="37">
        <f t="shared" si="77"/>
        <v>2.0345194766015142</v>
      </c>
      <c r="O108" s="29">
        <f>IF(H108=0,0,H108/E108)</f>
        <v>25388.187234042554</v>
      </c>
      <c r="P108" s="30">
        <f>IF(K108=0,0,K108/E108)</f>
        <v>66.059574468085103</v>
      </c>
      <c r="Q108" s="6"/>
      <c r="R108" s="7"/>
      <c r="S108" s="8"/>
      <c r="T108" s="9"/>
      <c r="U108" s="5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58" t="s">
        <v>28</v>
      </c>
      <c r="C109" s="59">
        <v>3</v>
      </c>
      <c r="D109" s="60">
        <v>2</v>
      </c>
      <c r="E109" s="61">
        <v>50</v>
      </c>
      <c r="F109" s="61">
        <v>48</v>
      </c>
      <c r="G109" s="61">
        <v>45</v>
      </c>
      <c r="H109" s="61">
        <v>364326</v>
      </c>
      <c r="I109" s="60">
        <v>347497</v>
      </c>
      <c r="J109" s="60">
        <v>320407</v>
      </c>
      <c r="K109" s="73">
        <v>2358</v>
      </c>
      <c r="L109" s="63">
        <f t="shared" si="1"/>
        <v>510.76403913486001</v>
      </c>
      <c r="M109" s="62">
        <v>100</v>
      </c>
      <c r="N109" s="63"/>
      <c r="O109" s="64">
        <f t="shared" si="2"/>
        <v>7286.52</v>
      </c>
      <c r="P109" s="65">
        <f t="shared" si="3"/>
        <v>47.16</v>
      </c>
      <c r="Q109" s="6">
        <f t="shared" ref="Q109:Q124" si="79">IF(F109=0,0,F109/E109*100)</f>
        <v>96</v>
      </c>
      <c r="R109" s="7">
        <f t="shared" ref="R109:R124" si="80">IF(G109=0,0,G109/E109*100)</f>
        <v>90</v>
      </c>
      <c r="S109" s="8">
        <f t="shared" ref="S109:S124" si="81">IF(I109=0,0,I109/H109*100)</f>
        <v>95.380785340601548</v>
      </c>
      <c r="T109" s="9">
        <f t="shared" ref="T109:T124" si="82">E109-F109</f>
        <v>2</v>
      </c>
      <c r="U109" s="5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31">
        <v>1991</v>
      </c>
      <c r="C110" s="33">
        <v>2</v>
      </c>
      <c r="D110" s="34">
        <v>0</v>
      </c>
      <c r="E110" s="35">
        <v>59</v>
      </c>
      <c r="F110" s="35">
        <v>27</v>
      </c>
      <c r="G110" s="35">
        <v>12</v>
      </c>
      <c r="H110" s="35">
        <v>372375</v>
      </c>
      <c r="I110" s="34">
        <v>210575</v>
      </c>
      <c r="J110" s="34">
        <v>76773</v>
      </c>
      <c r="K110" s="72">
        <v>2340</v>
      </c>
      <c r="L110" s="36">
        <f t="shared" si="1"/>
        <v>526.06402884615386</v>
      </c>
      <c r="M110" s="28">
        <f>IF(L109=0,0,L110/L109*100)</f>
        <v>102.99551036075469</v>
      </c>
      <c r="N110" s="37">
        <f t="shared" ref="N110:N125" si="83">IF(L109=0,"     －",IF(L110=0,"     －",(L110-L109)/L109*100))</f>
        <v>2.9955103607546851</v>
      </c>
      <c r="O110" s="29">
        <f t="shared" si="2"/>
        <v>6311.4406779661012</v>
      </c>
      <c r="P110" s="30">
        <f t="shared" si="3"/>
        <v>39.66101694915254</v>
      </c>
      <c r="Q110" s="6">
        <f t="shared" si="79"/>
        <v>45.762711864406782</v>
      </c>
      <c r="R110" s="7">
        <f t="shared" si="80"/>
        <v>20.33898305084746</v>
      </c>
      <c r="S110" s="8">
        <f t="shared" si="81"/>
        <v>56.549177576367903</v>
      </c>
      <c r="T110" s="9">
        <f t="shared" si="82"/>
        <v>32</v>
      </c>
      <c r="U110" s="5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31">
        <v>1992</v>
      </c>
      <c r="C111" s="33">
        <v>6</v>
      </c>
      <c r="D111" s="34">
        <v>2</v>
      </c>
      <c r="E111" s="35">
        <v>251</v>
      </c>
      <c r="F111" s="35">
        <v>169</v>
      </c>
      <c r="G111" s="35">
        <v>161</v>
      </c>
      <c r="H111" s="35">
        <v>1623708</v>
      </c>
      <c r="I111" s="34">
        <v>1140624</v>
      </c>
      <c r="J111" s="34">
        <v>1123024</v>
      </c>
      <c r="K111" s="72">
        <v>11393</v>
      </c>
      <c r="L111" s="36">
        <f t="shared" si="1"/>
        <v>471.13327764767837</v>
      </c>
      <c r="M111" s="28">
        <f>IF(L109=0,0,L111/L109*100)</f>
        <v>92.24088650518371</v>
      </c>
      <c r="N111" s="37">
        <f t="shared" si="83"/>
        <v>-10.441837530491911</v>
      </c>
      <c r="O111" s="29">
        <f t="shared" si="2"/>
        <v>6468.9561752988047</v>
      </c>
      <c r="P111" s="30">
        <f t="shared" si="3"/>
        <v>45.39043824701195</v>
      </c>
      <c r="Q111" s="6">
        <f t="shared" si="79"/>
        <v>67.330677290836647</v>
      </c>
      <c r="R111" s="7">
        <f t="shared" si="80"/>
        <v>64.143426294820713</v>
      </c>
      <c r="S111" s="8">
        <f t="shared" si="81"/>
        <v>70.248098796088954</v>
      </c>
      <c r="T111" s="9">
        <f t="shared" si="82"/>
        <v>82</v>
      </c>
      <c r="U111" s="5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31">
        <f>B111+1</f>
        <v>1993</v>
      </c>
      <c r="C112" s="33">
        <v>8</v>
      </c>
      <c r="D112" s="34">
        <v>6</v>
      </c>
      <c r="E112" s="35">
        <v>227</v>
      </c>
      <c r="F112" s="35">
        <v>196</v>
      </c>
      <c r="G112" s="35">
        <v>150</v>
      </c>
      <c r="H112" s="35">
        <v>1000732</v>
      </c>
      <c r="I112" s="34">
        <v>835142</v>
      </c>
      <c r="J112" s="34">
        <v>607672</v>
      </c>
      <c r="K112" s="72">
        <v>9351</v>
      </c>
      <c r="L112" s="36">
        <f t="shared" si="1"/>
        <v>353.78032627098708</v>
      </c>
      <c r="M112" s="28">
        <f>IF(L109=0,0,L112/L109*100)</f>
        <v>69.264924537409811</v>
      </c>
      <c r="N112" s="37">
        <f t="shared" si="83"/>
        <v>-24.908652592451741</v>
      </c>
      <c r="O112" s="29">
        <f t="shared" si="2"/>
        <v>4408.5110132158588</v>
      </c>
      <c r="P112" s="30">
        <f t="shared" si="3"/>
        <v>41.193832599118942</v>
      </c>
      <c r="Q112" s="6">
        <f t="shared" si="79"/>
        <v>86.343612334801762</v>
      </c>
      <c r="R112" s="7">
        <f t="shared" si="80"/>
        <v>66.079295154185019</v>
      </c>
      <c r="S112" s="8">
        <f t="shared" si="81"/>
        <v>83.453112321780452</v>
      </c>
      <c r="T112" s="9">
        <f t="shared" si="82"/>
        <v>31</v>
      </c>
      <c r="U112" s="5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31">
        <f t="shared" ref="B113:B133" si="84">B112+1</f>
        <v>1994</v>
      </c>
      <c r="C113" s="33">
        <v>11</v>
      </c>
      <c r="D113" s="34">
        <v>10</v>
      </c>
      <c r="E113" s="35">
        <v>351</v>
      </c>
      <c r="F113" s="35">
        <v>347</v>
      </c>
      <c r="G113" s="35">
        <v>345</v>
      </c>
      <c r="H113" s="35">
        <v>1902868</v>
      </c>
      <c r="I113" s="34">
        <v>1881288</v>
      </c>
      <c r="J113" s="34">
        <v>1863128</v>
      </c>
      <c r="K113" s="72">
        <v>21158</v>
      </c>
      <c r="L113" s="36">
        <f t="shared" si="1"/>
        <v>297.30896006427832</v>
      </c>
      <c r="M113" s="28">
        <f>IF(L109=0,0,L113/L109*100)</f>
        <v>58.208671183637918</v>
      </c>
      <c r="N113" s="37">
        <f t="shared" si="83"/>
        <v>-15.962268677273213</v>
      </c>
      <c r="O113" s="29">
        <f t="shared" si="2"/>
        <v>5421.2763532763529</v>
      </c>
      <c r="P113" s="30">
        <f t="shared" si="3"/>
        <v>60.279202279202281</v>
      </c>
      <c r="Q113" s="6">
        <f t="shared" si="79"/>
        <v>98.86039886039886</v>
      </c>
      <c r="R113" s="7">
        <f t="shared" si="80"/>
        <v>98.290598290598282</v>
      </c>
      <c r="S113" s="8">
        <f t="shared" si="81"/>
        <v>98.865922386629023</v>
      </c>
      <c r="T113" s="9">
        <f t="shared" si="82"/>
        <v>4</v>
      </c>
      <c r="U113" s="5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31">
        <f t="shared" si="84"/>
        <v>1995</v>
      </c>
      <c r="C114" s="33">
        <v>23</v>
      </c>
      <c r="D114" s="34">
        <v>16</v>
      </c>
      <c r="E114" s="35">
        <v>655</v>
      </c>
      <c r="F114" s="35">
        <v>605</v>
      </c>
      <c r="G114" s="35">
        <v>506</v>
      </c>
      <c r="H114" s="35">
        <v>3517213</v>
      </c>
      <c r="I114" s="34">
        <v>3266209</v>
      </c>
      <c r="J114" s="34">
        <v>2783983</v>
      </c>
      <c r="K114" s="72">
        <v>41476</v>
      </c>
      <c r="L114" s="36">
        <f t="shared" si="1"/>
        <v>280.33398570595045</v>
      </c>
      <c r="M114" s="28">
        <f>IF(L109=0,0,L114/L109*100)</f>
        <v>54.885223748481678</v>
      </c>
      <c r="N114" s="37">
        <f t="shared" si="83"/>
        <v>-5.7095401210437355</v>
      </c>
      <c r="O114" s="29">
        <f t="shared" si="2"/>
        <v>5369.7908396946568</v>
      </c>
      <c r="P114" s="30">
        <f t="shared" si="3"/>
        <v>63.322137404580154</v>
      </c>
      <c r="Q114" s="6">
        <f t="shared" si="79"/>
        <v>92.36641221374046</v>
      </c>
      <c r="R114" s="7">
        <f t="shared" si="80"/>
        <v>77.251908396946561</v>
      </c>
      <c r="S114" s="8">
        <f t="shared" si="81"/>
        <v>92.863554183383272</v>
      </c>
      <c r="T114" s="9">
        <f t="shared" si="82"/>
        <v>50</v>
      </c>
      <c r="U114" s="5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31">
        <f t="shared" si="84"/>
        <v>1996</v>
      </c>
      <c r="C115" s="33">
        <v>35</v>
      </c>
      <c r="D115" s="34">
        <v>22</v>
      </c>
      <c r="E115" s="35">
        <v>1024</v>
      </c>
      <c r="F115" s="35">
        <v>952</v>
      </c>
      <c r="G115" s="35">
        <v>864</v>
      </c>
      <c r="H115" s="35">
        <v>5166926</v>
      </c>
      <c r="I115" s="34">
        <v>4835559</v>
      </c>
      <c r="J115" s="34">
        <v>4400705</v>
      </c>
      <c r="K115" s="72">
        <v>64752</v>
      </c>
      <c r="L115" s="36">
        <f t="shared" si="1"/>
        <v>263.78676538608846</v>
      </c>
      <c r="M115" s="28">
        <f>IF(L109=0,0,L115/L109*100)</f>
        <v>51.645524190170974</v>
      </c>
      <c r="N115" s="37">
        <f t="shared" si="83"/>
        <v>-5.9026807891993505</v>
      </c>
      <c r="O115" s="29">
        <f t="shared" si="2"/>
        <v>5045.826171875</v>
      </c>
      <c r="P115" s="30">
        <f t="shared" si="3"/>
        <v>63.234375</v>
      </c>
      <c r="Q115" s="6">
        <f t="shared" si="79"/>
        <v>92.96875</v>
      </c>
      <c r="R115" s="7">
        <f t="shared" si="80"/>
        <v>84.375</v>
      </c>
      <c r="S115" s="8">
        <f t="shared" si="81"/>
        <v>93.586767064208004</v>
      </c>
      <c r="T115" s="9">
        <f t="shared" si="82"/>
        <v>72</v>
      </c>
      <c r="U115" s="5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31">
        <f t="shared" si="84"/>
        <v>1997</v>
      </c>
      <c r="C116" s="33">
        <v>28</v>
      </c>
      <c r="D116">
        <v>15</v>
      </c>
      <c r="E116" s="35">
        <v>858</v>
      </c>
      <c r="F116" s="35">
        <v>753</v>
      </c>
      <c r="G116" s="35">
        <v>685</v>
      </c>
      <c r="H116" s="35">
        <v>4640749</v>
      </c>
      <c r="I116" s="34">
        <v>3966607</v>
      </c>
      <c r="J116" s="34">
        <v>3672016</v>
      </c>
      <c r="K116" s="72">
        <v>58729</v>
      </c>
      <c r="L116" s="36">
        <f t="shared" si="1"/>
        <v>261.22180233308927</v>
      </c>
      <c r="M116" s="28">
        <f>IF(L109=0,0,L116/L109*100)</f>
        <v>51.143342584483975</v>
      </c>
      <c r="N116" s="37">
        <f t="shared" si="83"/>
        <v>-0.97236229772369787</v>
      </c>
      <c r="O116" s="29">
        <f t="shared" si="2"/>
        <v>5408.7983682983686</v>
      </c>
      <c r="P116" s="30">
        <f t="shared" si="3"/>
        <v>68.448717948717942</v>
      </c>
      <c r="Q116" s="6">
        <f t="shared" si="79"/>
        <v>87.76223776223776</v>
      </c>
      <c r="R116" s="7">
        <f t="shared" si="80"/>
        <v>79.836829836829835</v>
      </c>
      <c r="S116" s="8">
        <f t="shared" si="81"/>
        <v>85.473422501410866</v>
      </c>
      <c r="T116" s="9">
        <f t="shared" si="82"/>
        <v>105</v>
      </c>
      <c r="U116" s="5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31">
        <f t="shared" si="84"/>
        <v>1998</v>
      </c>
      <c r="C117" s="33">
        <v>27</v>
      </c>
      <c r="D117" s="34">
        <v>16</v>
      </c>
      <c r="E117" s="35">
        <v>690</v>
      </c>
      <c r="F117" s="35">
        <v>610</v>
      </c>
      <c r="G117" s="35">
        <v>461</v>
      </c>
      <c r="H117" s="35">
        <v>3102630</v>
      </c>
      <c r="I117" s="34">
        <v>2706280</v>
      </c>
      <c r="J117" s="34">
        <v>2065920</v>
      </c>
      <c r="K117" s="72">
        <v>41072</v>
      </c>
      <c r="L117" s="36">
        <f t="shared" si="1"/>
        <v>249.72273571776392</v>
      </c>
      <c r="M117" s="28">
        <f>IF(L109=0,0,L117/L109*100)</f>
        <v>48.891996417905247</v>
      </c>
      <c r="N117" s="37">
        <f t="shared" si="83"/>
        <v>-4.4020317265335498</v>
      </c>
      <c r="O117" s="29">
        <f t="shared" si="2"/>
        <v>4496.565217391304</v>
      </c>
      <c r="P117" s="30">
        <f t="shared" si="3"/>
        <v>59.524637681159419</v>
      </c>
      <c r="Q117" s="6">
        <f t="shared" si="79"/>
        <v>88.405797101449281</v>
      </c>
      <c r="R117" s="7">
        <f t="shared" si="80"/>
        <v>66.811594202898547</v>
      </c>
      <c r="S117" s="8">
        <f t="shared" si="81"/>
        <v>87.225353973886669</v>
      </c>
      <c r="T117" s="9">
        <f t="shared" si="82"/>
        <v>80</v>
      </c>
      <c r="U117" s="5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31">
        <f t="shared" si="84"/>
        <v>1999</v>
      </c>
      <c r="C118" s="33">
        <v>58</v>
      </c>
      <c r="D118" s="34">
        <v>35</v>
      </c>
      <c r="E118" s="35">
        <v>1468</v>
      </c>
      <c r="F118" s="35">
        <v>1331</v>
      </c>
      <c r="G118" s="35">
        <v>1140</v>
      </c>
      <c r="H118" s="35">
        <v>7031520</v>
      </c>
      <c r="I118" s="34">
        <v>6288000</v>
      </c>
      <c r="J118" s="34">
        <v>5462900</v>
      </c>
      <c r="K118" s="72">
        <v>97275</v>
      </c>
      <c r="L118" s="36">
        <f t="shared" si="1"/>
        <v>238.95819260447186</v>
      </c>
      <c r="M118" s="28">
        <f>IF(L109=0,0,L118/L109*100)</f>
        <v>46.784459025193499</v>
      </c>
      <c r="N118" s="37">
        <f t="shared" si="83"/>
        <v>-4.3105979446974043</v>
      </c>
      <c r="O118" s="29">
        <f t="shared" si="2"/>
        <v>4789.8637602179833</v>
      </c>
      <c r="P118" s="30">
        <f t="shared" si="3"/>
        <v>66.263623978201636</v>
      </c>
      <c r="Q118" s="6">
        <f t="shared" si="79"/>
        <v>90.667574931880111</v>
      </c>
      <c r="R118" s="7">
        <f t="shared" si="80"/>
        <v>77.656675749318808</v>
      </c>
      <c r="S118" s="8">
        <f t="shared" si="81"/>
        <v>89.425899378797197</v>
      </c>
      <c r="T118" s="9">
        <f t="shared" si="82"/>
        <v>137</v>
      </c>
      <c r="U118" s="5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>
      <c r="A119" s="1"/>
      <c r="B119" s="31">
        <f t="shared" si="84"/>
        <v>2000</v>
      </c>
      <c r="C119" s="33">
        <v>61</v>
      </c>
      <c r="D119" s="34">
        <v>46</v>
      </c>
      <c r="E119" s="35">
        <v>1835</v>
      </c>
      <c r="F119" s="35">
        <v>1723</v>
      </c>
      <c r="G119" s="35">
        <v>1528</v>
      </c>
      <c r="H119" s="35">
        <v>8723670</v>
      </c>
      <c r="I119" s="34">
        <v>8202250</v>
      </c>
      <c r="J119" s="34">
        <v>7457210</v>
      </c>
      <c r="K119" s="72">
        <v>116826</v>
      </c>
      <c r="L119" s="36">
        <f t="shared" si="1"/>
        <v>246.85030569051409</v>
      </c>
      <c r="M119" s="28">
        <f>IF(L109=0,0,L119/L109*100)</f>
        <v>48.329617352982197</v>
      </c>
      <c r="N119" s="37">
        <f t="shared" si="83"/>
        <v>3.3027170987627135</v>
      </c>
      <c r="O119" s="29">
        <f t="shared" si="2"/>
        <v>4754.0435967302456</v>
      </c>
      <c r="P119" s="30">
        <f t="shared" si="3"/>
        <v>63.665395095367849</v>
      </c>
      <c r="Q119" s="6">
        <f t="shared" si="79"/>
        <v>93.896457765667577</v>
      </c>
      <c r="R119" s="7">
        <f t="shared" si="80"/>
        <v>83.269754768392374</v>
      </c>
      <c r="S119" s="8">
        <f t="shared" si="81"/>
        <v>94.022928423473147</v>
      </c>
      <c r="T119" s="9">
        <f t="shared" si="82"/>
        <v>112</v>
      </c>
      <c r="U119" s="5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>
      <c r="A120" s="1"/>
      <c r="B120" s="31">
        <f t="shared" si="84"/>
        <v>2001</v>
      </c>
      <c r="C120" s="33">
        <v>58</v>
      </c>
      <c r="D120" s="34"/>
      <c r="E120" s="35">
        <v>1315</v>
      </c>
      <c r="F120" s="35">
        <v>1196</v>
      </c>
      <c r="G120" s="35">
        <v>987</v>
      </c>
      <c r="H120" s="35">
        <v>5511343</v>
      </c>
      <c r="I120" s="34">
        <v>4967094</v>
      </c>
      <c r="J120" s="34"/>
      <c r="K120" s="72">
        <v>77435</v>
      </c>
      <c r="L120" s="36">
        <f t="shared" si="1"/>
        <v>235.28491589772065</v>
      </c>
      <c r="M120" s="28">
        <f>IF(L109=0,0,L120/L109*100)</f>
        <v>46.065286094974475</v>
      </c>
      <c r="N120" s="37">
        <f t="shared" si="83"/>
        <v>-4.6851835003572662</v>
      </c>
      <c r="O120" s="29">
        <f t="shared" si="2"/>
        <v>4191.1353612167304</v>
      </c>
      <c r="P120" s="30">
        <f t="shared" si="3"/>
        <v>58.885931558935361</v>
      </c>
      <c r="Q120" s="6">
        <f t="shared" si="79"/>
        <v>90.950570342205324</v>
      </c>
      <c r="R120" s="7">
        <f t="shared" si="80"/>
        <v>75.057034220532316</v>
      </c>
      <c r="S120" s="8">
        <f t="shared" si="81"/>
        <v>90.1249296224169</v>
      </c>
      <c r="T120" s="9">
        <f t="shared" si="82"/>
        <v>119</v>
      </c>
      <c r="U120" s="5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>
      <c r="A121" s="1"/>
      <c r="B121" s="31">
        <f t="shared" si="84"/>
        <v>2002</v>
      </c>
      <c r="C121" s="33">
        <v>72</v>
      </c>
      <c r="D121" s="34"/>
      <c r="E121" s="35">
        <v>2035</v>
      </c>
      <c r="F121" s="35">
        <v>1825</v>
      </c>
      <c r="G121" s="35">
        <v>1595</v>
      </c>
      <c r="H121" s="35">
        <v>9362534</v>
      </c>
      <c r="I121" s="34">
        <v>8082988</v>
      </c>
      <c r="J121" s="34"/>
      <c r="K121" s="72">
        <v>128564</v>
      </c>
      <c r="L121" s="36">
        <f t="shared" si="1"/>
        <v>240.73984666407395</v>
      </c>
      <c r="M121" s="28">
        <f>IF(L109=0,0,L121/L109*100)</f>
        <v>47.133280383607826</v>
      </c>
      <c r="N121" s="37">
        <f t="shared" si="83"/>
        <v>2.318436243794133</v>
      </c>
      <c r="O121" s="29">
        <f t="shared" si="2"/>
        <v>4600.7538083538084</v>
      </c>
      <c r="P121" s="30">
        <f t="shared" si="3"/>
        <v>63.176412776412775</v>
      </c>
      <c r="Q121" s="6">
        <f t="shared" si="79"/>
        <v>89.680589680589691</v>
      </c>
      <c r="R121" s="7">
        <f t="shared" si="80"/>
        <v>78.378378378378372</v>
      </c>
      <c r="S121" s="8">
        <f t="shared" si="81"/>
        <v>86.333336680005644</v>
      </c>
      <c r="T121" s="9">
        <f t="shared" si="82"/>
        <v>210</v>
      </c>
      <c r="U121" s="5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>
      <c r="A122" s="1"/>
      <c r="B122" s="31">
        <f t="shared" si="84"/>
        <v>2003</v>
      </c>
      <c r="C122" s="33">
        <v>69</v>
      </c>
      <c r="D122" s="34"/>
      <c r="E122" s="35">
        <v>2188</v>
      </c>
      <c r="F122" s="35">
        <v>2016</v>
      </c>
      <c r="G122" s="35"/>
      <c r="H122" s="35">
        <v>9301375</v>
      </c>
      <c r="I122" s="34">
        <v>8614523</v>
      </c>
      <c r="J122" s="34"/>
      <c r="K122" s="72">
        <v>135184</v>
      </c>
      <c r="L122" s="36">
        <f t="shared" si="1"/>
        <v>227.45516812270682</v>
      </c>
      <c r="M122" s="28">
        <f>IF(L109=0,0,L122/L109*100)</f>
        <v>44.532337967248807</v>
      </c>
      <c r="N122" s="37">
        <f t="shared" si="83"/>
        <v>-5.5182715804851536</v>
      </c>
      <c r="O122" s="29">
        <f t="shared" si="2"/>
        <v>4251.0854661791591</v>
      </c>
      <c r="P122" s="30">
        <f t="shared" si="3"/>
        <v>61.784277879341865</v>
      </c>
      <c r="Q122" s="15">
        <f t="shared" si="79"/>
        <v>92.138939670932359</v>
      </c>
      <c r="R122" s="16">
        <f t="shared" si="80"/>
        <v>0</v>
      </c>
      <c r="S122" s="17">
        <f t="shared" si="81"/>
        <v>92.615586405235788</v>
      </c>
      <c r="T122" s="18">
        <f t="shared" si="82"/>
        <v>172</v>
      </c>
      <c r="U122" s="5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>
      <c r="A123" s="1"/>
      <c r="B123" s="31">
        <f t="shared" si="84"/>
        <v>2004</v>
      </c>
      <c r="C123" s="33">
        <v>75</v>
      </c>
      <c r="D123" s="34"/>
      <c r="E123" s="35">
        <v>1894</v>
      </c>
      <c r="F123" s="35">
        <v>1840</v>
      </c>
      <c r="G123" s="35"/>
      <c r="H123" s="35">
        <v>8705857</v>
      </c>
      <c r="I123" s="34">
        <v>8443690</v>
      </c>
      <c r="J123" s="34"/>
      <c r="K123" s="72">
        <v>115918</v>
      </c>
      <c r="L123" s="36">
        <f t="shared" si="1"/>
        <v>248.27591878276021</v>
      </c>
      <c r="M123" s="28">
        <f>IF(L109=0,0,L123/L109*100)</f>
        <v>48.608731186967233</v>
      </c>
      <c r="N123" s="37">
        <f t="shared" si="83"/>
        <v>9.1537821856925561</v>
      </c>
      <c r="O123" s="29">
        <f t="shared" si="2"/>
        <v>4596.5454065469903</v>
      </c>
      <c r="P123" s="30">
        <f t="shared" si="3"/>
        <v>61.202745512143615</v>
      </c>
      <c r="Q123" s="6">
        <f t="shared" si="79"/>
        <v>97.148891235480463</v>
      </c>
      <c r="R123" s="7">
        <f t="shared" si="80"/>
        <v>0</v>
      </c>
      <c r="S123" s="8">
        <f t="shared" si="81"/>
        <v>96.988613527651552</v>
      </c>
      <c r="T123" s="9">
        <f t="shared" si="82"/>
        <v>54</v>
      </c>
      <c r="U123" s="5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>
      <c r="A124" s="1"/>
      <c r="B124" s="31">
        <f t="shared" si="84"/>
        <v>2005</v>
      </c>
      <c r="C124" s="33">
        <v>41</v>
      </c>
      <c r="D124" s="34"/>
      <c r="E124" s="35">
        <v>1283</v>
      </c>
      <c r="F124" s="35">
        <v>1275</v>
      </c>
      <c r="G124" s="35"/>
      <c r="H124" s="35">
        <v>5873336</v>
      </c>
      <c r="I124" s="34">
        <v>5838646</v>
      </c>
      <c r="J124" s="34"/>
      <c r="K124" s="72">
        <v>72275</v>
      </c>
      <c r="L124" s="36">
        <f t="shared" si="1"/>
        <v>268.64000943728814</v>
      </c>
      <c r="M124" s="28">
        <f>IF(L109=0,0,L124/L109*100)</f>
        <v>52.595717171536727</v>
      </c>
      <c r="N124" s="37">
        <f t="shared" si="83"/>
        <v>8.2022013066625163</v>
      </c>
      <c r="O124" s="29">
        <f t="shared" si="2"/>
        <v>4577.8144972720183</v>
      </c>
      <c r="P124" s="30">
        <f t="shared" si="3"/>
        <v>56.332813717848794</v>
      </c>
      <c r="Q124" s="6">
        <f t="shared" si="79"/>
        <v>99.376461418550278</v>
      </c>
      <c r="R124" s="7">
        <f t="shared" si="80"/>
        <v>0</v>
      </c>
      <c r="S124" s="8">
        <f t="shared" si="81"/>
        <v>99.409364626849211</v>
      </c>
      <c r="T124" s="9">
        <f t="shared" si="82"/>
        <v>8</v>
      </c>
      <c r="U124" s="5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>
      <c r="A125" s="1"/>
      <c r="B125" s="31">
        <f t="shared" si="84"/>
        <v>2006</v>
      </c>
      <c r="C125" s="33">
        <v>34</v>
      </c>
      <c r="D125" s="34">
        <v>0</v>
      </c>
      <c r="E125" s="35">
        <v>1241</v>
      </c>
      <c r="F125" s="35">
        <v>1220</v>
      </c>
      <c r="G125" s="35">
        <v>0</v>
      </c>
      <c r="H125" s="35">
        <v>6737143</v>
      </c>
      <c r="I125" s="34">
        <v>6658263</v>
      </c>
      <c r="J125" s="34">
        <v>0</v>
      </c>
      <c r="K125" s="72">
        <v>82758</v>
      </c>
      <c r="L125" s="36">
        <f t="shared" ref="L125:L130" si="85">IF(H125=0,0,H125/K125*3.30578)</f>
        <v>269.11612879165762</v>
      </c>
      <c r="M125" s="28">
        <f>IF(L109=0,0,L125/L109*100)</f>
        <v>52.688934257683975</v>
      </c>
      <c r="N125" s="37">
        <f t="shared" si="83"/>
        <v>0.17723322574577982</v>
      </c>
      <c r="O125" s="29">
        <f t="shared" ref="O125:O138" si="86">IF(H125=0,0,H125/E125)</f>
        <v>5428.8017727638999</v>
      </c>
      <c r="P125" s="30">
        <f t="shared" ref="P125:P138" si="87">IF(K125=0,0,K125/E125)</f>
        <v>66.686543110394837</v>
      </c>
      <c r="Q125" s="6"/>
      <c r="R125" s="7"/>
      <c r="S125" s="8"/>
      <c r="T125" s="9"/>
      <c r="U125" s="5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>
      <c r="A126" s="1"/>
      <c r="B126" s="31">
        <f t="shared" si="84"/>
        <v>2007</v>
      </c>
      <c r="C126" s="33">
        <v>22</v>
      </c>
      <c r="D126" s="34"/>
      <c r="E126" s="35">
        <v>718</v>
      </c>
      <c r="F126" s="35">
        <v>696</v>
      </c>
      <c r="G126" s="35"/>
      <c r="H126" s="35">
        <v>5565850</v>
      </c>
      <c r="I126" s="34">
        <v>5334430</v>
      </c>
      <c r="J126" s="34"/>
      <c r="K126" s="72">
        <v>53494</v>
      </c>
      <c r="L126" s="36">
        <f t="shared" si="85"/>
        <v>343.95400629977195</v>
      </c>
      <c r="M126" s="28">
        <f>IF(L109=0,0,L126/L109*100)</f>
        <v>67.341077277555911</v>
      </c>
      <c r="N126" s="37">
        <f>IF(L125=0,"     －",IF(L126=0,"     －",(L126-L125)/L125*100))</f>
        <v>27.808767108883238</v>
      </c>
      <c r="O126" s="29">
        <f t="shared" si="86"/>
        <v>7751.880222841226</v>
      </c>
      <c r="P126" s="30">
        <f t="shared" si="87"/>
        <v>74.504178272980496</v>
      </c>
      <c r="Q126" s="6"/>
      <c r="R126" s="7"/>
      <c r="S126" s="8"/>
      <c r="T126" s="9"/>
      <c r="U126" s="5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>
      <c r="A127" s="1"/>
      <c r="B127" s="31">
        <f t="shared" si="84"/>
        <v>2008</v>
      </c>
      <c r="C127" s="33">
        <v>37</v>
      </c>
      <c r="D127" s="34"/>
      <c r="E127" s="35">
        <v>882</v>
      </c>
      <c r="F127" s="35">
        <v>727</v>
      </c>
      <c r="G127" s="35"/>
      <c r="H127" s="35">
        <v>6054306</v>
      </c>
      <c r="I127" s="34">
        <v>5119628</v>
      </c>
      <c r="J127" s="34"/>
      <c r="K127" s="72">
        <v>57423</v>
      </c>
      <c r="L127" s="36">
        <f t="shared" si="85"/>
        <v>348.53984794733822</v>
      </c>
      <c r="M127" s="28">
        <f>IF(L109=0,0,L127/L109*100)</f>
        <v>68.238916846554105</v>
      </c>
      <c r="N127" s="37">
        <f>IF(L126=0,"     －",IF(L127=0,"     －",(L127-L126)/L126*100))</f>
        <v>1.333271764123455</v>
      </c>
      <c r="O127" s="29">
        <f t="shared" si="86"/>
        <v>6864.2925170068029</v>
      </c>
      <c r="P127" s="30">
        <f t="shared" si="87"/>
        <v>65.105442176870753</v>
      </c>
      <c r="Q127" s="6"/>
      <c r="R127" s="7"/>
      <c r="S127" s="8"/>
      <c r="T127" s="9"/>
      <c r="U127" s="5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>
      <c r="A128" s="1"/>
      <c r="B128" s="31">
        <f t="shared" si="84"/>
        <v>2009</v>
      </c>
      <c r="C128" s="33">
        <v>32</v>
      </c>
      <c r="D128" s="34"/>
      <c r="E128" s="35">
        <v>543</v>
      </c>
      <c r="F128" s="35">
        <v>501</v>
      </c>
      <c r="G128" s="35"/>
      <c r="H128" s="35">
        <v>3345166</v>
      </c>
      <c r="I128" s="34">
        <v>3084674</v>
      </c>
      <c r="J128" s="34"/>
      <c r="K128" s="72">
        <v>34890</v>
      </c>
      <c r="L128" s="36">
        <f t="shared" si="85"/>
        <v>316.949924318716</v>
      </c>
      <c r="M128" s="28">
        <f>IF(L109=0,0,L128/L109*100)</f>
        <v>62.054079777341151</v>
      </c>
      <c r="N128" s="37">
        <f>IF(L127=0,"     －",IF(L128=0,"     －",(L128-L127)/L127*100))</f>
        <v>-9.0635041630577682</v>
      </c>
      <c r="O128" s="29">
        <f t="shared" si="86"/>
        <v>6160.5267034990793</v>
      </c>
      <c r="P128" s="30">
        <f t="shared" si="87"/>
        <v>64.254143646408835</v>
      </c>
      <c r="Q128" s="6"/>
      <c r="R128" s="7"/>
      <c r="S128" s="8"/>
      <c r="T128" s="9"/>
      <c r="U128" s="5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>
      <c r="A129" s="1"/>
      <c r="B129" s="31">
        <f t="shared" si="84"/>
        <v>2010</v>
      </c>
      <c r="C129" s="33">
        <v>41</v>
      </c>
      <c r="D129" s="34"/>
      <c r="E129" s="35">
        <v>839</v>
      </c>
      <c r="F129" s="35">
        <v>822</v>
      </c>
      <c r="G129" s="35"/>
      <c r="H129" s="35">
        <v>4758066</v>
      </c>
      <c r="I129" s="34">
        <v>4665522</v>
      </c>
      <c r="J129" s="34"/>
      <c r="K129" s="72">
        <v>49465</v>
      </c>
      <c r="L129" s="36">
        <f t="shared" si="85"/>
        <v>317.98482606853332</v>
      </c>
      <c r="M129" s="28">
        <f>IF(L109=0,0,L129/L109*100)</f>
        <v>62.256698143264146</v>
      </c>
      <c r="N129" s="37">
        <f>IF(L128=0,"     －",IF(L129=0,"     －",(L129-L128)/L128*100))</f>
        <v>0.32651900833920194</v>
      </c>
      <c r="O129" s="29">
        <f t="shared" si="86"/>
        <v>5671.115613825983</v>
      </c>
      <c r="P129" s="30">
        <f t="shared" si="87"/>
        <v>58.957091775923722</v>
      </c>
      <c r="Q129" s="6"/>
      <c r="R129" s="7"/>
      <c r="S129" s="8"/>
      <c r="T129" s="9"/>
      <c r="U129" s="5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>
      <c r="A130" s="1"/>
      <c r="B130" s="31">
        <f t="shared" si="84"/>
        <v>2011</v>
      </c>
      <c r="C130" s="33">
        <v>56</v>
      </c>
      <c r="D130" s="34"/>
      <c r="E130" s="35">
        <v>1133</v>
      </c>
      <c r="F130" s="35">
        <v>1086</v>
      </c>
      <c r="G130" s="35"/>
      <c r="H130" s="35">
        <v>6346388</v>
      </c>
      <c r="I130" s="34">
        <v>6060396</v>
      </c>
      <c r="J130" s="34"/>
      <c r="K130" s="72">
        <v>68724</v>
      </c>
      <c r="L130" s="36">
        <f t="shared" si="85"/>
        <v>305.2756318409871</v>
      </c>
      <c r="M130" s="28">
        <f>IF(L109=0,0,L130/L109*100)</f>
        <v>59.76842699381649</v>
      </c>
      <c r="N130" s="37">
        <f>IF(L129=0,"     －",IF(L130=0,"     －",(L130-L129)/L129*100))</f>
        <v>-3.9967926723670408</v>
      </c>
      <c r="O130" s="29">
        <f t="shared" si="86"/>
        <v>5601.4015887025598</v>
      </c>
      <c r="P130" s="30">
        <f t="shared" si="87"/>
        <v>60.656663724624892</v>
      </c>
      <c r="Q130" s="6"/>
      <c r="R130" s="7"/>
      <c r="S130" s="8"/>
      <c r="T130" s="9"/>
      <c r="U130" s="5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>
      <c r="A131" s="1"/>
      <c r="B131" s="31">
        <f t="shared" si="84"/>
        <v>2012</v>
      </c>
      <c r="C131" s="33">
        <v>39</v>
      </c>
      <c r="D131" s="34"/>
      <c r="E131" s="35">
        <v>664</v>
      </c>
      <c r="F131" s="35">
        <v>621</v>
      </c>
      <c r="G131" s="35"/>
      <c r="H131" s="35">
        <v>3756401</v>
      </c>
      <c r="I131" s="34">
        <v>3434334</v>
      </c>
      <c r="J131" s="34"/>
      <c r="K131" s="72">
        <v>40706</v>
      </c>
      <c r="L131" s="36">
        <f>IF(H131=0,0,H131/K131*3.30578)</f>
        <v>305.06154615486662</v>
      </c>
      <c r="M131" s="28">
        <f>IF(L109=0,0,L131/L109*100)</f>
        <v>59.726512201521572</v>
      </c>
      <c r="N131" s="37">
        <f t="shared" ref="N131:N133" si="88">IF(L130=0,"     －",IF(L131=0,"     －",(L131-L130)/L130*100))</f>
        <v>-7.0128652205033337E-2</v>
      </c>
      <c r="O131" s="29">
        <f t="shared" si="86"/>
        <v>5657.2304216867469</v>
      </c>
      <c r="P131" s="30">
        <f t="shared" si="87"/>
        <v>61.304216867469883</v>
      </c>
      <c r="Q131" s="6"/>
      <c r="R131" s="7"/>
      <c r="S131" s="8"/>
      <c r="T131" s="9"/>
      <c r="U131" s="5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>
      <c r="A132" s="1"/>
      <c r="B132" s="31">
        <f t="shared" si="84"/>
        <v>2013</v>
      </c>
      <c r="C132" s="33">
        <v>58</v>
      </c>
      <c r="D132" s="34"/>
      <c r="E132" s="35">
        <v>1413</v>
      </c>
      <c r="F132" s="35">
        <v>1384</v>
      </c>
      <c r="G132" s="35"/>
      <c r="H132" s="35">
        <v>8419420</v>
      </c>
      <c r="I132" s="34">
        <v>8295214</v>
      </c>
      <c r="J132" s="34"/>
      <c r="K132" s="72">
        <v>88234</v>
      </c>
      <c r="L132" s="36">
        <f>IF(H132=0,0,H132/K132*3.30578)</f>
        <v>315.44246262891858</v>
      </c>
      <c r="M132" s="28">
        <f>IF(L109=0,0,L132/L109*100)</f>
        <v>61.758941205653372</v>
      </c>
      <c r="N132" s="37">
        <f t="shared" si="88"/>
        <v>3.402892499857066</v>
      </c>
      <c r="O132" s="29">
        <f t="shared" si="86"/>
        <v>5958.5421089879692</v>
      </c>
      <c r="P132" s="30">
        <f t="shared" si="87"/>
        <v>62.444444444444443</v>
      </c>
      <c r="Q132" s="6"/>
      <c r="R132" s="7"/>
      <c r="S132" s="8"/>
      <c r="T132" s="9"/>
      <c r="U132" s="5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>
      <c r="A133" s="1"/>
      <c r="B133" s="31">
        <f t="shared" si="84"/>
        <v>2014</v>
      </c>
      <c r="C133" s="33">
        <v>37</v>
      </c>
      <c r="D133" s="34"/>
      <c r="E133" s="35">
        <v>916</v>
      </c>
      <c r="F133" s="35">
        <v>877</v>
      </c>
      <c r="G133" s="35"/>
      <c r="H133" s="35">
        <v>5156898</v>
      </c>
      <c r="I133" s="34">
        <v>4997628</v>
      </c>
      <c r="J133" s="34"/>
      <c r="K133" s="72">
        <v>52591</v>
      </c>
      <c r="L133" s="36">
        <f>IF(H133=0,0,H133/K133*3.30578)</f>
        <v>324.15375768553554</v>
      </c>
      <c r="M133" s="28">
        <f>IF(L109=0,0,L133/L109*100)</f>
        <v>63.464483175947976</v>
      </c>
      <c r="N133" s="37">
        <f t="shared" si="88"/>
        <v>2.7616114152851985</v>
      </c>
      <c r="O133" s="29">
        <f t="shared" si="86"/>
        <v>5629.8013100436683</v>
      </c>
      <c r="P133" s="30">
        <f t="shared" si="87"/>
        <v>57.413755458515283</v>
      </c>
      <c r="Q133" s="6"/>
      <c r="R133" s="7"/>
      <c r="S133" s="8"/>
      <c r="T133" s="9"/>
      <c r="U133" s="5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>
      <c r="A134" s="1"/>
      <c r="B134" s="31">
        <f t="shared" ref="B134:B143" si="89">B133+1</f>
        <v>2015</v>
      </c>
      <c r="C134" s="33">
        <v>59</v>
      </c>
      <c r="D134" s="34"/>
      <c r="E134" s="35">
        <v>1746</v>
      </c>
      <c r="F134" s="35">
        <v>1722</v>
      </c>
      <c r="G134" s="35"/>
      <c r="H134" s="35">
        <v>13567420</v>
      </c>
      <c r="I134" s="34">
        <v>13421276</v>
      </c>
      <c r="J134" s="34"/>
      <c r="K134" s="72">
        <v>115082</v>
      </c>
      <c r="L134" s="36">
        <f>IF(H134=0,0,H134/K134*3.30578)</f>
        <v>389.72998112302531</v>
      </c>
      <c r="M134" s="28">
        <f>IF(L109=0,0,L134/L109*100)</f>
        <v>76.30333211851719</v>
      </c>
      <c r="N134" s="37">
        <f>IF(L133=0,"     －",IF(L134=0,"     －",(L134-L133)/L133*100))</f>
        <v>20.229974782863959</v>
      </c>
      <c r="O134" s="29">
        <f t="shared" si="86"/>
        <v>7770.5727376861396</v>
      </c>
      <c r="P134" s="30">
        <f t="shared" si="87"/>
        <v>65.911798396334476</v>
      </c>
      <c r="Q134" s="6"/>
      <c r="R134" s="7"/>
      <c r="S134" s="8"/>
      <c r="T134" s="9"/>
      <c r="U134" s="5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>
      <c r="A135" s="1"/>
      <c r="B135" s="31">
        <f t="shared" si="89"/>
        <v>2016</v>
      </c>
      <c r="C135" s="33">
        <v>28</v>
      </c>
      <c r="D135" s="34"/>
      <c r="E135" s="35">
        <v>570</v>
      </c>
      <c r="F135" s="35">
        <v>542</v>
      </c>
      <c r="G135" s="35"/>
      <c r="H135" s="35">
        <v>4023702</v>
      </c>
      <c r="I135" s="34">
        <v>3806398</v>
      </c>
      <c r="J135" s="34"/>
      <c r="K135" s="72">
        <v>37975</v>
      </c>
      <c r="L135" s="36">
        <f>IF(H135=0,0,H135/K135*3.30578)</f>
        <v>350.26921915892035</v>
      </c>
      <c r="M135" s="28">
        <f>IF(L109=0,0,L135/L109*100)</f>
        <v>68.577502001161193</v>
      </c>
      <c r="N135" s="37">
        <f>IF(L134=0,"     －",IF(L135=0,"     －",(L135-L134)/L134*100))</f>
        <v>-10.125154305654627</v>
      </c>
      <c r="O135" s="29">
        <f t="shared" si="86"/>
        <v>7059.1263157894737</v>
      </c>
      <c r="P135" s="30">
        <f t="shared" si="87"/>
        <v>66.622807017543863</v>
      </c>
      <c r="Q135" s="6"/>
      <c r="R135" s="7"/>
      <c r="S135" s="8"/>
      <c r="T135" s="9"/>
      <c r="U135" s="5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>
      <c r="A136" s="1"/>
      <c r="B136" s="31">
        <f t="shared" si="89"/>
        <v>2017</v>
      </c>
      <c r="C136" s="33">
        <v>58</v>
      </c>
      <c r="D136" s="34"/>
      <c r="E136" s="35">
        <v>2074</v>
      </c>
      <c r="F136" s="35">
        <v>1914</v>
      </c>
      <c r="G136" s="35"/>
      <c r="H136" s="35">
        <v>14550429</v>
      </c>
      <c r="I136" s="34">
        <v>13495293</v>
      </c>
      <c r="J136" s="34"/>
      <c r="K136" s="72">
        <v>139111</v>
      </c>
      <c r="L136" s="36">
        <f t="shared" ref="L136:L138" si="90">IF(H136=0,0,H136/K136*3.30578)</f>
        <v>345.7707670825456</v>
      </c>
      <c r="M136" s="28">
        <f>IF(L109=0,0,L136/L109*100)</f>
        <v>67.696772010068969</v>
      </c>
      <c r="N136" s="37">
        <f>IF(L135=0,"     －",IF(L136=0,"     －",(L136-L135)/L135*100))</f>
        <v>-1.2842841535366993</v>
      </c>
      <c r="O136" s="29">
        <f t="shared" si="86"/>
        <v>7015.6359691417547</v>
      </c>
      <c r="P136" s="30">
        <f t="shared" si="87"/>
        <v>67.073770491803273</v>
      </c>
      <c r="Q136" s="6"/>
      <c r="R136" s="7"/>
      <c r="S136" s="8"/>
      <c r="T136" s="9"/>
      <c r="U136" s="5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>
      <c r="A137" s="1"/>
      <c r="B137" s="31">
        <f t="shared" si="89"/>
        <v>2018</v>
      </c>
      <c r="C137" s="33">
        <v>68</v>
      </c>
      <c r="D137" s="34"/>
      <c r="E137" s="35">
        <v>1454</v>
      </c>
      <c r="F137" s="35">
        <v>1258</v>
      </c>
      <c r="G137" s="35"/>
      <c r="H137" s="35">
        <v>10287330</v>
      </c>
      <c r="I137" s="34">
        <v>8692905</v>
      </c>
      <c r="J137" s="34"/>
      <c r="K137" s="72">
        <v>90735</v>
      </c>
      <c r="L137" s="36">
        <f t="shared" si="90"/>
        <v>374.80189306662254</v>
      </c>
      <c r="M137" s="28">
        <f>IF(L109=0,0,L137/L109*100)</f>
        <v>73.380634568844698</v>
      </c>
      <c r="N137" s="37">
        <f>IF(L136=0,"     －",IF(L137=0,"     －",(L137-L136)/L136*100))</f>
        <v>8.3960614221462961</v>
      </c>
      <c r="O137" s="29">
        <f t="shared" si="86"/>
        <v>7075.1925722145807</v>
      </c>
      <c r="P137" s="30">
        <f t="shared" si="87"/>
        <v>62.403713892709767</v>
      </c>
      <c r="Q137" s="6"/>
      <c r="R137" s="7"/>
      <c r="S137" s="8"/>
      <c r="T137" s="9"/>
      <c r="U137" s="5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>
      <c r="A138" s="1"/>
      <c r="B138" s="31">
        <f t="shared" si="89"/>
        <v>2019</v>
      </c>
      <c r="C138" s="33">
        <v>49</v>
      </c>
      <c r="D138" s="34"/>
      <c r="E138" s="35">
        <v>1228</v>
      </c>
      <c r="F138" s="35">
        <v>1163</v>
      </c>
      <c r="G138" s="35"/>
      <c r="H138" s="35">
        <v>8435068</v>
      </c>
      <c r="I138" s="34">
        <v>8019314</v>
      </c>
      <c r="J138" s="34"/>
      <c r="K138" s="72">
        <v>65730</v>
      </c>
      <c r="L138" s="36">
        <f t="shared" si="90"/>
        <v>424.22758395009885</v>
      </c>
      <c r="M138" s="28">
        <f>IF(L109=0,0,L138/L109*100)</f>
        <v>83.057449515956932</v>
      </c>
      <c r="N138" s="37">
        <f>IF(L137=0,"     －",IF(L138=0,"     －",(L138-L137)/L137*100))</f>
        <v>13.18715081161308</v>
      </c>
      <c r="O138" s="29">
        <f t="shared" si="86"/>
        <v>6868.9478827361563</v>
      </c>
      <c r="P138" s="30">
        <f t="shared" si="87"/>
        <v>53.526058631921821</v>
      </c>
      <c r="Q138" s="6"/>
      <c r="R138" s="7"/>
      <c r="S138" s="8"/>
      <c r="T138" s="9"/>
      <c r="U138" s="5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>
      <c r="A139" s="1"/>
      <c r="B139" s="31">
        <f t="shared" si="89"/>
        <v>2020</v>
      </c>
      <c r="C139" s="33">
        <v>4</v>
      </c>
      <c r="D139" s="34"/>
      <c r="E139" s="35">
        <v>14</v>
      </c>
      <c r="F139" s="35">
        <v>10</v>
      </c>
      <c r="G139" s="35"/>
      <c r="H139" s="35">
        <v>247254</v>
      </c>
      <c r="I139" s="34">
        <v>152954</v>
      </c>
      <c r="J139" s="34"/>
      <c r="K139" s="85">
        <v>1287</v>
      </c>
      <c r="L139" s="36">
        <f>IF(H139=0,0,H139/K139*3.30578)</f>
        <v>635.095049044289</v>
      </c>
      <c r="M139" s="28">
        <f>IF(L109=0,0,L139/L109*100)</f>
        <v>124.3421620128196</v>
      </c>
      <c r="N139" s="37">
        <f t="shared" ref="N139:N143" si="91">IF(L138=0,"     －",IF(L139=0,"     －",(L139-L138)/L138*100))</f>
        <v>49.706212672628595</v>
      </c>
      <c r="O139" s="29">
        <f>IF(H139=0,0,H139/E139)</f>
        <v>17661</v>
      </c>
      <c r="P139" s="30">
        <f>IF(K139=0,0,K139/E139)</f>
        <v>91.928571428571431</v>
      </c>
      <c r="Q139" s="6"/>
      <c r="R139" s="7"/>
      <c r="S139" s="8"/>
      <c r="T139" s="9"/>
      <c r="U139" s="5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>
      <c r="A140" s="1"/>
      <c r="B140" s="31">
        <f t="shared" si="89"/>
        <v>2021</v>
      </c>
      <c r="C140" s="81">
        <v>12</v>
      </c>
      <c r="D140" s="34"/>
      <c r="E140" s="35">
        <v>173</v>
      </c>
      <c r="F140" s="35">
        <v>168</v>
      </c>
      <c r="G140" s="35"/>
      <c r="H140" s="35">
        <v>1256703</v>
      </c>
      <c r="I140" s="34">
        <v>1173023</v>
      </c>
      <c r="J140" s="34"/>
      <c r="K140" s="72">
        <v>8058</v>
      </c>
      <c r="L140" s="36">
        <f t="shared" ref="L140:L143" si="92">IF(H140=0,0,H140/K140*3.30578)</f>
        <v>515.5601443708116</v>
      </c>
      <c r="M140" s="28">
        <f>IF(L109=0,0,L140/L109*100)</f>
        <v>100.93900605141961</v>
      </c>
      <c r="N140" s="37">
        <f t="shared" si="91"/>
        <v>-18.821577156577945</v>
      </c>
      <c r="O140" s="29">
        <f>IF(H140=0,0,H140/E140)</f>
        <v>7264.1791907514453</v>
      </c>
      <c r="P140" s="30">
        <f>IF(K140=0,0,K140/E140)</f>
        <v>46.578034682080926</v>
      </c>
      <c r="Q140" s="6"/>
      <c r="R140" s="7"/>
      <c r="S140" s="8"/>
      <c r="T140" s="9"/>
      <c r="U140" s="5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>
      <c r="A141" s="1"/>
      <c r="B141" s="31">
        <f t="shared" si="89"/>
        <v>2022</v>
      </c>
      <c r="C141" s="81">
        <v>26</v>
      </c>
      <c r="D141" s="34"/>
      <c r="E141" s="35">
        <v>563</v>
      </c>
      <c r="F141" s="35">
        <v>526</v>
      </c>
      <c r="G141" s="35"/>
      <c r="H141" s="35">
        <v>7001780</v>
      </c>
      <c r="I141" s="34">
        <v>6587822</v>
      </c>
      <c r="J141" s="34"/>
      <c r="K141" s="72">
        <v>37215</v>
      </c>
      <c r="L141" s="36">
        <f t="shared" si="92"/>
        <v>621.96276470240491</v>
      </c>
      <c r="M141" s="28">
        <f>IF(L109=0,0,L141/L109*100)</f>
        <v>121.77105611348344</v>
      </c>
      <c r="N141" s="37">
        <f t="shared" si="91"/>
        <v>20.638255593136826</v>
      </c>
      <c r="O141" s="29">
        <f>IF(H141=0,0,H141/E141)</f>
        <v>12436.554174067496</v>
      </c>
      <c r="P141" s="30">
        <f>IF(K141=0,0,K141/E141)</f>
        <v>66.101243339253998</v>
      </c>
      <c r="Q141" s="6"/>
      <c r="R141" s="7"/>
      <c r="S141" s="8"/>
      <c r="T141" s="9"/>
      <c r="U141" s="5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>
      <c r="A142" s="1"/>
      <c r="B142" s="31">
        <f t="shared" si="89"/>
        <v>2023</v>
      </c>
      <c r="C142" s="81">
        <v>39</v>
      </c>
      <c r="D142" s="34"/>
      <c r="E142" s="35">
        <v>469</v>
      </c>
      <c r="F142" s="35">
        <v>446</v>
      </c>
      <c r="G142" s="35"/>
      <c r="H142" s="35">
        <v>4491304</v>
      </c>
      <c r="I142" s="34">
        <v>4296002</v>
      </c>
      <c r="J142" s="34"/>
      <c r="K142" s="72">
        <v>25658</v>
      </c>
      <c r="L142" s="36">
        <f t="shared" si="92"/>
        <v>578.660181507522</v>
      </c>
      <c r="M142" s="28">
        <f>IF(L109=0,0,L142/L109*100)</f>
        <v>113.29305455561544</v>
      </c>
      <c r="N142" s="37">
        <f t="shared" si="91"/>
        <v>-6.9622468823519066</v>
      </c>
      <c r="O142" s="29">
        <f>IF(H142=0,0,H142/E142)</f>
        <v>9576.3411513859282</v>
      </c>
      <c r="P142" s="30">
        <f>IF(K142=0,0,K142/E142)</f>
        <v>54.707889125799575</v>
      </c>
      <c r="Q142" s="6"/>
      <c r="R142" s="7"/>
      <c r="S142" s="8"/>
      <c r="T142" s="9"/>
      <c r="U142" s="5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>
      <c r="A143" s="1"/>
      <c r="B143" s="31">
        <f t="shared" si="89"/>
        <v>2024</v>
      </c>
      <c r="C143" s="81">
        <v>19</v>
      </c>
      <c r="D143" s="34"/>
      <c r="E143" s="35">
        <v>159</v>
      </c>
      <c r="F143" s="35">
        <v>158</v>
      </c>
      <c r="G143" s="35"/>
      <c r="H143" s="35">
        <v>1233726</v>
      </c>
      <c r="I143" s="34">
        <v>1226038</v>
      </c>
      <c r="J143" s="34"/>
      <c r="K143" s="72">
        <v>6549</v>
      </c>
      <c r="L143" s="36">
        <f t="shared" si="92"/>
        <v>622.75564762253782</v>
      </c>
      <c r="M143" s="28">
        <f>IF(L109=0,0,L143/L109*100)</f>
        <v>121.92629079317543</v>
      </c>
      <c r="N143" s="37">
        <f t="shared" si="91"/>
        <v>7.6202696373782937</v>
      </c>
      <c r="O143" s="29">
        <f>IF(H143=0,0,H143/E143)</f>
        <v>7759.2830188679245</v>
      </c>
      <c r="P143" s="30">
        <f>IF(K143=0,0,K143/E143)</f>
        <v>41.188679245283019</v>
      </c>
      <c r="Q143" s="6"/>
      <c r="R143" s="7"/>
      <c r="S143" s="8"/>
      <c r="T143" s="9"/>
      <c r="U143" s="5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>
      <c r="A144" s="1"/>
      <c r="B144" s="58" t="s">
        <v>29</v>
      </c>
      <c r="C144" s="59">
        <v>14</v>
      </c>
      <c r="D144" s="60">
        <v>9</v>
      </c>
      <c r="E144" s="61">
        <v>472</v>
      </c>
      <c r="F144" s="61">
        <v>397</v>
      </c>
      <c r="G144" s="61">
        <v>392</v>
      </c>
      <c r="H144" s="61">
        <v>4826715</v>
      </c>
      <c r="I144" s="60">
        <v>4256495</v>
      </c>
      <c r="J144" s="60">
        <v>4181307</v>
      </c>
      <c r="K144" s="73">
        <v>34292</v>
      </c>
      <c r="L144" s="63">
        <f t="shared" ref="L144:L264" si="93">IF(H144=0,0,H144/K144*3.30578)</f>
        <v>465.29971750554068</v>
      </c>
      <c r="M144" s="62">
        <v>100</v>
      </c>
      <c r="N144" s="63"/>
      <c r="O144" s="64">
        <f t="shared" ref="O144:O264" si="94">IF(H144=0,0,H144/E144)</f>
        <v>10226.091101694916</v>
      </c>
      <c r="P144" s="65">
        <f t="shared" ref="P144:P264" si="95">IF(K144=0,0,K144/E144)</f>
        <v>72.652542372881356</v>
      </c>
      <c r="Q144" s="6">
        <f t="shared" ref="Q144:Q159" si="96">IF(F144=0,0,F144/E144*100)</f>
        <v>84.110169491525426</v>
      </c>
      <c r="R144" s="7">
        <f t="shared" ref="R144:R159" si="97">IF(G144=0,0,G144/E144*100)</f>
        <v>83.050847457627114</v>
      </c>
      <c r="S144" s="8">
        <f t="shared" ref="S144:S159" si="98">IF(I144=0,0,I144/H144*100)</f>
        <v>88.186168025251135</v>
      </c>
      <c r="T144" s="9">
        <f t="shared" ref="T144:T159" si="99">E144-F144</f>
        <v>75</v>
      </c>
      <c r="U144" s="5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>
      <c r="A145" s="1"/>
      <c r="B145" s="31">
        <v>1991</v>
      </c>
      <c r="C145" s="33">
        <v>14</v>
      </c>
      <c r="D145" s="34">
        <v>5</v>
      </c>
      <c r="E145" s="35">
        <v>413</v>
      </c>
      <c r="F145" s="35">
        <v>313</v>
      </c>
      <c r="G145" s="35">
        <v>207</v>
      </c>
      <c r="H145" s="35">
        <v>3846213</v>
      </c>
      <c r="I145" s="34">
        <v>3020731</v>
      </c>
      <c r="J145" s="34">
        <v>2153568</v>
      </c>
      <c r="K145" s="72">
        <v>26492</v>
      </c>
      <c r="L145" s="36">
        <f t="shared" si="93"/>
        <v>479.94617284991693</v>
      </c>
      <c r="M145" s="28">
        <f>IF(L144=0,0,L145/L144*100)</f>
        <v>103.14774645101774</v>
      </c>
      <c r="N145" s="37">
        <f t="shared" ref="N145:N160" si="100">IF(L144=0,"     －",IF(L145=0,"     －",(L145-L144)/L144*100))</f>
        <v>3.1477464510177451</v>
      </c>
      <c r="O145" s="29">
        <f t="shared" si="94"/>
        <v>9312.8644067796613</v>
      </c>
      <c r="P145" s="30">
        <f t="shared" si="95"/>
        <v>64.145278450363193</v>
      </c>
      <c r="Q145" s="6">
        <f t="shared" si="96"/>
        <v>75.786924939467312</v>
      </c>
      <c r="R145" s="7">
        <f t="shared" si="97"/>
        <v>50.121065375302663</v>
      </c>
      <c r="S145" s="8">
        <f t="shared" si="98"/>
        <v>78.537798088665397</v>
      </c>
      <c r="T145" s="9">
        <f t="shared" si="99"/>
        <v>100</v>
      </c>
      <c r="U145" s="5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>
      <c r="A146" s="1"/>
      <c r="B146" s="31">
        <v>1992</v>
      </c>
      <c r="C146" s="33">
        <v>14</v>
      </c>
      <c r="D146" s="34">
        <v>9</v>
      </c>
      <c r="E146" s="35">
        <v>447</v>
      </c>
      <c r="F146" s="35">
        <v>383</v>
      </c>
      <c r="G146" s="35">
        <v>304</v>
      </c>
      <c r="H146" s="35">
        <v>3277266</v>
      </c>
      <c r="I146" s="34">
        <v>2737093</v>
      </c>
      <c r="J146" s="34">
        <v>2342616</v>
      </c>
      <c r="K146" s="72">
        <v>26597</v>
      </c>
      <c r="L146" s="36">
        <f t="shared" si="93"/>
        <v>407.33618067752002</v>
      </c>
      <c r="M146" s="28">
        <f>IF(L144=0,0,L146/L144*100)</f>
        <v>87.542752628615034</v>
      </c>
      <c r="N146" s="37">
        <f t="shared" si="100"/>
        <v>-15.128778242201474</v>
      </c>
      <c r="O146" s="29">
        <f t="shared" si="94"/>
        <v>7331.6912751677855</v>
      </c>
      <c r="P146" s="30">
        <f t="shared" si="95"/>
        <v>59.501118568232663</v>
      </c>
      <c r="Q146" s="6">
        <f t="shared" si="96"/>
        <v>85.682326621923934</v>
      </c>
      <c r="R146" s="7">
        <f t="shared" si="97"/>
        <v>68.008948545861301</v>
      </c>
      <c r="S146" s="8">
        <f t="shared" si="98"/>
        <v>83.517572269080389</v>
      </c>
      <c r="T146" s="9">
        <f t="shared" si="99"/>
        <v>64</v>
      </c>
      <c r="U146" s="5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>
      <c r="A147" s="1"/>
      <c r="B147" s="31">
        <f>B146+1</f>
        <v>1993</v>
      </c>
      <c r="C147" s="33">
        <v>22</v>
      </c>
      <c r="D147" s="34">
        <v>13</v>
      </c>
      <c r="E147" s="35">
        <v>729</v>
      </c>
      <c r="F147" s="35">
        <v>716</v>
      </c>
      <c r="G147" s="35">
        <v>666</v>
      </c>
      <c r="H147" s="35">
        <v>4323968</v>
      </c>
      <c r="I147" s="34">
        <v>4260761</v>
      </c>
      <c r="J147" s="34">
        <v>3998481</v>
      </c>
      <c r="K147" s="72">
        <v>44403</v>
      </c>
      <c r="L147" s="36">
        <f t="shared" si="93"/>
        <v>321.91714377497016</v>
      </c>
      <c r="M147" s="28">
        <f>IF(L144=0,0,L147/L144*100)</f>
        <v>69.184899896513869</v>
      </c>
      <c r="N147" s="37">
        <f t="shared" si="100"/>
        <v>-20.970157072831793</v>
      </c>
      <c r="O147" s="29">
        <f t="shared" si="94"/>
        <v>5931.3689986282579</v>
      </c>
      <c r="P147" s="30">
        <f t="shared" si="95"/>
        <v>60.909465020576128</v>
      </c>
      <c r="Q147" s="6">
        <f t="shared" si="96"/>
        <v>98.216735253772285</v>
      </c>
      <c r="R147" s="7">
        <f t="shared" si="97"/>
        <v>91.358024691358025</v>
      </c>
      <c r="S147" s="8">
        <f t="shared" si="98"/>
        <v>98.538217674136348</v>
      </c>
      <c r="T147" s="9">
        <f t="shared" si="99"/>
        <v>13</v>
      </c>
      <c r="U147" s="5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>
      <c r="A148" s="1"/>
      <c r="B148" s="31">
        <f t="shared" ref="B148:B168" si="101">B147+1</f>
        <v>1994</v>
      </c>
      <c r="C148" s="33">
        <v>42</v>
      </c>
      <c r="D148" s="34">
        <v>27</v>
      </c>
      <c r="E148" s="35">
        <v>1616</v>
      </c>
      <c r="F148" s="35">
        <v>1574</v>
      </c>
      <c r="G148" s="35">
        <v>1481</v>
      </c>
      <c r="H148" s="35">
        <v>7913693</v>
      </c>
      <c r="I148" s="34">
        <v>7694054</v>
      </c>
      <c r="J148" s="34">
        <v>7211840</v>
      </c>
      <c r="K148" s="72">
        <v>95764</v>
      </c>
      <c r="L148" s="36">
        <f t="shared" si="93"/>
        <v>273.18123768368071</v>
      </c>
      <c r="M148" s="28">
        <f>IF(L144=0,0,L148/L144*100)</f>
        <v>58.710810990429565</v>
      </c>
      <c r="N148" s="37">
        <f t="shared" si="100"/>
        <v>-15.139270161193194</v>
      </c>
      <c r="O148" s="29">
        <f t="shared" si="94"/>
        <v>4897.0872524752476</v>
      </c>
      <c r="P148" s="30">
        <f t="shared" si="95"/>
        <v>59.259900990099013</v>
      </c>
      <c r="Q148" s="6">
        <f t="shared" si="96"/>
        <v>97.400990099009903</v>
      </c>
      <c r="R148" s="7">
        <f t="shared" si="97"/>
        <v>91.646039603960389</v>
      </c>
      <c r="S148" s="8">
        <f t="shared" si="98"/>
        <v>97.224570121686554</v>
      </c>
      <c r="T148" s="9">
        <f t="shared" si="99"/>
        <v>42</v>
      </c>
      <c r="U148" s="5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>
      <c r="A149" s="1"/>
      <c r="B149" s="31">
        <f t="shared" si="101"/>
        <v>1995</v>
      </c>
      <c r="C149" s="33">
        <v>53</v>
      </c>
      <c r="D149" s="34">
        <v>41</v>
      </c>
      <c r="E149" s="35">
        <v>1862</v>
      </c>
      <c r="F149" s="35">
        <v>1745</v>
      </c>
      <c r="G149" s="35">
        <v>1572</v>
      </c>
      <c r="H149" s="35">
        <v>9083193</v>
      </c>
      <c r="I149" s="34">
        <v>8558692</v>
      </c>
      <c r="J149" s="34">
        <v>7790960</v>
      </c>
      <c r="K149" s="72">
        <v>120373</v>
      </c>
      <c r="L149" s="36">
        <f t="shared" si="93"/>
        <v>249.44994106269678</v>
      </c>
      <c r="M149" s="28">
        <f>IF(L144=0,0,L149/L144*100)</f>
        <v>53.61059370506203</v>
      </c>
      <c r="N149" s="37">
        <f t="shared" si="100"/>
        <v>-8.6870155586829263</v>
      </c>
      <c r="O149" s="29">
        <f t="shared" si="94"/>
        <v>4878.1917293233082</v>
      </c>
      <c r="P149" s="30">
        <f t="shared" si="95"/>
        <v>64.64715359828142</v>
      </c>
      <c r="Q149" s="6">
        <f t="shared" si="96"/>
        <v>93.716433941997863</v>
      </c>
      <c r="R149" s="7">
        <f t="shared" si="97"/>
        <v>84.425349087003227</v>
      </c>
      <c r="S149" s="8">
        <f t="shared" si="98"/>
        <v>94.225587852201315</v>
      </c>
      <c r="T149" s="9">
        <f t="shared" si="99"/>
        <v>117</v>
      </c>
      <c r="U149" s="5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>
      <c r="A150" s="1"/>
      <c r="B150" s="31">
        <f t="shared" si="101"/>
        <v>1996</v>
      </c>
      <c r="C150" s="33">
        <v>48</v>
      </c>
      <c r="D150" s="34">
        <v>33</v>
      </c>
      <c r="E150" s="35">
        <v>1749</v>
      </c>
      <c r="F150" s="35">
        <v>1670</v>
      </c>
      <c r="G150" s="35">
        <v>1385</v>
      </c>
      <c r="H150" s="35">
        <v>8237580</v>
      </c>
      <c r="I150" s="34">
        <v>7864853</v>
      </c>
      <c r="J150" s="34">
        <v>6588654</v>
      </c>
      <c r="K150" s="72">
        <v>116472</v>
      </c>
      <c r="L150" s="36">
        <f t="shared" si="93"/>
        <v>233.80406631980216</v>
      </c>
      <c r="M150" s="28">
        <f>IF(L144=0,0,L150/L144*100)</f>
        <v>50.248056795138311</v>
      </c>
      <c r="N150" s="37">
        <f t="shared" si="100"/>
        <v>-6.2721501060455989</v>
      </c>
      <c r="O150" s="29">
        <f t="shared" si="94"/>
        <v>4709.8799313893651</v>
      </c>
      <c r="P150" s="30">
        <f t="shared" si="95"/>
        <v>66.593481989708408</v>
      </c>
      <c r="Q150" s="6">
        <f t="shared" si="96"/>
        <v>95.483133218982275</v>
      </c>
      <c r="R150" s="7">
        <f t="shared" si="97"/>
        <v>79.18810748999428</v>
      </c>
      <c r="S150" s="8">
        <f t="shared" si="98"/>
        <v>95.475285217260407</v>
      </c>
      <c r="T150" s="9">
        <f t="shared" si="99"/>
        <v>79</v>
      </c>
      <c r="U150" s="5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>
      <c r="A151" s="1"/>
      <c r="B151" s="31">
        <f t="shared" si="101"/>
        <v>1997</v>
      </c>
      <c r="C151" s="33">
        <v>33</v>
      </c>
      <c r="D151">
        <v>13</v>
      </c>
      <c r="E151" s="35">
        <v>950</v>
      </c>
      <c r="F151" s="35">
        <v>844</v>
      </c>
      <c r="G151" s="35">
        <v>773</v>
      </c>
      <c r="H151" s="35">
        <v>5428678</v>
      </c>
      <c r="I151" s="34">
        <v>4837692</v>
      </c>
      <c r="J151" s="34">
        <v>4362819</v>
      </c>
      <c r="K151" s="72">
        <v>69373</v>
      </c>
      <c r="L151" s="36">
        <f t="shared" si="93"/>
        <v>258.68875728078643</v>
      </c>
      <c r="M151" s="28">
        <f>IF(L144=0,0,L151/L144*100)</f>
        <v>55.596156100762308</v>
      </c>
      <c r="N151" s="37">
        <f t="shared" si="100"/>
        <v>10.643395280793134</v>
      </c>
      <c r="O151" s="29">
        <f t="shared" si="94"/>
        <v>5714.3978947368423</v>
      </c>
      <c r="P151" s="30">
        <f t="shared" si="95"/>
        <v>73.024210526315784</v>
      </c>
      <c r="Q151" s="6">
        <f t="shared" si="96"/>
        <v>88.842105263157904</v>
      </c>
      <c r="R151" s="7">
        <f t="shared" si="97"/>
        <v>81.368421052631575</v>
      </c>
      <c r="S151" s="8">
        <f t="shared" si="98"/>
        <v>89.113629506115487</v>
      </c>
      <c r="T151" s="9">
        <f t="shared" si="99"/>
        <v>106</v>
      </c>
      <c r="U151" s="5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>
      <c r="A152" s="1"/>
      <c r="B152" s="31">
        <f t="shared" si="101"/>
        <v>1998</v>
      </c>
      <c r="C152" s="33">
        <v>41</v>
      </c>
      <c r="D152" s="34">
        <v>28</v>
      </c>
      <c r="E152" s="35">
        <v>1147</v>
      </c>
      <c r="F152" s="35">
        <v>1064</v>
      </c>
      <c r="G152" s="35">
        <v>996</v>
      </c>
      <c r="H152" s="35">
        <v>5521040</v>
      </c>
      <c r="I152" s="34">
        <v>5070750</v>
      </c>
      <c r="J152" s="34">
        <v>4717150</v>
      </c>
      <c r="K152" s="72">
        <v>80566</v>
      </c>
      <c r="L152" s="36">
        <f t="shared" si="93"/>
        <v>226.53903149219272</v>
      </c>
      <c r="M152" s="28">
        <f>IF(L144=0,0,L152/L144*100)</f>
        <v>48.686690098730857</v>
      </c>
      <c r="N152" s="37">
        <f t="shared" si="100"/>
        <v>-12.427956331205262</v>
      </c>
      <c r="O152" s="29">
        <f t="shared" si="94"/>
        <v>4813.4612031386223</v>
      </c>
      <c r="P152" s="30">
        <f t="shared" si="95"/>
        <v>70.240627724498694</v>
      </c>
      <c r="Q152" s="6">
        <f t="shared" si="96"/>
        <v>92.763731473408896</v>
      </c>
      <c r="R152" s="7">
        <f t="shared" si="97"/>
        <v>86.83522231909329</v>
      </c>
      <c r="S152" s="8">
        <f t="shared" si="98"/>
        <v>91.844109080897809</v>
      </c>
      <c r="T152" s="9">
        <f t="shared" si="99"/>
        <v>83</v>
      </c>
      <c r="U152" s="5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>
      <c r="A153" s="1"/>
      <c r="B153" s="31">
        <f t="shared" si="101"/>
        <v>1999</v>
      </c>
      <c r="C153" s="33">
        <v>44</v>
      </c>
      <c r="D153" s="34">
        <v>32</v>
      </c>
      <c r="E153" s="35">
        <v>1245</v>
      </c>
      <c r="F153" s="35">
        <v>1165</v>
      </c>
      <c r="G153" s="35">
        <v>984</v>
      </c>
      <c r="H153" s="35">
        <v>5208020</v>
      </c>
      <c r="I153" s="34">
        <v>4867340</v>
      </c>
      <c r="J153" s="34">
        <v>4123240</v>
      </c>
      <c r="K153" s="72">
        <v>82545</v>
      </c>
      <c r="L153" s="36">
        <f t="shared" si="93"/>
        <v>208.57191054091706</v>
      </c>
      <c r="M153" s="28">
        <f>IF(L144=0,0,L153/L144*100)</f>
        <v>44.825282005126823</v>
      </c>
      <c r="N153" s="37">
        <f t="shared" si="100"/>
        <v>-7.9311370022763024</v>
      </c>
      <c r="O153" s="29">
        <f t="shared" si="94"/>
        <v>4183.1485943775097</v>
      </c>
      <c r="P153" s="30">
        <f t="shared" si="95"/>
        <v>66.301204819277103</v>
      </c>
      <c r="Q153" s="6">
        <f t="shared" si="96"/>
        <v>93.574297188755011</v>
      </c>
      <c r="R153" s="7">
        <f t="shared" si="97"/>
        <v>79.036144578313255</v>
      </c>
      <c r="S153" s="8">
        <f t="shared" si="98"/>
        <v>93.458550466396062</v>
      </c>
      <c r="T153" s="9">
        <f t="shared" si="99"/>
        <v>80</v>
      </c>
      <c r="U153" s="5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>
      <c r="A154" s="1"/>
      <c r="B154" s="31">
        <f t="shared" si="101"/>
        <v>2000</v>
      </c>
      <c r="C154" s="33">
        <v>78</v>
      </c>
      <c r="D154" s="34">
        <v>52</v>
      </c>
      <c r="E154" s="35">
        <v>2354</v>
      </c>
      <c r="F154" s="35">
        <v>2145</v>
      </c>
      <c r="G154" s="35">
        <v>2010</v>
      </c>
      <c r="H154" s="35">
        <v>10444600</v>
      </c>
      <c r="I154" s="34">
        <v>9528630</v>
      </c>
      <c r="J154" s="34">
        <v>8910540</v>
      </c>
      <c r="K154" s="72">
        <v>160307</v>
      </c>
      <c r="L154" s="36">
        <f t="shared" si="93"/>
        <v>215.38391828179678</v>
      </c>
      <c r="M154" s="28">
        <f>IF(L144=0,0,L154/L144*100)</f>
        <v>46.289286276910765</v>
      </c>
      <c r="N154" s="37">
        <f t="shared" si="100"/>
        <v>3.2660235614725122</v>
      </c>
      <c r="O154" s="29">
        <f t="shared" si="94"/>
        <v>4436.9583687340701</v>
      </c>
      <c r="P154" s="30">
        <f t="shared" si="95"/>
        <v>68.099830076465594</v>
      </c>
      <c r="Q154" s="6">
        <f t="shared" si="96"/>
        <v>91.121495327102807</v>
      </c>
      <c r="R154" s="7">
        <f t="shared" si="97"/>
        <v>85.386576040781648</v>
      </c>
      <c r="S154" s="8">
        <f t="shared" si="98"/>
        <v>91.230205082051981</v>
      </c>
      <c r="T154" s="9">
        <f t="shared" si="99"/>
        <v>209</v>
      </c>
      <c r="U154" s="5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>
      <c r="A155" s="1"/>
      <c r="B155" s="31">
        <f t="shared" si="101"/>
        <v>2001</v>
      </c>
      <c r="C155" s="33">
        <v>66</v>
      </c>
      <c r="D155" s="34"/>
      <c r="E155" s="35">
        <v>2832</v>
      </c>
      <c r="F155" s="35">
        <v>2534</v>
      </c>
      <c r="G155" s="35">
        <v>2328</v>
      </c>
      <c r="H155" s="35">
        <v>12186895</v>
      </c>
      <c r="I155" s="34">
        <v>10731829</v>
      </c>
      <c r="J155" s="34"/>
      <c r="K155" s="72">
        <v>196052</v>
      </c>
      <c r="L155" s="36">
        <f t="shared" si="93"/>
        <v>205.49238851478179</v>
      </c>
      <c r="M155" s="28">
        <f>IF(L144=0,0,L155/L144*100)</f>
        <v>44.163445792836711</v>
      </c>
      <c r="N155" s="37">
        <f t="shared" si="100"/>
        <v>-4.5925108271423678</v>
      </c>
      <c r="O155" s="29">
        <f t="shared" si="94"/>
        <v>4303.2821327683614</v>
      </c>
      <c r="P155" s="30">
        <f t="shared" si="95"/>
        <v>69.227401129943502</v>
      </c>
      <c r="Q155" s="6">
        <f t="shared" si="96"/>
        <v>89.477401129943502</v>
      </c>
      <c r="R155" s="7">
        <f t="shared" si="97"/>
        <v>82.203389830508485</v>
      </c>
      <c r="S155" s="8">
        <f t="shared" si="98"/>
        <v>88.060404229297134</v>
      </c>
      <c r="T155" s="9">
        <f t="shared" si="99"/>
        <v>298</v>
      </c>
      <c r="U155" s="5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>
      <c r="A156" s="1"/>
      <c r="B156" s="31">
        <f t="shared" si="101"/>
        <v>2002</v>
      </c>
      <c r="C156" s="33">
        <v>77</v>
      </c>
      <c r="D156" s="34"/>
      <c r="E156" s="35">
        <v>2743</v>
      </c>
      <c r="F156" s="35">
        <v>2611</v>
      </c>
      <c r="G156" s="35">
        <v>2419</v>
      </c>
      <c r="H156" s="35">
        <v>13140385</v>
      </c>
      <c r="I156" s="34">
        <v>12640798</v>
      </c>
      <c r="J156" s="34"/>
      <c r="K156" s="72">
        <v>208172</v>
      </c>
      <c r="L156" s="36">
        <f t="shared" si="93"/>
        <v>208.6698591803893</v>
      </c>
      <c r="M156" s="28">
        <f>IF(L144=0,0,L156/L144*100)</f>
        <v>44.846332660389912</v>
      </c>
      <c r="N156" s="37">
        <f t="shared" si="100"/>
        <v>1.5462717079561974</v>
      </c>
      <c r="O156" s="29">
        <f t="shared" si="94"/>
        <v>4790.5158585490335</v>
      </c>
      <c r="P156" s="30">
        <f t="shared" si="95"/>
        <v>75.892088953700323</v>
      </c>
      <c r="Q156" s="6">
        <f t="shared" si="96"/>
        <v>95.187750637987605</v>
      </c>
      <c r="R156" s="7">
        <f t="shared" si="97"/>
        <v>88.188115202333222</v>
      </c>
      <c r="S156" s="8">
        <f t="shared" si="98"/>
        <v>96.198079432223636</v>
      </c>
      <c r="T156" s="9">
        <f t="shared" si="99"/>
        <v>132</v>
      </c>
      <c r="U156" s="5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>
      <c r="A157" s="1"/>
      <c r="B157" s="31">
        <f t="shared" si="101"/>
        <v>2003</v>
      </c>
      <c r="C157" s="33">
        <v>78</v>
      </c>
      <c r="D157" s="34"/>
      <c r="E157" s="35">
        <v>2524</v>
      </c>
      <c r="F157" s="35">
        <v>2405</v>
      </c>
      <c r="G157" s="35"/>
      <c r="H157" s="35">
        <v>11852675</v>
      </c>
      <c r="I157" s="34">
        <v>11194603</v>
      </c>
      <c r="J157" s="34"/>
      <c r="K157" s="72">
        <v>184400</v>
      </c>
      <c r="L157" s="36">
        <f t="shared" si="93"/>
        <v>212.48555293655096</v>
      </c>
      <c r="M157" s="28">
        <f>IF(L144=0,0,L157/L144*100)</f>
        <v>45.666383395992654</v>
      </c>
      <c r="N157" s="37">
        <f t="shared" si="100"/>
        <v>1.8285792548808417</v>
      </c>
      <c r="O157" s="29">
        <f t="shared" si="94"/>
        <v>4695.9885103011093</v>
      </c>
      <c r="P157" s="30">
        <f t="shared" si="95"/>
        <v>73.058637083993659</v>
      </c>
      <c r="Q157" s="15">
        <f t="shared" si="96"/>
        <v>95.285261489698897</v>
      </c>
      <c r="R157" s="16">
        <f t="shared" si="97"/>
        <v>0</v>
      </c>
      <c r="S157" s="17">
        <f t="shared" si="98"/>
        <v>94.447903110479274</v>
      </c>
      <c r="T157" s="18">
        <f t="shared" si="99"/>
        <v>119</v>
      </c>
      <c r="U157" s="5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>
      <c r="A158" s="1"/>
      <c r="B158" s="31">
        <f t="shared" si="101"/>
        <v>2004</v>
      </c>
      <c r="C158" s="33">
        <v>93</v>
      </c>
      <c r="D158" s="34"/>
      <c r="E158" s="35">
        <v>2822</v>
      </c>
      <c r="F158" s="35">
        <v>2663</v>
      </c>
      <c r="G158" s="35"/>
      <c r="H158" s="35">
        <v>11644101</v>
      </c>
      <c r="I158" s="34">
        <v>10933893</v>
      </c>
      <c r="J158" s="34"/>
      <c r="K158" s="72">
        <v>188386</v>
      </c>
      <c r="L158" s="36">
        <f t="shared" si="93"/>
        <v>204.32960094582401</v>
      </c>
      <c r="M158" s="28">
        <f>IF(L144=0,0,L158/L144*100)</f>
        <v>43.913545024533761</v>
      </c>
      <c r="N158" s="37">
        <f t="shared" si="100"/>
        <v>-3.8383560096259095</v>
      </c>
      <c r="O158" s="29">
        <f t="shared" si="94"/>
        <v>4126.1874557051733</v>
      </c>
      <c r="P158" s="30">
        <f t="shared" si="95"/>
        <v>66.756201275690998</v>
      </c>
      <c r="Q158" s="6">
        <f t="shared" si="96"/>
        <v>94.365698086463496</v>
      </c>
      <c r="R158" s="7">
        <f t="shared" si="97"/>
        <v>0</v>
      </c>
      <c r="S158" s="8">
        <f t="shared" si="98"/>
        <v>93.900705601918091</v>
      </c>
      <c r="T158" s="9">
        <f t="shared" si="99"/>
        <v>159</v>
      </c>
      <c r="U158" s="5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>
      <c r="A159" s="1"/>
      <c r="B159" s="31">
        <f t="shared" si="101"/>
        <v>2005</v>
      </c>
      <c r="C159" s="33">
        <v>72</v>
      </c>
      <c r="D159" s="34"/>
      <c r="E159" s="35">
        <v>1495</v>
      </c>
      <c r="F159" s="35">
        <v>1430</v>
      </c>
      <c r="G159" s="35"/>
      <c r="H159" s="35">
        <v>6183996</v>
      </c>
      <c r="I159" s="34">
        <v>5904206</v>
      </c>
      <c r="J159" s="34"/>
      <c r="K159" s="72">
        <v>98384</v>
      </c>
      <c r="L159" s="36">
        <f t="shared" si="93"/>
        <v>207.78714320295984</v>
      </c>
      <c r="M159" s="28">
        <f>IF(L144=0,0,L159/L144*100)</f>
        <v>44.656623545120802</v>
      </c>
      <c r="N159" s="37">
        <f t="shared" si="100"/>
        <v>1.6921396807565638</v>
      </c>
      <c r="O159" s="29">
        <f t="shared" si="94"/>
        <v>4136.4521739130432</v>
      </c>
      <c r="P159" s="30">
        <f t="shared" si="95"/>
        <v>65.80869565217391</v>
      </c>
      <c r="Q159" s="6">
        <f t="shared" si="96"/>
        <v>95.652173913043484</v>
      </c>
      <c r="R159" s="7">
        <f t="shared" si="97"/>
        <v>0</v>
      </c>
      <c r="S159" s="8">
        <f t="shared" si="98"/>
        <v>95.475579220943871</v>
      </c>
      <c r="T159" s="9">
        <f t="shared" si="99"/>
        <v>65</v>
      </c>
      <c r="U159" s="5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>
      <c r="A160" s="1"/>
      <c r="B160" s="31">
        <f t="shared" si="101"/>
        <v>2006</v>
      </c>
      <c r="C160" s="33">
        <v>41</v>
      </c>
      <c r="D160" s="34">
        <v>0</v>
      </c>
      <c r="E160" s="35">
        <v>938</v>
      </c>
      <c r="F160" s="35">
        <v>906</v>
      </c>
      <c r="G160" s="35">
        <v>0</v>
      </c>
      <c r="H160" s="35">
        <v>4117356</v>
      </c>
      <c r="I160" s="34">
        <v>3963346</v>
      </c>
      <c r="J160" s="34">
        <v>0</v>
      </c>
      <c r="K160" s="72">
        <v>59301</v>
      </c>
      <c r="L160" s="36">
        <f t="shared" si="93"/>
        <v>229.52518705721656</v>
      </c>
      <c r="M160" s="28">
        <f>IF(L144=0,0,L160/L144*100)</f>
        <v>49.328460435715485</v>
      </c>
      <c r="N160" s="37">
        <f t="shared" si="100"/>
        <v>10.461688591109649</v>
      </c>
      <c r="O160" s="29">
        <f t="shared" si="94"/>
        <v>4389.505330490405</v>
      </c>
      <c r="P160" s="30">
        <f t="shared" si="95"/>
        <v>63.220682302771856</v>
      </c>
      <c r="Q160" s="6"/>
      <c r="R160" s="7"/>
      <c r="S160" s="8"/>
      <c r="T160" s="9"/>
      <c r="U160" s="5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>
      <c r="A161" s="1"/>
      <c r="B161" s="31">
        <f t="shared" si="101"/>
        <v>2007</v>
      </c>
      <c r="C161" s="33">
        <v>34</v>
      </c>
      <c r="D161" s="34"/>
      <c r="E161" s="35">
        <v>762</v>
      </c>
      <c r="F161" s="35">
        <v>697</v>
      </c>
      <c r="G161" s="35"/>
      <c r="H161" s="35">
        <v>3592758</v>
      </c>
      <c r="I161" s="34">
        <v>3236180</v>
      </c>
      <c r="J161" s="34"/>
      <c r="K161" s="72">
        <v>44850</v>
      </c>
      <c r="L161" s="36">
        <f t="shared" ref="L161:L166" si="102">IF(H161=0,0,H161/K161*3.30578)</f>
        <v>264.81310013913043</v>
      </c>
      <c r="M161" s="28">
        <f>IF(L144=0,0,L161/L144*100)</f>
        <v>56.912370709955809</v>
      </c>
      <c r="N161" s="37">
        <f>IF(L160=0,"     －",IF(L161=0,"     －",(L161-L160)/L160*100))</f>
        <v>15.374309693130636</v>
      </c>
      <c r="O161" s="29">
        <f>IF(H161=0,0,H161/E161)</f>
        <v>4714.9055118110236</v>
      </c>
      <c r="P161" s="30">
        <f>IF(K161=0,0,K161/E161)</f>
        <v>58.85826771653543</v>
      </c>
      <c r="Q161" s="6"/>
      <c r="R161" s="7"/>
      <c r="S161" s="8"/>
      <c r="T161" s="9"/>
      <c r="U161" s="5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>
      <c r="A162" s="1"/>
      <c r="B162" s="31">
        <f t="shared" si="101"/>
        <v>2008</v>
      </c>
      <c r="C162" s="33">
        <v>50</v>
      </c>
      <c r="D162" s="34"/>
      <c r="E162" s="35">
        <v>987</v>
      </c>
      <c r="F162" s="35">
        <v>800</v>
      </c>
      <c r="G162" s="35"/>
      <c r="H162" s="35">
        <v>4810412</v>
      </c>
      <c r="I162" s="34">
        <v>3898674</v>
      </c>
      <c r="J162" s="34"/>
      <c r="K162" s="72">
        <v>60774</v>
      </c>
      <c r="L162" s="36">
        <f t="shared" si="102"/>
        <v>261.66064075690258</v>
      </c>
      <c r="M162" s="28">
        <f>IF(L144=0,0,L162/L144*100)</f>
        <v>56.234859148348136</v>
      </c>
      <c r="N162" s="37">
        <f>IF(L161=0,"     －",IF(L162=0,"     －",(L162-L161)/L161*100))</f>
        <v>-1.1904469154175426</v>
      </c>
      <c r="O162" s="29">
        <f>IF(H162=0,0,H162/E162)</f>
        <v>4873.7710233029384</v>
      </c>
      <c r="P162" s="30">
        <f>IF(K162=0,0,K162/E162)</f>
        <v>61.574468085106382</v>
      </c>
      <c r="Q162" s="6"/>
      <c r="R162" s="7"/>
      <c r="S162" s="8"/>
      <c r="T162" s="9"/>
      <c r="U162" s="5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>
      <c r="A163" s="1"/>
      <c r="B163" s="31">
        <f t="shared" si="101"/>
        <v>2009</v>
      </c>
      <c r="C163" s="33">
        <v>27</v>
      </c>
      <c r="D163" s="34"/>
      <c r="E163" s="35">
        <v>531</v>
      </c>
      <c r="F163" s="35">
        <v>497</v>
      </c>
      <c r="G163" s="35"/>
      <c r="H163" s="35">
        <v>2172193</v>
      </c>
      <c r="I163" s="34">
        <v>2053845</v>
      </c>
      <c r="J163" s="34"/>
      <c r="K163" s="72">
        <v>30810</v>
      </c>
      <c r="L163" s="36">
        <f t="shared" si="102"/>
        <v>233.06693202012332</v>
      </c>
      <c r="M163" s="28">
        <f>IF(L144=0,0,L163/L144*100)</f>
        <v>50.089635400938747</v>
      </c>
      <c r="N163" s="37">
        <f>IF(L162=0,"     －",IF(L163=0,"     －",(L163-L162)/L162*100))</f>
        <v>-10.92778365674967</v>
      </c>
      <c r="O163" s="29">
        <f>IF(H163=0,0,H163/E163)</f>
        <v>4090.7589453860642</v>
      </c>
      <c r="P163" s="30">
        <f>IF(K163=0,0,K163/E163)</f>
        <v>58.022598870056498</v>
      </c>
      <c r="Q163" s="6"/>
      <c r="R163" s="7"/>
      <c r="S163" s="8"/>
      <c r="T163" s="9"/>
      <c r="U163" s="5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>
      <c r="A164" s="1"/>
      <c r="B164" s="31">
        <f t="shared" si="101"/>
        <v>2010</v>
      </c>
      <c r="C164" s="33">
        <v>22</v>
      </c>
      <c r="D164" s="34"/>
      <c r="E164" s="35">
        <v>446</v>
      </c>
      <c r="F164" s="35">
        <v>427</v>
      </c>
      <c r="G164" s="35"/>
      <c r="H164" s="35">
        <v>2149064</v>
      </c>
      <c r="I164" s="34">
        <v>2058165</v>
      </c>
      <c r="J164" s="34"/>
      <c r="K164" s="72">
        <v>27235</v>
      </c>
      <c r="L164" s="36">
        <f t="shared" si="102"/>
        <v>260.85304901487058</v>
      </c>
      <c r="M164" s="28">
        <f>IF(L144=0,0,L164/L144*100)</f>
        <v>56.061295376085077</v>
      </c>
      <c r="N164" s="37">
        <f>IF(L163=0,"     －",IF(L164=0,"     －",(L164-L163)/L163*100))</f>
        <v>11.921947379625768</v>
      </c>
      <c r="O164" s="29">
        <f>IF(H164=0,0,H164/E164)</f>
        <v>4818.5291479820626</v>
      </c>
      <c r="P164" s="30">
        <f>IF(K164=0,0,K164/E164)</f>
        <v>61.065022421524667</v>
      </c>
      <c r="Q164" s="6"/>
      <c r="R164" s="7"/>
      <c r="S164" s="8"/>
      <c r="T164" s="9"/>
      <c r="U164" s="5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>
      <c r="A165" s="1"/>
      <c r="B165" s="31">
        <f t="shared" si="101"/>
        <v>2011</v>
      </c>
      <c r="C165" s="33">
        <v>60</v>
      </c>
      <c r="D165" s="34"/>
      <c r="E165" s="35">
        <v>1112</v>
      </c>
      <c r="F165" s="35">
        <v>947</v>
      </c>
      <c r="G165" s="35"/>
      <c r="H165" s="35">
        <v>5637968</v>
      </c>
      <c r="I165" s="34">
        <v>4853222</v>
      </c>
      <c r="J165" s="34"/>
      <c r="K165" s="72">
        <v>77035</v>
      </c>
      <c r="L165" s="36">
        <f t="shared" si="102"/>
        <v>241.94044077419355</v>
      </c>
      <c r="M165" s="28">
        <f>IF(L144=0,0,L165/L144*100)</f>
        <v>51.99668765569637</v>
      </c>
      <c r="N165" s="37">
        <f>IF(L164=0,"     －",IF(L165=0,"     －",(L165-L164)/L164*100))</f>
        <v>-7.2502921902204296</v>
      </c>
      <c r="O165" s="29">
        <f>IF(H165=0,0,H165/E165)</f>
        <v>5070.1151079136689</v>
      </c>
      <c r="P165" s="30">
        <f>IF(K165=0,0,K165/E165)</f>
        <v>69.276079136690655</v>
      </c>
      <c r="Q165" s="6"/>
      <c r="R165" s="7"/>
      <c r="S165" s="8"/>
      <c r="T165" s="9"/>
      <c r="U165" s="5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>
      <c r="A166" s="1"/>
      <c r="B166" s="31">
        <f t="shared" si="101"/>
        <v>2012</v>
      </c>
      <c r="C166" s="33">
        <v>69</v>
      </c>
      <c r="D166" s="34"/>
      <c r="E166" s="35">
        <v>959</v>
      </c>
      <c r="F166" s="35">
        <v>912</v>
      </c>
      <c r="G166" s="35"/>
      <c r="H166" s="35">
        <v>4128756</v>
      </c>
      <c r="I166" s="34">
        <v>3914670</v>
      </c>
      <c r="J166" s="34"/>
      <c r="K166" s="72">
        <v>60797</v>
      </c>
      <c r="L166" s="36">
        <f t="shared" si="102"/>
        <v>224.49724508906687</v>
      </c>
      <c r="M166" s="28">
        <f>IF(L144=0,0,L166/L144*100)</f>
        <v>48.247879085891263</v>
      </c>
      <c r="N166" s="37">
        <f t="shared" ref="N166:N168" si="103">IF(L165=0,"     －",IF(L166=0,"     －",(L166-L165)/L165*100))</f>
        <v>-7.2097065002070746</v>
      </c>
      <c r="O166" s="29">
        <f t="shared" ref="O166:O173" si="104">IF(H166=0,0,H166/E166)</f>
        <v>4305.2721584984356</v>
      </c>
      <c r="P166" s="30">
        <f t="shared" ref="P166:P173" si="105">IF(K166=0,0,K166/E166)</f>
        <v>63.396246089676744</v>
      </c>
      <c r="Q166" s="6"/>
      <c r="R166" s="7"/>
      <c r="S166" s="8"/>
      <c r="T166" s="9"/>
      <c r="U166" s="5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>
      <c r="A167" s="1"/>
      <c r="B167" s="31">
        <f t="shared" si="101"/>
        <v>2013</v>
      </c>
      <c r="C167" s="33">
        <v>50</v>
      </c>
      <c r="D167" s="34"/>
      <c r="E167" s="35">
        <v>886</v>
      </c>
      <c r="F167" s="35">
        <v>799</v>
      </c>
      <c r="G167" s="35"/>
      <c r="H167" s="35">
        <v>4770322</v>
      </c>
      <c r="I167" s="34">
        <v>4330317</v>
      </c>
      <c r="J167" s="34"/>
      <c r="K167" s="72">
        <v>58931</v>
      </c>
      <c r="L167" s="36">
        <f>IF(H167=0,0,H167/K167*3.30578)</f>
        <v>267.59490015713288</v>
      </c>
      <c r="M167" s="28">
        <f>IF(L144=0,0,L167/L144*100)</f>
        <v>57.510221925708869</v>
      </c>
      <c r="N167" s="37">
        <f t="shared" si="103"/>
        <v>19.197409327213563</v>
      </c>
      <c r="O167" s="29">
        <f t="shared" si="104"/>
        <v>5384.1106094808129</v>
      </c>
      <c r="P167" s="30">
        <f t="shared" si="105"/>
        <v>66.513544018058695</v>
      </c>
      <c r="Q167" s="6"/>
      <c r="R167" s="7"/>
      <c r="S167" s="8"/>
      <c r="T167" s="9"/>
      <c r="U167" s="5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>
      <c r="A168" s="1"/>
      <c r="B168" s="31">
        <f t="shared" si="101"/>
        <v>2014</v>
      </c>
      <c r="C168" s="33">
        <v>31</v>
      </c>
      <c r="D168" s="34"/>
      <c r="E168" s="35">
        <v>594</v>
      </c>
      <c r="F168" s="35">
        <v>573</v>
      </c>
      <c r="G168" s="35"/>
      <c r="H168" s="35">
        <v>3446298</v>
      </c>
      <c r="I168" s="34">
        <v>3331806</v>
      </c>
      <c r="J168" s="34"/>
      <c r="K168" s="72">
        <v>39997</v>
      </c>
      <c r="L168" s="36">
        <f>IF(H168=0,0,H168/K168*3.30578)</f>
        <v>284.83893798134858</v>
      </c>
      <c r="M168" s="28">
        <f>IF(L144=0,0,L168/L144*100)</f>
        <v>61.216228436235141</v>
      </c>
      <c r="N168" s="37">
        <f t="shared" si="103"/>
        <v>6.444083132410193</v>
      </c>
      <c r="O168" s="29">
        <f t="shared" si="104"/>
        <v>5801.848484848485</v>
      </c>
      <c r="P168" s="30">
        <f t="shared" si="105"/>
        <v>67.33501683501683</v>
      </c>
      <c r="Q168" s="6"/>
      <c r="R168" s="7"/>
      <c r="S168" s="8"/>
      <c r="T168" s="9"/>
      <c r="U168" s="5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>
      <c r="A169" s="1"/>
      <c r="B169" s="31">
        <f t="shared" ref="B169:B178" si="106">B168+1</f>
        <v>2015</v>
      </c>
      <c r="C169" s="33">
        <v>26</v>
      </c>
      <c r="D169" s="34"/>
      <c r="E169" s="35">
        <v>457</v>
      </c>
      <c r="F169" s="35">
        <v>452</v>
      </c>
      <c r="G169" s="35"/>
      <c r="H169" s="35">
        <v>2588962</v>
      </c>
      <c r="I169" s="34">
        <v>2559272</v>
      </c>
      <c r="J169" s="34"/>
      <c r="K169" s="72">
        <v>29037</v>
      </c>
      <c r="L169" s="36">
        <f>IF(H169=0,0,H169/K169*3.30578)</f>
        <v>294.74597239246481</v>
      </c>
      <c r="M169" s="28">
        <f>IF(L144=0,0,L169/L144*100)</f>
        <v>63.345401104602004</v>
      </c>
      <c r="N169" s="37">
        <f>IF(L168=0,"     －",IF(L169=0,"     －",(L169-L168)/L168*100))</f>
        <v>3.4781180134034013</v>
      </c>
      <c r="O169" s="29">
        <f t="shared" si="104"/>
        <v>5665.1247264770245</v>
      </c>
      <c r="P169" s="30">
        <f t="shared" si="105"/>
        <v>63.538293216630194</v>
      </c>
      <c r="Q169" s="6"/>
      <c r="R169" s="7"/>
      <c r="S169" s="8"/>
      <c r="T169" s="9"/>
      <c r="U169" s="5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>
      <c r="A170" s="1"/>
      <c r="B170" s="31">
        <f t="shared" si="106"/>
        <v>2016</v>
      </c>
      <c r="C170" s="33">
        <v>49</v>
      </c>
      <c r="D170" s="34"/>
      <c r="E170" s="35">
        <v>887</v>
      </c>
      <c r="F170" s="35">
        <v>783</v>
      </c>
      <c r="G170" s="35"/>
      <c r="H170" s="35">
        <v>4904849</v>
      </c>
      <c r="I170" s="34">
        <v>4488793</v>
      </c>
      <c r="J170" s="34"/>
      <c r="K170" s="72">
        <v>58455</v>
      </c>
      <c r="L170" s="36">
        <f>IF(H170=0,0,H170/K170*3.30578)</f>
        <v>277.38177619057393</v>
      </c>
      <c r="M170" s="28">
        <f>IF(L144=0,0,L170/L144*100)</f>
        <v>59.61357072761836</v>
      </c>
      <c r="N170" s="37">
        <f>IF(L169=0,"     －",IF(L170=0,"     －",(L170-L169)/L169*100))</f>
        <v>-5.8912412138985326</v>
      </c>
      <c r="O170" s="29">
        <f t="shared" si="104"/>
        <v>5529.7057497181513</v>
      </c>
      <c r="P170" s="30">
        <f t="shared" si="105"/>
        <v>65.901916572717028</v>
      </c>
      <c r="Q170" s="6"/>
      <c r="R170" s="7"/>
      <c r="S170" s="8"/>
      <c r="T170" s="9"/>
      <c r="U170" s="5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>
      <c r="A171" s="1"/>
      <c r="B171" s="31">
        <f t="shared" si="106"/>
        <v>2017</v>
      </c>
      <c r="C171" s="33">
        <v>45</v>
      </c>
      <c r="D171" s="34"/>
      <c r="E171" s="35">
        <v>678</v>
      </c>
      <c r="F171" s="35">
        <v>636</v>
      </c>
      <c r="G171" s="35"/>
      <c r="H171" s="35">
        <v>3878326</v>
      </c>
      <c r="I171" s="34">
        <v>3645236</v>
      </c>
      <c r="J171" s="34"/>
      <c r="K171" s="72">
        <v>46918</v>
      </c>
      <c r="L171" s="36">
        <f t="shared" ref="L171:L178" si="107">IF(H171=0,0,H171/K171*3.30578)</f>
        <v>273.26170178353721</v>
      </c>
      <c r="M171" s="28">
        <f>IF(L144=0,0,L171/L144*100)</f>
        <v>58.728103951682122</v>
      </c>
      <c r="N171" s="37">
        <f>IF(L170=0,"     －",IF(L171=0,"     －",(L171-L170)/L170*100))</f>
        <v>-1.4853443018571075</v>
      </c>
      <c r="O171" s="29">
        <f t="shared" si="104"/>
        <v>5720.2448377581122</v>
      </c>
      <c r="P171" s="30">
        <f t="shared" si="105"/>
        <v>69.200589970501468</v>
      </c>
      <c r="Q171" s="6"/>
      <c r="R171" s="7"/>
      <c r="S171" s="8"/>
      <c r="T171" s="9"/>
      <c r="U171" s="5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>
      <c r="A172" s="1"/>
      <c r="B172" s="31">
        <f t="shared" si="106"/>
        <v>2018</v>
      </c>
      <c r="C172" s="33">
        <v>40</v>
      </c>
      <c r="D172" s="34"/>
      <c r="E172" s="35">
        <v>295</v>
      </c>
      <c r="F172" s="35">
        <v>277</v>
      </c>
      <c r="G172" s="35"/>
      <c r="H172" s="35">
        <v>1639241</v>
      </c>
      <c r="I172" s="34">
        <v>1541685</v>
      </c>
      <c r="J172" s="34"/>
      <c r="K172" s="72">
        <v>17655</v>
      </c>
      <c r="L172" s="36">
        <f t="shared" si="107"/>
        <v>306.93685148569813</v>
      </c>
      <c r="M172" s="28">
        <f>IF(L144=0,0,L172/L144*100)</f>
        <v>65.965406798692754</v>
      </c>
      <c r="N172" s="37">
        <f>IF(L171=0,"     －",IF(L172=0,"     －",(L172-L171)/L171*100))</f>
        <v>12.323406274047327</v>
      </c>
      <c r="O172" s="29">
        <f t="shared" si="104"/>
        <v>5556.7491525423729</v>
      </c>
      <c r="P172" s="30">
        <f t="shared" si="105"/>
        <v>59.847457627118644</v>
      </c>
      <c r="Q172" s="6"/>
      <c r="R172" s="7"/>
      <c r="S172" s="8"/>
      <c r="T172" s="9"/>
      <c r="U172" s="5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>
      <c r="A173" s="1"/>
      <c r="B173" s="31">
        <f t="shared" si="106"/>
        <v>2019</v>
      </c>
      <c r="C173" s="33">
        <v>31</v>
      </c>
      <c r="D173" s="34"/>
      <c r="E173" s="35">
        <v>440</v>
      </c>
      <c r="F173" s="35">
        <v>393</v>
      </c>
      <c r="G173" s="35"/>
      <c r="H173" s="35">
        <v>2350631</v>
      </c>
      <c r="I173" s="34">
        <v>2105360</v>
      </c>
      <c r="J173" s="34"/>
      <c r="K173" s="72">
        <v>24650</v>
      </c>
      <c r="L173" s="36">
        <f t="shared" si="107"/>
        <v>315.24011956105477</v>
      </c>
      <c r="M173" s="28">
        <f>IF(L144=0,0,L173/L144*100)</f>
        <v>67.749905641690177</v>
      </c>
      <c r="N173" s="37">
        <f>IF(L172=0,"     －",IF(L173=0,"     －",(L173-L172)/L172*100))</f>
        <v>2.705204029807915</v>
      </c>
      <c r="O173" s="29">
        <f t="shared" si="104"/>
        <v>5342.3431818181816</v>
      </c>
      <c r="P173" s="30">
        <f t="shared" si="105"/>
        <v>56.022727272727273</v>
      </c>
      <c r="Q173" s="6"/>
      <c r="R173" s="7"/>
      <c r="S173" s="8"/>
      <c r="T173" s="9"/>
      <c r="U173" s="5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>
      <c r="A174" s="1"/>
      <c r="B174" s="31">
        <f t="shared" si="106"/>
        <v>2020</v>
      </c>
      <c r="C174" s="33">
        <v>27</v>
      </c>
      <c r="D174" s="34"/>
      <c r="E174" s="35">
        <v>329</v>
      </c>
      <c r="F174" s="35">
        <v>310</v>
      </c>
      <c r="G174" s="35"/>
      <c r="H174" s="35">
        <v>1748622</v>
      </c>
      <c r="I174" s="34">
        <v>1656444</v>
      </c>
      <c r="J174" s="34"/>
      <c r="K174" s="72">
        <v>18951</v>
      </c>
      <c r="L174" s="36">
        <f t="shared" si="107"/>
        <v>305.02662841855312</v>
      </c>
      <c r="M174" s="28">
        <f>IF(L144=0,0,L174/L144*100)</f>
        <v>65.554870751650725</v>
      </c>
      <c r="N174" s="37">
        <f t="shared" ref="N174:N178" si="108">IF(L173=0,"     －",IF(L174=0,"     －",(L174-L173)/L173*100))</f>
        <v>-3.2399084090956052</v>
      </c>
      <c r="O174" s="29">
        <f>IF(H174=0,0,H174/E174)</f>
        <v>5314.9604863221884</v>
      </c>
      <c r="P174" s="30">
        <f>IF(K174=0,0,K174/E174)</f>
        <v>57.601823708206688</v>
      </c>
      <c r="Q174" s="6"/>
      <c r="R174" s="7"/>
      <c r="S174" s="8"/>
      <c r="T174" s="9"/>
      <c r="U174" s="5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>
      <c r="A175" s="1"/>
      <c r="B175" s="31">
        <f t="shared" si="106"/>
        <v>2021</v>
      </c>
      <c r="C175" s="81">
        <v>28</v>
      </c>
      <c r="D175" s="34"/>
      <c r="E175" s="35">
        <v>378</v>
      </c>
      <c r="F175" s="35">
        <v>363</v>
      </c>
      <c r="G175" s="35"/>
      <c r="H175" s="35">
        <v>2024300</v>
      </c>
      <c r="I175" s="34">
        <v>1959238</v>
      </c>
      <c r="J175" s="34"/>
      <c r="K175" s="72">
        <v>21870</v>
      </c>
      <c r="L175" s="36">
        <f t="shared" si="107"/>
        <v>305.98493159579328</v>
      </c>
      <c r="M175" s="28">
        <f>IF(L144=0,0,L175/L144*100)</f>
        <v>65.760824708033411</v>
      </c>
      <c r="N175" s="37">
        <f t="shared" si="108"/>
        <v>0.31417033398316901</v>
      </c>
      <c r="O175" s="29">
        <f>IF(H175=0,0,H175/E175)</f>
        <v>5355.2910052910056</v>
      </c>
      <c r="P175" s="30">
        <f>IF(K175=0,0,K175/E175)</f>
        <v>57.857142857142854</v>
      </c>
      <c r="Q175" s="6"/>
      <c r="R175" s="7"/>
      <c r="S175" s="8"/>
      <c r="T175" s="9"/>
      <c r="U175" s="5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>
      <c r="A176" s="1"/>
      <c r="B176" s="31">
        <f t="shared" si="106"/>
        <v>2022</v>
      </c>
      <c r="C176" s="81">
        <v>11</v>
      </c>
      <c r="D176" s="34"/>
      <c r="E176" s="35">
        <v>219</v>
      </c>
      <c r="F176" s="35">
        <v>211</v>
      </c>
      <c r="G176" s="35"/>
      <c r="H176" s="35">
        <v>1192468</v>
      </c>
      <c r="I176" s="34">
        <v>1157368</v>
      </c>
      <c r="J176" s="34"/>
      <c r="K176" s="72">
        <v>9867</v>
      </c>
      <c r="L176" s="36">
        <f t="shared" si="107"/>
        <v>399.51726614371137</v>
      </c>
      <c r="M176" s="28">
        <f>IF(L144=0,0,L176/L144*100)</f>
        <v>85.862348742765775</v>
      </c>
      <c r="N176" s="37">
        <f t="shared" si="108"/>
        <v>30.567627647584452</v>
      </c>
      <c r="O176" s="29">
        <f>IF(H176=0,0,H176/E176)</f>
        <v>5445.0593607305937</v>
      </c>
      <c r="P176" s="30">
        <f>IF(K176=0,0,K176/E176)</f>
        <v>45.054794520547944</v>
      </c>
      <c r="Q176" s="6"/>
      <c r="R176" s="7"/>
      <c r="S176" s="8"/>
      <c r="T176" s="9"/>
      <c r="U176" s="5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>
      <c r="A177" s="1"/>
      <c r="B177" s="31">
        <f t="shared" si="106"/>
        <v>2023</v>
      </c>
      <c r="C177" s="81">
        <v>15</v>
      </c>
      <c r="D177" s="34"/>
      <c r="E177" s="35">
        <v>194</v>
      </c>
      <c r="F177" s="35">
        <v>185</v>
      </c>
      <c r="G177" s="35"/>
      <c r="H177" s="35">
        <v>1461116</v>
      </c>
      <c r="I177" s="34">
        <v>1385132</v>
      </c>
      <c r="J177" s="34"/>
      <c r="K177" s="72">
        <v>10899</v>
      </c>
      <c r="L177" s="36">
        <f t="shared" si="107"/>
        <v>443.17167175704191</v>
      </c>
      <c r="M177" s="28">
        <f>IF(L144=0,0,L177/L144*100)</f>
        <v>95.244345759089072</v>
      </c>
      <c r="N177" s="37">
        <f t="shared" si="108"/>
        <v>10.926788229880282</v>
      </c>
      <c r="O177" s="29">
        <f>IF(H177=0,0,H177/E177)</f>
        <v>7531.5257731958764</v>
      </c>
      <c r="P177" s="30">
        <f>IF(K177=0,0,K177/E177)</f>
        <v>56.180412371134018</v>
      </c>
      <c r="Q177" s="6"/>
      <c r="R177" s="7"/>
      <c r="S177" s="8"/>
      <c r="T177" s="9"/>
      <c r="U177" s="5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>
      <c r="A178" s="1"/>
      <c r="B178" s="31">
        <f t="shared" si="106"/>
        <v>2024</v>
      </c>
      <c r="C178" s="81">
        <v>19</v>
      </c>
      <c r="D178" s="34"/>
      <c r="E178" s="35">
        <v>247</v>
      </c>
      <c r="F178" s="35">
        <v>243</v>
      </c>
      <c r="G178" s="35"/>
      <c r="H178" s="35">
        <v>2220716</v>
      </c>
      <c r="I178" s="34">
        <v>2175818</v>
      </c>
      <c r="J178" s="34"/>
      <c r="K178" s="72">
        <v>14918</v>
      </c>
      <c r="L178" s="36">
        <f t="shared" si="107"/>
        <v>492.10340115833219</v>
      </c>
      <c r="M178" s="28">
        <f>IF(L144=0,0,L178/L144*100)</f>
        <v>105.76052007864635</v>
      </c>
      <c r="N178" s="37">
        <f t="shared" si="108"/>
        <v>11.041258392552653</v>
      </c>
      <c r="O178" s="29">
        <f>IF(H178=0,0,H178/E178)</f>
        <v>8990.7530364372469</v>
      </c>
      <c r="P178" s="30">
        <f>IF(K178=0,0,K178/E178)</f>
        <v>60.396761133603242</v>
      </c>
      <c r="Q178" s="6"/>
      <c r="R178" s="7"/>
      <c r="S178" s="8"/>
      <c r="T178" s="9"/>
      <c r="U178" s="5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>
      <c r="A179" s="1"/>
      <c r="B179" s="58" t="s">
        <v>30</v>
      </c>
      <c r="C179" s="59">
        <v>6</v>
      </c>
      <c r="D179" s="60">
        <v>1</v>
      </c>
      <c r="E179" s="61">
        <v>141</v>
      </c>
      <c r="F179" s="61">
        <v>87</v>
      </c>
      <c r="G179" s="61">
        <v>89</v>
      </c>
      <c r="H179" s="61">
        <v>2115185</v>
      </c>
      <c r="I179" s="60">
        <v>578622</v>
      </c>
      <c r="J179" s="60">
        <v>565602</v>
      </c>
      <c r="K179" s="73">
        <v>5704</v>
      </c>
      <c r="L179" s="63">
        <f t="shared" si="93"/>
        <v>1225.8654048562412</v>
      </c>
      <c r="M179" s="62">
        <v>100</v>
      </c>
      <c r="N179" s="63"/>
      <c r="O179" s="64">
        <f t="shared" si="94"/>
        <v>15001.312056737588</v>
      </c>
      <c r="P179" s="65">
        <f t="shared" si="95"/>
        <v>40.453900709219859</v>
      </c>
      <c r="Q179" s="6">
        <f t="shared" ref="Q179:Q194" si="109">IF(F179=0,0,F179/E179*100)</f>
        <v>61.702127659574465</v>
      </c>
      <c r="R179" s="7">
        <f t="shared" ref="R179:R194" si="110">IF(G179=0,0,G179/E179*100)</f>
        <v>63.12056737588653</v>
      </c>
      <c r="S179" s="8">
        <f t="shared" ref="S179:S194" si="111">IF(I179=0,0,I179/H179*100)</f>
        <v>27.355621375908019</v>
      </c>
      <c r="T179" s="9">
        <f t="shared" ref="T179:T194" si="112">E179-F179</f>
        <v>54</v>
      </c>
      <c r="U179" s="5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>
      <c r="A180" s="1"/>
      <c r="B180" s="31">
        <v>1991</v>
      </c>
      <c r="C180" s="33">
        <v>3</v>
      </c>
      <c r="D180" s="34">
        <v>0</v>
      </c>
      <c r="E180" s="35">
        <v>25</v>
      </c>
      <c r="F180" s="35">
        <v>9</v>
      </c>
      <c r="G180" s="35">
        <v>3</v>
      </c>
      <c r="H180" s="35">
        <v>450108</v>
      </c>
      <c r="I180" s="34">
        <v>48210</v>
      </c>
      <c r="J180" s="34">
        <v>17830</v>
      </c>
      <c r="K180" s="72">
        <v>1384</v>
      </c>
      <c r="L180" s="36">
        <f t="shared" si="93"/>
        <v>1075.1141793641618</v>
      </c>
      <c r="M180" s="28">
        <f>IF(L179=0,0,L180/L179*100)</f>
        <v>87.702465140554466</v>
      </c>
      <c r="N180" s="37">
        <f t="shared" ref="N180:N195" si="113">IF(L179=0,"     －",IF(L180=0,"     －",(L180-L179)/L179*100))</f>
        <v>-12.297534859445532</v>
      </c>
      <c r="O180" s="29">
        <f t="shared" si="94"/>
        <v>18004.32</v>
      </c>
      <c r="P180" s="30">
        <f t="shared" si="95"/>
        <v>55.36</v>
      </c>
      <c r="Q180" s="6">
        <f t="shared" si="109"/>
        <v>36</v>
      </c>
      <c r="R180" s="7">
        <f t="shared" si="110"/>
        <v>12</v>
      </c>
      <c r="S180" s="8">
        <f t="shared" si="111"/>
        <v>10.710762750273267</v>
      </c>
      <c r="T180" s="9">
        <f t="shared" si="112"/>
        <v>16</v>
      </c>
      <c r="U180" s="5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>
      <c r="A181" s="1"/>
      <c r="B181" s="31">
        <v>1992</v>
      </c>
      <c r="C181" s="33">
        <v>1</v>
      </c>
      <c r="D181" s="34">
        <v>0</v>
      </c>
      <c r="E181" s="35">
        <v>15</v>
      </c>
      <c r="F181" s="35">
        <v>13</v>
      </c>
      <c r="G181" s="35">
        <v>2</v>
      </c>
      <c r="H181" s="35">
        <v>71820</v>
      </c>
      <c r="I181" s="34">
        <v>61660</v>
      </c>
      <c r="J181" s="34">
        <v>11010</v>
      </c>
      <c r="K181" s="72">
        <v>337</v>
      </c>
      <c r="L181" s="36">
        <f t="shared" si="93"/>
        <v>704.51370801186943</v>
      </c>
      <c r="M181" s="28">
        <f>IF(L179=0,0,L181/L179*100)</f>
        <v>57.470722741742485</v>
      </c>
      <c r="N181" s="37">
        <f t="shared" si="113"/>
        <v>-34.470801191690256</v>
      </c>
      <c r="O181" s="29">
        <f t="shared" si="94"/>
        <v>4788</v>
      </c>
      <c r="P181" s="30">
        <f t="shared" si="95"/>
        <v>22.466666666666665</v>
      </c>
      <c r="Q181" s="6">
        <f t="shared" si="109"/>
        <v>86.666666666666671</v>
      </c>
      <c r="R181" s="7">
        <f t="shared" si="110"/>
        <v>13.333333333333334</v>
      </c>
      <c r="S181" s="8">
        <f t="shared" si="111"/>
        <v>85.853522695627959</v>
      </c>
      <c r="T181" s="9">
        <f t="shared" si="112"/>
        <v>2</v>
      </c>
      <c r="U181" s="5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>
      <c r="A182" s="1"/>
      <c r="B182" s="31">
        <f>B181+1</f>
        <v>1993</v>
      </c>
      <c r="C182" s="33">
        <v>8</v>
      </c>
      <c r="D182" s="34">
        <v>5</v>
      </c>
      <c r="E182" s="35">
        <v>165</v>
      </c>
      <c r="F182" s="35">
        <v>129</v>
      </c>
      <c r="G182" s="35">
        <v>93</v>
      </c>
      <c r="H182" s="35">
        <v>1543402</v>
      </c>
      <c r="I182" s="34">
        <v>1163142</v>
      </c>
      <c r="J182" s="34">
        <v>818202</v>
      </c>
      <c r="K182" s="72">
        <v>9940</v>
      </c>
      <c r="L182" s="36">
        <f t="shared" si="93"/>
        <v>513.2945134366197</v>
      </c>
      <c r="M182" s="28">
        <f>IF(L179=0,0,L182/L179*100)</f>
        <v>41.872012327227267</v>
      </c>
      <c r="N182" s="37">
        <f t="shared" si="113"/>
        <v>-27.142011915547869</v>
      </c>
      <c r="O182" s="29">
        <f t="shared" si="94"/>
        <v>9353.9515151515152</v>
      </c>
      <c r="P182" s="30">
        <f t="shared" si="95"/>
        <v>60.242424242424242</v>
      </c>
      <c r="Q182" s="6">
        <f t="shared" si="109"/>
        <v>78.181818181818187</v>
      </c>
      <c r="R182" s="7">
        <f t="shared" si="110"/>
        <v>56.36363636363636</v>
      </c>
      <c r="S182" s="8">
        <f t="shared" si="111"/>
        <v>75.362219305145388</v>
      </c>
      <c r="T182" s="9">
        <f t="shared" si="112"/>
        <v>36</v>
      </c>
      <c r="U182" s="5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>
      <c r="A183" s="1"/>
      <c r="B183" s="31">
        <f t="shared" ref="B183:B203" si="114">B182+1</f>
        <v>1994</v>
      </c>
      <c r="C183" s="33">
        <v>12</v>
      </c>
      <c r="D183" s="34">
        <v>5</v>
      </c>
      <c r="E183" s="35">
        <v>380</v>
      </c>
      <c r="F183" s="35">
        <v>269</v>
      </c>
      <c r="G183" s="35">
        <v>223</v>
      </c>
      <c r="H183" s="35">
        <v>2422532</v>
      </c>
      <c r="I183" s="34">
        <v>1678496</v>
      </c>
      <c r="J183" s="34">
        <v>1471314</v>
      </c>
      <c r="K183" s="72">
        <v>21105</v>
      </c>
      <c r="L183" s="36">
        <f t="shared" si="93"/>
        <v>379.45310755555556</v>
      </c>
      <c r="M183" s="28">
        <f>IF(L179=0,0,L183/L179*100)</f>
        <v>30.953896410842468</v>
      </c>
      <c r="N183" s="37">
        <f t="shared" si="113"/>
        <v>-26.07497301792035</v>
      </c>
      <c r="O183" s="29">
        <f t="shared" si="94"/>
        <v>6375.0842105263155</v>
      </c>
      <c r="P183" s="30">
        <f t="shared" si="95"/>
        <v>55.539473684210527</v>
      </c>
      <c r="Q183" s="6">
        <f t="shared" si="109"/>
        <v>70.78947368421052</v>
      </c>
      <c r="R183" s="7">
        <f t="shared" si="110"/>
        <v>58.684210526315795</v>
      </c>
      <c r="S183" s="8">
        <f t="shared" si="111"/>
        <v>69.286845333725211</v>
      </c>
      <c r="T183" s="9">
        <f t="shared" si="112"/>
        <v>111</v>
      </c>
      <c r="U183" s="5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>
      <c r="A184" s="1"/>
      <c r="B184" s="31">
        <f t="shared" si="114"/>
        <v>1995</v>
      </c>
      <c r="C184" s="33">
        <v>8</v>
      </c>
      <c r="D184" s="34">
        <v>7</v>
      </c>
      <c r="E184" s="35">
        <v>244</v>
      </c>
      <c r="F184" s="35">
        <v>238</v>
      </c>
      <c r="G184" s="35">
        <v>197</v>
      </c>
      <c r="H184" s="35">
        <v>1361089</v>
      </c>
      <c r="I184" s="34">
        <v>1326782</v>
      </c>
      <c r="J184" s="34">
        <v>1119162</v>
      </c>
      <c r="K184" s="72">
        <v>13881</v>
      </c>
      <c r="L184" s="36">
        <f t="shared" si="93"/>
        <v>324.14529172393918</v>
      </c>
      <c r="M184" s="28">
        <f>IF(L179=0,0,L184/L179*100)</f>
        <v>26.442159998956178</v>
      </c>
      <c r="N184" s="37">
        <f t="shared" si="113"/>
        <v>-14.575665538203239</v>
      </c>
      <c r="O184" s="29">
        <f t="shared" si="94"/>
        <v>5578.2336065573772</v>
      </c>
      <c r="P184" s="30">
        <f t="shared" si="95"/>
        <v>56.889344262295083</v>
      </c>
      <c r="Q184" s="6">
        <f t="shared" si="109"/>
        <v>97.540983606557376</v>
      </c>
      <c r="R184" s="7">
        <f t="shared" si="110"/>
        <v>80.737704918032776</v>
      </c>
      <c r="S184" s="8">
        <f t="shared" si="111"/>
        <v>97.479444768123173</v>
      </c>
      <c r="T184" s="9">
        <f t="shared" si="112"/>
        <v>6</v>
      </c>
      <c r="U184" s="5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>
      <c r="A185" s="1"/>
      <c r="B185" s="31">
        <f t="shared" si="114"/>
        <v>1996</v>
      </c>
      <c r="C185" s="33">
        <v>34</v>
      </c>
      <c r="D185" s="34">
        <v>27</v>
      </c>
      <c r="E185" s="35">
        <v>919</v>
      </c>
      <c r="F185" s="35">
        <v>857</v>
      </c>
      <c r="G185" s="35">
        <v>822</v>
      </c>
      <c r="H185" s="35">
        <v>5999875</v>
      </c>
      <c r="I185" s="34">
        <v>5683040</v>
      </c>
      <c r="J185" s="34">
        <v>5321885</v>
      </c>
      <c r="K185" s="72">
        <v>58916</v>
      </c>
      <c r="L185" s="36">
        <f t="shared" si="93"/>
        <v>336.65331620442663</v>
      </c>
      <c r="M185" s="28">
        <f>IF(L179=0,0,L185/L179*100)</f>
        <v>27.462502397961575</v>
      </c>
      <c r="N185" s="37">
        <f t="shared" si="113"/>
        <v>3.8587709893808988</v>
      </c>
      <c r="O185" s="29">
        <f t="shared" si="94"/>
        <v>6528.6996735582152</v>
      </c>
      <c r="P185" s="30">
        <f t="shared" si="95"/>
        <v>64.108813928182812</v>
      </c>
      <c r="Q185" s="6">
        <f t="shared" si="109"/>
        <v>93.253536452665941</v>
      </c>
      <c r="R185" s="7">
        <f t="shared" si="110"/>
        <v>89.445048966267677</v>
      </c>
      <c r="S185" s="8">
        <f t="shared" si="111"/>
        <v>94.719306652221917</v>
      </c>
      <c r="T185" s="9">
        <f t="shared" si="112"/>
        <v>62</v>
      </c>
      <c r="U185" s="5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>
      <c r="A186" s="1"/>
      <c r="B186" s="31">
        <f t="shared" si="114"/>
        <v>1997</v>
      </c>
      <c r="C186" s="33">
        <v>65</v>
      </c>
      <c r="D186">
        <v>36</v>
      </c>
      <c r="E186" s="35">
        <v>1652</v>
      </c>
      <c r="F186" s="35">
        <v>1467</v>
      </c>
      <c r="G186" s="35">
        <v>1296</v>
      </c>
      <c r="H186" s="35">
        <v>10529130</v>
      </c>
      <c r="I186" s="34">
        <v>9358715</v>
      </c>
      <c r="J186" s="34">
        <v>8432118</v>
      </c>
      <c r="K186" s="72">
        <v>106275</v>
      </c>
      <c r="L186" s="36">
        <f t="shared" si="93"/>
        <v>327.51811217501762</v>
      </c>
      <c r="M186" s="28">
        <f>IF(L179=0,0,L186/L179*100)</f>
        <v>26.717297908690561</v>
      </c>
      <c r="N186" s="37">
        <f t="shared" si="113"/>
        <v>-2.7135345442020906</v>
      </c>
      <c r="O186" s="29">
        <f t="shared" si="94"/>
        <v>6373.5653753026636</v>
      </c>
      <c r="P186" s="30">
        <f t="shared" si="95"/>
        <v>64.331113801452787</v>
      </c>
      <c r="Q186" s="6">
        <f t="shared" si="109"/>
        <v>88.801452784503638</v>
      </c>
      <c r="R186" s="7">
        <f t="shared" si="110"/>
        <v>78.450363196125906</v>
      </c>
      <c r="S186" s="8">
        <f t="shared" si="111"/>
        <v>88.884029354752002</v>
      </c>
      <c r="T186" s="9">
        <f t="shared" si="112"/>
        <v>185</v>
      </c>
      <c r="U186" s="5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>
      <c r="A187" s="1"/>
      <c r="B187" s="31">
        <f t="shared" si="114"/>
        <v>1998</v>
      </c>
      <c r="C187" s="33">
        <v>61</v>
      </c>
      <c r="D187" s="34">
        <v>39</v>
      </c>
      <c r="E187" s="35">
        <v>1075</v>
      </c>
      <c r="F187" s="35">
        <v>928</v>
      </c>
      <c r="G187" s="35">
        <v>713</v>
      </c>
      <c r="H187" s="35">
        <v>5816330</v>
      </c>
      <c r="I187" s="34">
        <v>5150910</v>
      </c>
      <c r="J187" s="34">
        <v>3922250</v>
      </c>
      <c r="K187" s="72">
        <v>62291</v>
      </c>
      <c r="L187" s="36">
        <f t="shared" si="93"/>
        <v>308.67231843123403</v>
      </c>
      <c r="M187" s="28">
        <f>IF(L179=0,0,L187/L179*100)</f>
        <v>25.179951829004622</v>
      </c>
      <c r="N187" s="37">
        <f t="shared" si="113"/>
        <v>-5.7541226097788636</v>
      </c>
      <c r="O187" s="29">
        <f t="shared" si="94"/>
        <v>5410.539534883721</v>
      </c>
      <c r="P187" s="30">
        <f t="shared" si="95"/>
        <v>57.945116279069765</v>
      </c>
      <c r="Q187" s="6">
        <f t="shared" si="109"/>
        <v>86.325581395348834</v>
      </c>
      <c r="R187" s="7">
        <f t="shared" si="110"/>
        <v>66.325581395348848</v>
      </c>
      <c r="S187" s="8">
        <f t="shared" si="111"/>
        <v>88.559452438221356</v>
      </c>
      <c r="T187" s="9">
        <f t="shared" si="112"/>
        <v>147</v>
      </c>
      <c r="U187" s="5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>
      <c r="A188" s="1"/>
      <c r="B188" s="31">
        <f t="shared" si="114"/>
        <v>1999</v>
      </c>
      <c r="C188" s="33">
        <v>71</v>
      </c>
      <c r="D188" s="34">
        <v>48</v>
      </c>
      <c r="E188" s="35">
        <v>1995</v>
      </c>
      <c r="F188" s="35">
        <v>1876</v>
      </c>
      <c r="G188" s="35">
        <v>1537</v>
      </c>
      <c r="H188" s="35">
        <v>11248900</v>
      </c>
      <c r="I188" s="34">
        <v>10235800</v>
      </c>
      <c r="J188" s="34">
        <v>8806460</v>
      </c>
      <c r="K188" s="72">
        <v>111150</v>
      </c>
      <c r="L188" s="36">
        <f t="shared" si="93"/>
        <v>334.56040163742693</v>
      </c>
      <c r="M188" s="28">
        <f>IF(L179=0,0,L188/L179*100)</f>
        <v>27.291772841624589</v>
      </c>
      <c r="N188" s="37">
        <f t="shared" si="113"/>
        <v>8.386914426847202</v>
      </c>
      <c r="O188" s="29">
        <f t="shared" si="94"/>
        <v>5638.5463659147872</v>
      </c>
      <c r="P188" s="30">
        <f t="shared" si="95"/>
        <v>55.714285714285715</v>
      </c>
      <c r="Q188" s="6">
        <f t="shared" si="109"/>
        <v>94.035087719298247</v>
      </c>
      <c r="R188" s="7">
        <f t="shared" si="110"/>
        <v>77.042606516290718</v>
      </c>
      <c r="S188" s="8">
        <f t="shared" si="111"/>
        <v>90.99378605908133</v>
      </c>
      <c r="T188" s="9">
        <f t="shared" si="112"/>
        <v>119</v>
      </c>
      <c r="U188" s="5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>
      <c r="A189" s="1"/>
      <c r="B189" s="31">
        <f t="shared" si="114"/>
        <v>2000</v>
      </c>
      <c r="C189" s="33">
        <v>70</v>
      </c>
      <c r="D189" s="34">
        <v>60</v>
      </c>
      <c r="E189" s="35">
        <v>1909</v>
      </c>
      <c r="F189" s="35">
        <v>1824</v>
      </c>
      <c r="G189" s="35">
        <v>1732</v>
      </c>
      <c r="H189" s="35">
        <v>10034400</v>
      </c>
      <c r="I189" s="34">
        <v>9498990</v>
      </c>
      <c r="J189" s="34">
        <v>8992470</v>
      </c>
      <c r="K189" s="72">
        <v>112289</v>
      </c>
      <c r="L189" s="36">
        <f t="shared" si="93"/>
        <v>295.41200680387215</v>
      </c>
      <c r="M189" s="28">
        <f>IF(L179=0,0,L189/L179*100)</f>
        <v>24.09824158782876</v>
      </c>
      <c r="N189" s="37">
        <f t="shared" si="113"/>
        <v>-11.701443040465103</v>
      </c>
      <c r="O189" s="29">
        <f t="shared" si="94"/>
        <v>5256.364588789942</v>
      </c>
      <c r="P189" s="30">
        <f t="shared" si="95"/>
        <v>58.820848611838656</v>
      </c>
      <c r="Q189" s="6">
        <f t="shared" si="109"/>
        <v>95.547407019381879</v>
      </c>
      <c r="R189" s="7">
        <f t="shared" si="110"/>
        <v>90.728129910948141</v>
      </c>
      <c r="S189" s="8">
        <f t="shared" si="111"/>
        <v>94.664254962927529</v>
      </c>
      <c r="T189" s="9">
        <f t="shared" si="112"/>
        <v>85</v>
      </c>
      <c r="U189" s="5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>
      <c r="A190" s="1"/>
      <c r="B190" s="31">
        <f t="shared" si="114"/>
        <v>2001</v>
      </c>
      <c r="C190" s="33">
        <v>54</v>
      </c>
      <c r="D190" s="34"/>
      <c r="E190" s="35">
        <v>1443</v>
      </c>
      <c r="F190" s="35">
        <v>1361</v>
      </c>
      <c r="G190" s="35">
        <v>1240</v>
      </c>
      <c r="H190" s="35">
        <v>8720414</v>
      </c>
      <c r="I190" s="34">
        <v>8354636</v>
      </c>
      <c r="J190" s="34"/>
      <c r="K190" s="72">
        <v>81576</v>
      </c>
      <c r="L190" s="36">
        <f t="shared" si="93"/>
        <v>353.38543435471217</v>
      </c>
      <c r="M190" s="28">
        <f>IF(L179=0,0,L190/L179*100)</f>
        <v>28.827425340072644</v>
      </c>
      <c r="N190" s="37">
        <f t="shared" si="113"/>
        <v>19.624600969360507</v>
      </c>
      <c r="O190" s="29">
        <f t="shared" si="94"/>
        <v>6043.2529452529452</v>
      </c>
      <c r="P190" s="30">
        <f t="shared" si="95"/>
        <v>56.532224532224532</v>
      </c>
      <c r="Q190" s="6">
        <f t="shared" si="109"/>
        <v>94.317394317394317</v>
      </c>
      <c r="R190" s="7">
        <f t="shared" si="110"/>
        <v>85.93208593208594</v>
      </c>
      <c r="S190" s="8">
        <f t="shared" si="111"/>
        <v>95.805497307811308</v>
      </c>
      <c r="T190" s="9">
        <f t="shared" si="112"/>
        <v>82</v>
      </c>
      <c r="U190" s="5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>
      <c r="A191" s="1"/>
      <c r="B191" s="31">
        <f t="shared" si="114"/>
        <v>2002</v>
      </c>
      <c r="C191" s="33">
        <v>38</v>
      </c>
      <c r="D191" s="34"/>
      <c r="E191" s="35">
        <v>1113</v>
      </c>
      <c r="F191" s="35">
        <v>1012</v>
      </c>
      <c r="G191" s="35">
        <v>914</v>
      </c>
      <c r="H191" s="35">
        <v>5737710</v>
      </c>
      <c r="I191" s="34">
        <v>5163120</v>
      </c>
      <c r="J191" s="34"/>
      <c r="K191" s="72">
        <v>56583</v>
      </c>
      <c r="L191" s="36">
        <f t="shared" si="93"/>
        <v>335.21741448491593</v>
      </c>
      <c r="M191" s="28">
        <f>IF(L179=0,0,L191/L179*100)</f>
        <v>27.34536868052226</v>
      </c>
      <c r="N191" s="37">
        <f t="shared" si="113"/>
        <v>-5.141134326311823</v>
      </c>
      <c r="O191" s="29">
        <f t="shared" si="94"/>
        <v>5155.1752021563343</v>
      </c>
      <c r="P191" s="30">
        <f t="shared" si="95"/>
        <v>50.838274932614553</v>
      </c>
      <c r="Q191" s="6">
        <f t="shared" si="109"/>
        <v>90.92542677448337</v>
      </c>
      <c r="R191" s="7">
        <f t="shared" si="110"/>
        <v>82.120395327942504</v>
      </c>
      <c r="S191" s="8">
        <f t="shared" si="111"/>
        <v>89.985726012642672</v>
      </c>
      <c r="T191" s="9">
        <f t="shared" si="112"/>
        <v>101</v>
      </c>
      <c r="U191" s="5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>
      <c r="A192" s="1"/>
      <c r="B192" s="31">
        <f t="shared" si="114"/>
        <v>2003</v>
      </c>
      <c r="C192" s="33">
        <v>51</v>
      </c>
      <c r="D192" s="34"/>
      <c r="E192" s="35">
        <v>1584</v>
      </c>
      <c r="F192" s="35">
        <v>1433</v>
      </c>
      <c r="G192" s="35"/>
      <c r="H192" s="35">
        <v>6334565</v>
      </c>
      <c r="I192" s="34">
        <v>5701885</v>
      </c>
      <c r="J192" s="34"/>
      <c r="K192" s="72">
        <v>67488</v>
      </c>
      <c r="L192" s="36">
        <f t="shared" si="93"/>
        <v>310.28743310958987</v>
      </c>
      <c r="M192" s="28">
        <f>IF(L179=0,0,L192/L179*100)</f>
        <v>25.311704847888883</v>
      </c>
      <c r="N192" s="37">
        <f t="shared" si="113"/>
        <v>-7.4369589102739955</v>
      </c>
      <c r="O192" s="29">
        <f t="shared" si="94"/>
        <v>3999.0940656565658</v>
      </c>
      <c r="P192" s="30">
        <f t="shared" si="95"/>
        <v>42.606060606060609</v>
      </c>
      <c r="Q192" s="15">
        <f t="shared" si="109"/>
        <v>90.467171717171709</v>
      </c>
      <c r="R192" s="16">
        <f t="shared" si="110"/>
        <v>0</v>
      </c>
      <c r="S192" s="17">
        <f t="shared" si="111"/>
        <v>90.012258142429673</v>
      </c>
      <c r="T192" s="18">
        <f t="shared" si="112"/>
        <v>151</v>
      </c>
      <c r="U192" s="5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>
      <c r="A193" s="1"/>
      <c r="B193" s="31">
        <f t="shared" si="114"/>
        <v>2004</v>
      </c>
      <c r="C193" s="33">
        <v>52</v>
      </c>
      <c r="D193" s="34"/>
      <c r="E193" s="35">
        <v>1279</v>
      </c>
      <c r="F193" s="35">
        <v>1193</v>
      </c>
      <c r="G193" s="35"/>
      <c r="H193" s="35">
        <v>6300076</v>
      </c>
      <c r="I193" s="34">
        <v>5820356</v>
      </c>
      <c r="J193" s="34"/>
      <c r="K193" s="72">
        <v>61918</v>
      </c>
      <c r="L193" s="36">
        <f t="shared" si="93"/>
        <v>336.35881713362835</v>
      </c>
      <c r="M193" s="28">
        <f>IF(L179=0,0,L193/L179*100)</f>
        <v>27.438478629150449</v>
      </c>
      <c r="N193" s="37">
        <f t="shared" si="113"/>
        <v>8.4023332052994792</v>
      </c>
      <c r="O193" s="29">
        <f t="shared" si="94"/>
        <v>4925.7826426896008</v>
      </c>
      <c r="P193" s="30">
        <f t="shared" si="95"/>
        <v>48.411258795934323</v>
      </c>
      <c r="Q193" s="6">
        <f t="shared" si="109"/>
        <v>93.275996872556689</v>
      </c>
      <c r="R193" s="7">
        <f t="shared" si="110"/>
        <v>0</v>
      </c>
      <c r="S193" s="8">
        <f t="shared" si="111"/>
        <v>92.385488682993667</v>
      </c>
      <c r="T193" s="9">
        <f t="shared" si="112"/>
        <v>86</v>
      </c>
      <c r="U193" s="5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>
      <c r="A194" s="1"/>
      <c r="B194" s="31">
        <f t="shared" si="114"/>
        <v>2005</v>
      </c>
      <c r="C194" s="33">
        <v>26</v>
      </c>
      <c r="D194" s="34"/>
      <c r="E194" s="35">
        <v>617</v>
      </c>
      <c r="F194" s="35">
        <v>605</v>
      </c>
      <c r="G194" s="35"/>
      <c r="H194" s="35">
        <v>3565392</v>
      </c>
      <c r="I194" s="34">
        <v>3423242</v>
      </c>
      <c r="J194" s="34"/>
      <c r="K194" s="72">
        <v>35185</v>
      </c>
      <c r="L194" s="36">
        <f t="shared" si="93"/>
        <v>334.9837023095069</v>
      </c>
      <c r="M194" s="28">
        <f>IF(L179=0,0,L194/L179*100)</f>
        <v>27.326303604170221</v>
      </c>
      <c r="N194" s="37">
        <f t="shared" si="113"/>
        <v>-0.4088237780831383</v>
      </c>
      <c r="O194" s="29">
        <f t="shared" si="94"/>
        <v>5778.5931928687196</v>
      </c>
      <c r="P194" s="30">
        <f t="shared" si="95"/>
        <v>57.025931928687193</v>
      </c>
      <c r="Q194" s="6">
        <f t="shared" si="109"/>
        <v>98.055105348460287</v>
      </c>
      <c r="R194" s="7">
        <f t="shared" si="110"/>
        <v>0</v>
      </c>
      <c r="S194" s="8">
        <f t="shared" si="111"/>
        <v>96.013061116421412</v>
      </c>
      <c r="T194" s="9">
        <f t="shared" si="112"/>
        <v>12</v>
      </c>
      <c r="U194" s="5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>
      <c r="A195" s="1"/>
      <c r="B195" s="31">
        <f t="shared" si="114"/>
        <v>2006</v>
      </c>
      <c r="C195" s="33">
        <v>9</v>
      </c>
      <c r="D195" s="34">
        <v>0</v>
      </c>
      <c r="E195" s="35">
        <v>209</v>
      </c>
      <c r="F195" s="35">
        <v>209</v>
      </c>
      <c r="G195" s="35">
        <v>0</v>
      </c>
      <c r="H195" s="35">
        <v>2004580</v>
      </c>
      <c r="I195" s="34">
        <v>2004580</v>
      </c>
      <c r="J195" s="34">
        <v>0</v>
      </c>
      <c r="K195" s="72">
        <v>16338</v>
      </c>
      <c r="L195" s="36">
        <f t="shared" si="93"/>
        <v>405.60046960460272</v>
      </c>
      <c r="M195" s="28">
        <f>IF(L179=0,0,L195/L179*100)</f>
        <v>33.086868101328633</v>
      </c>
      <c r="N195" s="37">
        <f t="shared" si="113"/>
        <v>21.080657598634378</v>
      </c>
      <c r="O195" s="29">
        <f t="shared" si="94"/>
        <v>9591.2918660287087</v>
      </c>
      <c r="P195" s="30">
        <f t="shared" si="95"/>
        <v>78.172248803827756</v>
      </c>
      <c r="Q195" s="6"/>
      <c r="R195" s="7"/>
      <c r="S195" s="8"/>
      <c r="T195" s="9"/>
      <c r="U195" s="5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>
      <c r="A196" s="1"/>
      <c r="B196" s="31">
        <f t="shared" si="114"/>
        <v>2007</v>
      </c>
      <c r="C196" s="33">
        <v>13</v>
      </c>
      <c r="D196" s="34"/>
      <c r="E196" s="35">
        <v>277</v>
      </c>
      <c r="F196" s="35">
        <v>252</v>
      </c>
      <c r="G196" s="35"/>
      <c r="H196" s="35">
        <v>4619550</v>
      </c>
      <c r="I196" s="34">
        <v>4058720</v>
      </c>
      <c r="J196" s="34"/>
      <c r="K196" s="72">
        <v>24663</v>
      </c>
      <c r="L196" s="36">
        <f t="shared" ref="L196:L201" si="115">IF(H196=0,0,H196/K196*3.30578)</f>
        <v>619.19539386935901</v>
      </c>
      <c r="M196" s="28">
        <f>IF(L179=0,0,L196/L179*100)</f>
        <v>50.510879205533413</v>
      </c>
      <c r="N196" s="37">
        <f>IF(L195=0,"     －",IF(L196=0,"     －",(L196-L195)/L195*100))</f>
        <v>52.661409507976678</v>
      </c>
      <c r="O196" s="29">
        <f>IF(H196=0,0,H196/E196)</f>
        <v>16677.075812274368</v>
      </c>
      <c r="P196" s="30">
        <f>IF(K196=0,0,K196/E196)</f>
        <v>89.036101083032491</v>
      </c>
      <c r="Q196" s="6"/>
      <c r="R196" s="7"/>
      <c r="S196" s="8"/>
      <c r="T196" s="9"/>
      <c r="U196" s="5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>
      <c r="A197" s="1"/>
      <c r="B197" s="31">
        <f t="shared" si="114"/>
        <v>2008</v>
      </c>
      <c r="C197" s="33">
        <v>8</v>
      </c>
      <c r="D197" s="34"/>
      <c r="E197" s="35">
        <v>103</v>
      </c>
      <c r="F197" s="35">
        <v>67</v>
      </c>
      <c r="G197" s="35"/>
      <c r="H197" s="35">
        <v>791310</v>
      </c>
      <c r="I197" s="34">
        <v>533080</v>
      </c>
      <c r="J197" s="34"/>
      <c r="K197" s="72">
        <v>5258</v>
      </c>
      <c r="L197" s="36">
        <f t="shared" si="115"/>
        <v>497.50794442753897</v>
      </c>
      <c r="M197" s="28">
        <f>IF(L179=0,0,L197/L179*100)</f>
        <v>40.584222579140516</v>
      </c>
      <c r="N197" s="37">
        <f>IF(L196=0,"     －",IF(L197=0,"     －",(L197-L196)/L196*100))</f>
        <v>-19.652512057848782</v>
      </c>
      <c r="O197" s="29">
        <f>IF(H197=0,0,H197/E197)</f>
        <v>7682.6213592233007</v>
      </c>
      <c r="P197" s="30">
        <f>IF(K197=0,0,K197/E197)</f>
        <v>51.04854368932039</v>
      </c>
      <c r="Q197" s="6"/>
      <c r="R197" s="7"/>
      <c r="S197" s="8"/>
      <c r="T197" s="9"/>
      <c r="U197" s="5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>
      <c r="A198" s="1"/>
      <c r="B198" s="31">
        <f t="shared" si="114"/>
        <v>2009</v>
      </c>
      <c r="C198" s="33">
        <v>12</v>
      </c>
      <c r="D198" s="34"/>
      <c r="E198" s="35">
        <v>102</v>
      </c>
      <c r="F198" s="35">
        <v>82</v>
      </c>
      <c r="G198" s="35"/>
      <c r="H198" s="35">
        <v>843710</v>
      </c>
      <c r="I198" s="34">
        <v>737510</v>
      </c>
      <c r="J198" s="34"/>
      <c r="K198" s="72">
        <v>7139</v>
      </c>
      <c r="L198" s="36">
        <f t="shared" si="115"/>
        <v>390.68772150161089</v>
      </c>
      <c r="M198" s="28">
        <f>IF(L179=0,0,L198/L179*100)</f>
        <v>31.870360314754731</v>
      </c>
      <c r="N198" s="37">
        <f>IF(L197=0,"     －",IF(L198=0,"     －",(L198-L197)/L197*100))</f>
        <v>-21.471058728286543</v>
      </c>
      <c r="O198" s="29">
        <f>IF(H198=0,0,H198/E198)</f>
        <v>8271.6666666666661</v>
      </c>
      <c r="P198" s="30">
        <f>IF(K198=0,0,K198/E198)</f>
        <v>69.990196078431367</v>
      </c>
      <c r="Q198" s="6"/>
      <c r="R198" s="7"/>
      <c r="S198" s="8"/>
      <c r="T198" s="9"/>
      <c r="U198" s="5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>
      <c r="A199" s="1"/>
      <c r="B199" s="31">
        <f t="shared" si="114"/>
        <v>2010</v>
      </c>
      <c r="C199" s="33">
        <v>20</v>
      </c>
      <c r="D199" s="34"/>
      <c r="E199" s="35">
        <v>363</v>
      </c>
      <c r="F199" s="35">
        <v>345</v>
      </c>
      <c r="G199" s="35"/>
      <c r="H199" s="35">
        <v>2152332</v>
      </c>
      <c r="I199" s="34">
        <v>1869222</v>
      </c>
      <c r="J199" s="34"/>
      <c r="K199" s="72">
        <v>19223</v>
      </c>
      <c r="L199" s="36">
        <f t="shared" si="115"/>
        <v>370.13661129688393</v>
      </c>
      <c r="M199" s="28">
        <f>IF(L179=0,0,L199/L179*100)</f>
        <v>30.193903003592009</v>
      </c>
      <c r="N199" s="37">
        <f>IF(L198=0,"     －",IF(L199=0,"     －",(L199-L198)/L198*100))</f>
        <v>-5.2602395912875473</v>
      </c>
      <c r="O199" s="29">
        <f>IF(H199=0,0,H199/E199)</f>
        <v>5929.2892561983472</v>
      </c>
      <c r="P199" s="30">
        <f>IF(K199=0,0,K199/E199)</f>
        <v>52.955922865013775</v>
      </c>
      <c r="Q199" s="6"/>
      <c r="R199" s="7"/>
      <c r="S199" s="8"/>
      <c r="T199" s="9"/>
      <c r="U199" s="5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>
      <c r="A200" s="1"/>
      <c r="B200" s="31">
        <f t="shared" si="114"/>
        <v>2011</v>
      </c>
      <c r="C200" s="33">
        <v>39</v>
      </c>
      <c r="D200" s="34"/>
      <c r="E200" s="35">
        <v>788</v>
      </c>
      <c r="F200" s="35">
        <v>742</v>
      </c>
      <c r="G200" s="35"/>
      <c r="H200" s="35">
        <v>5617134</v>
      </c>
      <c r="I200" s="34">
        <v>5310504</v>
      </c>
      <c r="J200" s="34"/>
      <c r="K200" s="72">
        <v>46634</v>
      </c>
      <c r="L200" s="36">
        <f t="shared" si="115"/>
        <v>398.18607098940686</v>
      </c>
      <c r="M200" s="28">
        <f>IF(L179=0,0,L200/L179*100)</f>
        <v>32.482038355271364</v>
      </c>
      <c r="N200" s="37">
        <f>IF(L199=0,"     －",IF(L200=0,"     －",(L200-L199)/L199*100))</f>
        <v>7.5781370543819726</v>
      </c>
      <c r="O200" s="29">
        <f>IF(H200=0,0,H200/E200)</f>
        <v>7128.3426395939086</v>
      </c>
      <c r="P200" s="30">
        <f>IF(K200=0,0,K200/E200)</f>
        <v>59.180203045685282</v>
      </c>
      <c r="Q200" s="6"/>
      <c r="R200" s="7"/>
      <c r="S200" s="8"/>
      <c r="T200" s="9"/>
      <c r="U200" s="5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>
      <c r="A201" s="1"/>
      <c r="B201" s="31">
        <f t="shared" si="114"/>
        <v>2012</v>
      </c>
      <c r="C201" s="33">
        <v>32</v>
      </c>
      <c r="D201" s="34"/>
      <c r="E201" s="35">
        <v>618</v>
      </c>
      <c r="F201" s="35">
        <v>569</v>
      </c>
      <c r="G201" s="35"/>
      <c r="H201" s="35">
        <v>4284804</v>
      </c>
      <c r="I201" s="34">
        <v>3849714</v>
      </c>
      <c r="J201" s="34"/>
      <c r="K201" s="72">
        <v>35972</v>
      </c>
      <c r="L201" s="36">
        <f t="shared" si="115"/>
        <v>393.76791301901477</v>
      </c>
      <c r="M201" s="28">
        <f>IF(L179=0,0,L201/L179*100)</f>
        <v>32.12162701215901</v>
      </c>
      <c r="N201" s="37">
        <f t="shared" ref="N201:N203" si="116">IF(L200=0,"     －",IF(L201=0,"     －",(L201-L200)/L200*100))</f>
        <v>-1.1095712010753953</v>
      </c>
      <c r="O201" s="29">
        <f t="shared" ref="O201:O208" si="117">IF(H201=0,0,H201/E201)</f>
        <v>6933.3398058252424</v>
      </c>
      <c r="P201" s="30">
        <f t="shared" ref="P201:P208" si="118">IF(K201=0,0,K201/E201)</f>
        <v>58.207119741100321</v>
      </c>
      <c r="Q201" s="6"/>
      <c r="R201" s="7"/>
      <c r="S201" s="8"/>
      <c r="T201" s="9"/>
      <c r="U201" s="5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>
      <c r="A202" s="1"/>
      <c r="B202" s="31">
        <f t="shared" si="114"/>
        <v>2013</v>
      </c>
      <c r="C202" s="33">
        <v>51</v>
      </c>
      <c r="D202" s="34"/>
      <c r="E202" s="35">
        <v>706</v>
      </c>
      <c r="F202" s="35">
        <v>698</v>
      </c>
      <c r="G202" s="35"/>
      <c r="H202" s="35">
        <v>4773903</v>
      </c>
      <c r="I202" s="34">
        <v>4669408</v>
      </c>
      <c r="J202" s="34"/>
      <c r="K202" s="72">
        <v>38692</v>
      </c>
      <c r="L202" s="36">
        <f>IF(H202=0,0,H202/K202*3.30578)</f>
        <v>407.87431663754779</v>
      </c>
      <c r="M202" s="28">
        <f>IF(L179=0,0,L202/L179*100)</f>
        <v>33.272357227943779</v>
      </c>
      <c r="N202" s="37">
        <f t="shared" si="116"/>
        <v>3.5824157205647773</v>
      </c>
      <c r="O202" s="29">
        <f t="shared" si="117"/>
        <v>6761.902266288952</v>
      </c>
      <c r="P202" s="30">
        <f t="shared" si="118"/>
        <v>54.804532577903686</v>
      </c>
      <c r="Q202" s="6"/>
      <c r="R202" s="7"/>
      <c r="S202" s="8"/>
      <c r="T202" s="9"/>
      <c r="U202" s="5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>
      <c r="A203" s="1"/>
      <c r="B203" s="31">
        <f t="shared" si="114"/>
        <v>2014</v>
      </c>
      <c r="C203" s="33">
        <v>29</v>
      </c>
      <c r="D203" s="34"/>
      <c r="E203" s="35">
        <v>524</v>
      </c>
      <c r="F203" s="35">
        <v>510</v>
      </c>
      <c r="G203" s="35"/>
      <c r="H203" s="35">
        <v>4397650</v>
      </c>
      <c r="I203" s="34">
        <v>4269986</v>
      </c>
      <c r="J203" s="34"/>
      <c r="K203" s="72">
        <v>34658</v>
      </c>
      <c r="L203" s="36">
        <f>IF(H203=0,0,H203/K203*3.30578)</f>
        <v>419.460540625541</v>
      </c>
      <c r="M203" s="28">
        <f>IF(L179=0,0,L203/L179*100)</f>
        <v>34.217503729516835</v>
      </c>
      <c r="N203" s="37">
        <f t="shared" si="116"/>
        <v>2.840635832015173</v>
      </c>
      <c r="O203" s="29">
        <f t="shared" si="117"/>
        <v>8392.461832061068</v>
      </c>
      <c r="P203" s="30">
        <f t="shared" si="118"/>
        <v>66.141221374045799</v>
      </c>
      <c r="Q203" s="6"/>
      <c r="R203" s="7"/>
      <c r="S203" s="8"/>
      <c r="T203" s="9"/>
      <c r="U203" s="5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>
      <c r="A204" s="1"/>
      <c r="B204" s="31">
        <f t="shared" ref="B204:B213" si="119">B203+1</f>
        <v>2015</v>
      </c>
      <c r="C204" s="33">
        <v>34</v>
      </c>
      <c r="D204" s="34"/>
      <c r="E204" s="35">
        <v>368</v>
      </c>
      <c r="F204" s="35">
        <v>356</v>
      </c>
      <c r="G204" s="35"/>
      <c r="H204" s="35">
        <v>3351673</v>
      </c>
      <c r="I204" s="34">
        <v>3210183</v>
      </c>
      <c r="J204" s="34"/>
      <c r="K204" s="72">
        <v>23684</v>
      </c>
      <c r="L204" s="36">
        <f>IF(H204=0,0,H204/K204*3.30578)</f>
        <v>467.8218869253505</v>
      </c>
      <c r="M204" s="28">
        <f>IF(L179=0,0,L204/L179*100)</f>
        <v>38.162581721621599</v>
      </c>
      <c r="N204" s="37">
        <f>IF(L203=0,"     －",IF(L204=0,"     －",(L204-L203)/L203*100))</f>
        <v>11.529414954667317</v>
      </c>
      <c r="O204" s="29">
        <f t="shared" si="117"/>
        <v>9107.8070652173919</v>
      </c>
      <c r="P204" s="30">
        <f t="shared" si="118"/>
        <v>64.358695652173907</v>
      </c>
      <c r="Q204" s="6"/>
      <c r="R204" s="7"/>
      <c r="S204" s="8"/>
      <c r="T204" s="9"/>
      <c r="U204" s="5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>
      <c r="A205" s="1"/>
      <c r="B205" s="31">
        <f t="shared" si="119"/>
        <v>2016</v>
      </c>
      <c r="C205" s="33">
        <v>30</v>
      </c>
      <c r="D205" s="34"/>
      <c r="E205" s="35">
        <v>368</v>
      </c>
      <c r="F205" s="35">
        <v>344</v>
      </c>
      <c r="G205" s="35"/>
      <c r="H205" s="35">
        <v>3771134</v>
      </c>
      <c r="I205" s="34">
        <v>3553938</v>
      </c>
      <c r="J205" s="34"/>
      <c r="K205" s="72">
        <v>24830</v>
      </c>
      <c r="L205" s="36">
        <f>IF(H205=0,0,H205/K205*3.30578)</f>
        <v>502.07568886508255</v>
      </c>
      <c r="M205" s="28">
        <f>IF(L179=0,0,L205/L179*100)</f>
        <v>40.956836441922562</v>
      </c>
      <c r="N205" s="37">
        <f>IF(L204=0,"     －",IF(L205=0,"     －",(L205-L204)/L204*100))</f>
        <v>7.3219750715079037</v>
      </c>
      <c r="O205" s="29">
        <f t="shared" si="117"/>
        <v>10247.646739130434</v>
      </c>
      <c r="P205" s="30">
        <f t="shared" si="118"/>
        <v>67.472826086956516</v>
      </c>
      <c r="Q205" s="6"/>
      <c r="R205" s="7"/>
      <c r="S205" s="8"/>
      <c r="T205" s="9"/>
      <c r="U205" s="5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>
      <c r="A206" s="1"/>
      <c r="B206" s="31">
        <f t="shared" si="119"/>
        <v>2017</v>
      </c>
      <c r="C206" s="33">
        <v>38</v>
      </c>
      <c r="D206" s="34"/>
      <c r="E206" s="35">
        <v>593</v>
      </c>
      <c r="F206" s="35">
        <v>571</v>
      </c>
      <c r="G206" s="35"/>
      <c r="H206" s="35">
        <v>6453292</v>
      </c>
      <c r="I206" s="34">
        <v>6215078</v>
      </c>
      <c r="J206" s="34"/>
      <c r="K206" s="72">
        <v>41437</v>
      </c>
      <c r="L206" s="36">
        <f t="shared" ref="L206:L213" si="120">IF(H206=0,0,H206/K206*3.30578)</f>
        <v>514.83369036754584</v>
      </c>
      <c r="M206" s="28">
        <f>IF(L179=0,0,L206/L179*100)</f>
        <v>41.997570722531407</v>
      </c>
      <c r="N206" s="37">
        <f>IF(L205=0,"     －",IF(L206=0,"     －",(L206-L205)/L205*100))</f>
        <v>2.5410514361494227</v>
      </c>
      <c r="O206" s="29">
        <f t="shared" si="117"/>
        <v>10882.448566610456</v>
      </c>
      <c r="P206" s="30">
        <f t="shared" si="118"/>
        <v>69.876897133220908</v>
      </c>
      <c r="Q206" s="6"/>
      <c r="R206" s="7"/>
      <c r="S206" s="8"/>
      <c r="T206" s="9"/>
      <c r="U206" s="5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>
      <c r="A207" s="1"/>
      <c r="B207" s="31">
        <f t="shared" si="119"/>
        <v>2018</v>
      </c>
      <c r="C207" s="33">
        <v>43</v>
      </c>
      <c r="D207" s="34"/>
      <c r="E207" s="35">
        <v>602</v>
      </c>
      <c r="F207" s="35">
        <v>557</v>
      </c>
      <c r="G207" s="35"/>
      <c r="H207" s="35">
        <v>8446697</v>
      </c>
      <c r="I207" s="34">
        <v>7652591</v>
      </c>
      <c r="J207" s="34"/>
      <c r="K207" s="72">
        <v>41485</v>
      </c>
      <c r="L207" s="36">
        <f t="shared" si="120"/>
        <v>673.08477783921899</v>
      </c>
      <c r="M207" s="28">
        <f>IF(L179=0,0,L207/L179*100)</f>
        <v>54.906907004048499</v>
      </c>
      <c r="N207" s="37">
        <f>IF(L206=0,"     －",IF(L207=0,"     －",(L207-L206)/L206*100))</f>
        <v>30.738292856999283</v>
      </c>
      <c r="O207" s="29">
        <f t="shared" si="117"/>
        <v>14031.058139534884</v>
      </c>
      <c r="P207" s="30">
        <f t="shared" si="118"/>
        <v>68.911960132890371</v>
      </c>
      <c r="Q207" s="6"/>
      <c r="R207" s="7"/>
      <c r="S207" s="8"/>
      <c r="T207" s="9"/>
      <c r="U207" s="5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>
      <c r="A208" s="1"/>
      <c r="B208" s="31">
        <f t="shared" si="119"/>
        <v>2019</v>
      </c>
      <c r="C208" s="33">
        <v>63</v>
      </c>
      <c r="D208" s="34"/>
      <c r="E208" s="35">
        <v>432</v>
      </c>
      <c r="F208" s="35">
        <v>397</v>
      </c>
      <c r="G208" s="35"/>
      <c r="H208" s="35">
        <v>6396554</v>
      </c>
      <c r="I208" s="34">
        <v>5855042</v>
      </c>
      <c r="J208" s="34"/>
      <c r="K208" s="72">
        <v>30404</v>
      </c>
      <c r="L208" s="36">
        <f t="shared" si="120"/>
        <v>695.48744514274438</v>
      </c>
      <c r="M208" s="28">
        <f>IF(L179=0,0,L208/L179*100)</f>
        <v>56.73440513025205</v>
      </c>
      <c r="N208" s="37">
        <f>IF(L207=0,"     －",IF(L208=0,"     －",(L208-L207)/L207*100))</f>
        <v>3.3283574433883212</v>
      </c>
      <c r="O208" s="29">
        <f t="shared" si="117"/>
        <v>14806.837962962964</v>
      </c>
      <c r="P208" s="30">
        <f t="shared" si="118"/>
        <v>70.379629629629633</v>
      </c>
      <c r="Q208" s="6"/>
      <c r="R208" s="7"/>
      <c r="S208" s="8"/>
      <c r="T208" s="9"/>
      <c r="U208" s="5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>
      <c r="A209" s="1"/>
      <c r="B209" s="31">
        <f t="shared" si="119"/>
        <v>2020</v>
      </c>
      <c r="C209" s="33">
        <v>47</v>
      </c>
      <c r="D209" s="34"/>
      <c r="E209" s="35">
        <v>352</v>
      </c>
      <c r="F209" s="35">
        <v>308</v>
      </c>
      <c r="G209" s="35"/>
      <c r="H209" s="35">
        <v>5726778</v>
      </c>
      <c r="I209" s="34">
        <v>5114744</v>
      </c>
      <c r="J209" s="34"/>
      <c r="K209" s="72">
        <v>26629</v>
      </c>
      <c r="L209" s="36">
        <f t="shared" si="120"/>
        <v>710.93425126140664</v>
      </c>
      <c r="M209" s="28">
        <f>IF(L179=0,0,L209/L179*100)</f>
        <v>57.994478712349242</v>
      </c>
      <c r="N209" s="37">
        <f t="shared" ref="N209:N213" si="121">IF(L208=0,"     －",IF(L209=0,"     －",(L209-L208)/L208*100))</f>
        <v>2.2210043080636641</v>
      </c>
      <c r="O209" s="29">
        <f>IF(H209=0,0,H209/E209)</f>
        <v>16269.255681818182</v>
      </c>
      <c r="P209" s="30">
        <f>IF(K209=0,0,K209/E209)</f>
        <v>75.650568181818187</v>
      </c>
      <c r="Q209" s="6"/>
      <c r="R209" s="7"/>
      <c r="S209" s="8"/>
      <c r="T209" s="9"/>
      <c r="U209" s="5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>
      <c r="A210" s="1"/>
      <c r="B210" s="31">
        <f t="shared" si="119"/>
        <v>2021</v>
      </c>
      <c r="C210" s="81">
        <v>46</v>
      </c>
      <c r="D210" s="34"/>
      <c r="E210" s="35">
        <v>511</v>
      </c>
      <c r="F210" s="35">
        <v>494</v>
      </c>
      <c r="G210" s="35"/>
      <c r="H210" s="35">
        <v>10276156</v>
      </c>
      <c r="I210" s="34">
        <v>9798376</v>
      </c>
      <c r="J210" s="34"/>
      <c r="K210" s="72">
        <v>42795</v>
      </c>
      <c r="L210" s="36">
        <f t="shared" si="120"/>
        <v>793.80093426054441</v>
      </c>
      <c r="M210" s="28">
        <f>IF(L179=0,0,L210/L179*100)</f>
        <v>64.754330378842411</v>
      </c>
      <c r="N210" s="37">
        <f t="shared" si="121"/>
        <v>11.656026257295647</v>
      </c>
      <c r="O210" s="29">
        <f>IF(H210=0,0,H210/E210)</f>
        <v>20109.894324853231</v>
      </c>
      <c r="P210" s="30">
        <f>IF(K210=0,0,K210/E210)</f>
        <v>83.74755381604696</v>
      </c>
      <c r="Q210" s="6"/>
      <c r="R210" s="7"/>
      <c r="S210" s="8"/>
      <c r="T210" s="9"/>
      <c r="U210" s="5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>
      <c r="A211" s="1"/>
      <c r="B211" s="31">
        <f t="shared" si="119"/>
        <v>2022</v>
      </c>
      <c r="C211" s="81">
        <v>31</v>
      </c>
      <c r="D211" s="34"/>
      <c r="E211" s="35">
        <v>409</v>
      </c>
      <c r="F211" s="35">
        <v>405</v>
      </c>
      <c r="G211" s="35"/>
      <c r="H211" s="35">
        <v>5744730</v>
      </c>
      <c r="I211" s="34">
        <v>5700574</v>
      </c>
      <c r="J211" s="34"/>
      <c r="K211" s="72">
        <v>25529</v>
      </c>
      <c r="L211" s="36">
        <f t="shared" si="120"/>
        <v>743.89179127267028</v>
      </c>
      <c r="M211" s="28">
        <f>IF(L179=0,0,L211/L179*100)</f>
        <v>60.682990834536795</v>
      </c>
      <c r="N211" s="37">
        <f t="shared" si="121"/>
        <v>-6.2873625910211839</v>
      </c>
      <c r="O211" s="29">
        <f>IF(H211=0,0,H211/E211)</f>
        <v>14045.794621026895</v>
      </c>
      <c r="P211" s="30">
        <f>IF(K211=0,0,K211/E211)</f>
        <v>62.418092909535453</v>
      </c>
      <c r="Q211" s="6"/>
      <c r="R211" s="7"/>
      <c r="S211" s="8"/>
      <c r="T211" s="9"/>
      <c r="U211" s="5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>
      <c r="A212" s="1"/>
      <c r="B212" s="31">
        <f t="shared" si="119"/>
        <v>2023</v>
      </c>
      <c r="C212" s="81">
        <v>12</v>
      </c>
      <c r="D212" s="34"/>
      <c r="E212" s="35">
        <v>177</v>
      </c>
      <c r="F212" s="35">
        <v>169</v>
      </c>
      <c r="G212" s="35"/>
      <c r="H212" s="35">
        <v>2802380</v>
      </c>
      <c r="I212" s="34">
        <v>2656390</v>
      </c>
      <c r="J212" s="34"/>
      <c r="K212" s="72">
        <v>11489</v>
      </c>
      <c r="L212" s="36">
        <f t="shared" si="120"/>
        <v>806.34100064409427</v>
      </c>
      <c r="M212" s="28">
        <f>IF(L179=0,0,L212/L179*100)</f>
        <v>65.777286596863789</v>
      </c>
      <c r="N212" s="37">
        <f t="shared" si="121"/>
        <v>8.3949319113448198</v>
      </c>
      <c r="O212" s="29">
        <f>IF(H212=0,0,H212/E212)</f>
        <v>15832.655367231639</v>
      </c>
      <c r="P212" s="30">
        <f>IF(K212=0,0,K212/E212)</f>
        <v>64.909604519774007</v>
      </c>
      <c r="Q212" s="6"/>
      <c r="R212" s="7"/>
      <c r="S212" s="8"/>
      <c r="T212" s="9"/>
      <c r="U212" s="5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>
      <c r="A213" s="1"/>
      <c r="B213" s="31">
        <f t="shared" si="119"/>
        <v>2024</v>
      </c>
      <c r="C213" s="81">
        <v>11</v>
      </c>
      <c r="D213" s="34"/>
      <c r="E213" s="35">
        <v>229</v>
      </c>
      <c r="F213" s="35">
        <v>227</v>
      </c>
      <c r="G213" s="35"/>
      <c r="H213" s="35">
        <v>5172610</v>
      </c>
      <c r="I213" s="34">
        <v>5124810</v>
      </c>
      <c r="J213" s="34"/>
      <c r="K213" s="72">
        <v>17448</v>
      </c>
      <c r="L213" s="36">
        <f t="shared" si="120"/>
        <v>980.02697649014215</v>
      </c>
      <c r="M213" s="28">
        <f>IF(L179=0,0,L213/L179*100)</f>
        <v>79.94572427020006</v>
      </c>
      <c r="N213" s="37">
        <f t="shared" si="121"/>
        <v>21.540015416220914</v>
      </c>
      <c r="O213" s="29">
        <f>IF(H213=0,0,H213/E213)</f>
        <v>22587.816593886462</v>
      </c>
      <c r="P213" s="30">
        <f>IF(K213=0,0,K213/E213)</f>
        <v>76.192139737991269</v>
      </c>
      <c r="Q213" s="6"/>
      <c r="R213" s="7"/>
      <c r="S213" s="8"/>
      <c r="T213" s="9"/>
      <c r="U213" s="5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>
      <c r="A214" s="1"/>
      <c r="B214" s="58" t="s">
        <v>31</v>
      </c>
      <c r="C214" s="59">
        <v>6</v>
      </c>
      <c r="D214" s="60">
        <v>5</v>
      </c>
      <c r="E214" s="61">
        <v>87</v>
      </c>
      <c r="F214" s="61">
        <v>83</v>
      </c>
      <c r="G214" s="61">
        <v>81</v>
      </c>
      <c r="H214" s="61">
        <v>1767114</v>
      </c>
      <c r="I214" s="60">
        <v>1566114</v>
      </c>
      <c r="J214" s="60">
        <v>1483206</v>
      </c>
      <c r="K214" s="73">
        <v>7475</v>
      </c>
      <c r="L214" s="63">
        <f t="shared" si="93"/>
        <v>781.49700587558527</v>
      </c>
      <c r="M214" s="62">
        <v>100</v>
      </c>
      <c r="N214" s="63"/>
      <c r="O214" s="64">
        <f t="shared" si="94"/>
        <v>20311.655172413793</v>
      </c>
      <c r="P214" s="65">
        <f t="shared" si="95"/>
        <v>85.919540229885058</v>
      </c>
      <c r="Q214" s="6">
        <f t="shared" ref="Q214:Q229" si="122">IF(F214=0,0,F214/E214*100)</f>
        <v>95.402298850574709</v>
      </c>
      <c r="R214" s="7">
        <f t="shared" ref="R214:R229" si="123">IF(G214=0,0,G214/E214*100)</f>
        <v>93.103448275862064</v>
      </c>
      <c r="S214" s="8">
        <f t="shared" ref="S214:S229" si="124">IF(I214=0,0,I214/H214*100)</f>
        <v>88.625521613206615</v>
      </c>
      <c r="T214" s="9">
        <f t="shared" ref="T214:T229" si="125">E214-F214</f>
        <v>4</v>
      </c>
      <c r="U214" s="5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>
      <c r="A215" s="1"/>
      <c r="B215" s="31">
        <v>1991</v>
      </c>
      <c r="C215" s="33">
        <v>4</v>
      </c>
      <c r="D215" s="34">
        <v>1</v>
      </c>
      <c r="E215" s="35">
        <v>81</v>
      </c>
      <c r="F215" s="35">
        <v>64</v>
      </c>
      <c r="G215" s="35">
        <v>55</v>
      </c>
      <c r="H215" s="35">
        <v>797651</v>
      </c>
      <c r="I215" s="34">
        <v>425581</v>
      </c>
      <c r="J215" s="34">
        <v>388018</v>
      </c>
      <c r="K215" s="72">
        <v>3523</v>
      </c>
      <c r="L215" s="36">
        <f t="shared" si="93"/>
        <v>748.46969139369855</v>
      </c>
      <c r="M215" s="28">
        <f>IF(L214=0,0,L215/L214*100)</f>
        <v>95.773839920873002</v>
      </c>
      <c r="N215" s="37">
        <f t="shared" ref="N215:N230" si="126">IF(L214=0,"     －",IF(L215=0,"     －",(L215-L214)/L214*100))</f>
        <v>-4.2261600791269931</v>
      </c>
      <c r="O215" s="29">
        <f t="shared" si="94"/>
        <v>9847.5432098765432</v>
      </c>
      <c r="P215" s="30">
        <f t="shared" si="95"/>
        <v>43.493827160493829</v>
      </c>
      <c r="Q215" s="6">
        <f t="shared" si="122"/>
        <v>79.012345679012341</v>
      </c>
      <c r="R215" s="7">
        <f t="shared" si="123"/>
        <v>67.901234567901241</v>
      </c>
      <c r="S215" s="8">
        <f t="shared" si="124"/>
        <v>53.354286523805527</v>
      </c>
      <c r="T215" s="9">
        <f t="shared" si="125"/>
        <v>17</v>
      </c>
      <c r="U215" s="51"/>
      <c r="V215" s="69"/>
      <c r="W215" s="93" t="s">
        <v>125</v>
      </c>
      <c r="X215" s="93"/>
      <c r="Y215" s="93"/>
      <c r="Z215" s="93"/>
      <c r="AA215" s="1"/>
      <c r="AB215" s="1"/>
      <c r="AC215" s="1"/>
      <c r="AD215" s="1"/>
      <c r="AE215" s="1"/>
    </row>
    <row r="216" spans="1:31">
      <c r="A216" s="1"/>
      <c r="B216" s="31">
        <v>1992</v>
      </c>
      <c r="C216" s="33">
        <v>1</v>
      </c>
      <c r="D216" s="34">
        <v>0</v>
      </c>
      <c r="E216" s="35">
        <v>29</v>
      </c>
      <c r="F216" s="35">
        <v>26</v>
      </c>
      <c r="G216" s="35">
        <v>20</v>
      </c>
      <c r="H216" s="35">
        <v>118560</v>
      </c>
      <c r="I216" s="34">
        <v>104050</v>
      </c>
      <c r="J216" s="34">
        <v>86950</v>
      </c>
      <c r="K216" s="72">
        <v>796</v>
      </c>
      <c r="L216" s="36">
        <f t="shared" si="93"/>
        <v>492.37848844221105</v>
      </c>
      <c r="M216" s="28">
        <f>IF(L214=0,0,L216/L214*100)</f>
        <v>63.004526535652261</v>
      </c>
      <c r="N216" s="37">
        <f t="shared" si="126"/>
        <v>-34.215307031956002</v>
      </c>
      <c r="O216" s="29">
        <f t="shared" si="94"/>
        <v>4088.2758620689656</v>
      </c>
      <c r="P216" s="30">
        <f t="shared" si="95"/>
        <v>27.448275862068964</v>
      </c>
      <c r="Q216" s="6">
        <f t="shared" si="122"/>
        <v>89.65517241379311</v>
      </c>
      <c r="R216" s="7">
        <f t="shared" si="123"/>
        <v>68.965517241379317</v>
      </c>
      <c r="S216" s="8">
        <f t="shared" si="124"/>
        <v>87.761470985155199</v>
      </c>
      <c r="T216" s="9">
        <f t="shared" si="125"/>
        <v>3</v>
      </c>
      <c r="U216" s="51"/>
      <c r="V216" s="1"/>
      <c r="W216" s="93" t="s">
        <v>122</v>
      </c>
      <c r="X216" s="93"/>
      <c r="Y216" s="93"/>
      <c r="Z216" s="93"/>
      <c r="AA216" s="1"/>
      <c r="AB216" s="1"/>
      <c r="AC216" s="1"/>
      <c r="AD216" s="1"/>
      <c r="AE216" s="1"/>
    </row>
    <row r="217" spans="1:31" ht="14.25">
      <c r="A217" s="1"/>
      <c r="B217" s="31">
        <f>B216+1</f>
        <v>1993</v>
      </c>
      <c r="C217" s="33">
        <v>5</v>
      </c>
      <c r="D217" s="34">
        <v>2</v>
      </c>
      <c r="E217" s="35">
        <v>135</v>
      </c>
      <c r="F217" s="35">
        <v>129</v>
      </c>
      <c r="G217" s="35">
        <v>122</v>
      </c>
      <c r="H217" s="35">
        <v>653085</v>
      </c>
      <c r="I217" s="34">
        <v>640621</v>
      </c>
      <c r="J217" s="34">
        <v>605964</v>
      </c>
      <c r="K217" s="72">
        <v>5887</v>
      </c>
      <c r="L217" s="36">
        <f t="shared" si="93"/>
        <v>366.73268749787667</v>
      </c>
      <c r="M217" s="28">
        <f>IF(L214=0,0,L217/L214*100)</f>
        <v>46.926947223168334</v>
      </c>
      <c r="N217" s="37">
        <f t="shared" si="126"/>
        <v>-25.518133690578775</v>
      </c>
      <c r="O217" s="29">
        <f t="shared" si="94"/>
        <v>4837.666666666667</v>
      </c>
      <c r="P217" s="30">
        <f t="shared" si="95"/>
        <v>43.607407407407408</v>
      </c>
      <c r="Q217" s="6">
        <f t="shared" si="122"/>
        <v>95.555555555555557</v>
      </c>
      <c r="R217" s="7">
        <f t="shared" si="123"/>
        <v>90.370370370370367</v>
      </c>
      <c r="S217" s="8">
        <f t="shared" si="124"/>
        <v>98.091519480618899</v>
      </c>
      <c r="T217" s="9">
        <f t="shared" si="125"/>
        <v>6</v>
      </c>
      <c r="U217" s="51"/>
      <c r="V217" s="1"/>
      <c r="W217" s="93" t="s">
        <v>119</v>
      </c>
      <c r="X217" s="93"/>
      <c r="Y217" s="93"/>
      <c r="Z217" s="93"/>
      <c r="AA217" s="1"/>
      <c r="AB217" s="1"/>
      <c r="AC217" s="1"/>
      <c r="AD217" s="1"/>
      <c r="AE217" s="1"/>
    </row>
    <row r="218" spans="1:31">
      <c r="A218" s="1"/>
      <c r="B218" s="31">
        <f t="shared" ref="B218:B238" si="127">B217+1</f>
        <v>1994</v>
      </c>
      <c r="C218" s="33">
        <v>22</v>
      </c>
      <c r="D218" s="34">
        <v>17</v>
      </c>
      <c r="E218" s="35">
        <v>815</v>
      </c>
      <c r="F218" s="35">
        <v>759</v>
      </c>
      <c r="G218" s="35">
        <v>740</v>
      </c>
      <c r="H218" s="35">
        <v>6768442</v>
      </c>
      <c r="I218" s="34">
        <v>6476666</v>
      </c>
      <c r="J218" s="34">
        <v>6363054</v>
      </c>
      <c r="K218" s="72">
        <v>53813</v>
      </c>
      <c r="L218" s="36">
        <f t="shared" si="93"/>
        <v>415.79135515135749</v>
      </c>
      <c r="M218" s="28">
        <f>IF(L214=0,0,L218/L214*100)</f>
        <v>53.204471933389804</v>
      </c>
      <c r="N218" s="37">
        <f t="shared" si="126"/>
        <v>13.377227971740279</v>
      </c>
      <c r="O218" s="29">
        <f t="shared" si="94"/>
        <v>8304.8368098159517</v>
      </c>
      <c r="P218" s="30">
        <f t="shared" si="95"/>
        <v>66.028220858895708</v>
      </c>
      <c r="Q218" s="6">
        <f t="shared" si="122"/>
        <v>93.128834355828218</v>
      </c>
      <c r="R218" s="7">
        <f t="shared" si="123"/>
        <v>90.797546012269933</v>
      </c>
      <c r="S218" s="8">
        <f t="shared" si="124"/>
        <v>95.689170417652974</v>
      </c>
      <c r="T218" s="9">
        <f t="shared" si="125"/>
        <v>56</v>
      </c>
      <c r="U218" s="51"/>
      <c r="V218" s="1"/>
      <c r="W218" s="91" t="s">
        <v>120</v>
      </c>
      <c r="X218" s="91"/>
      <c r="Y218" s="91"/>
      <c r="Z218" s="91"/>
      <c r="AA218" s="91"/>
      <c r="AB218" s="91"/>
      <c r="AC218" s="1"/>
      <c r="AD218" s="1"/>
      <c r="AE218" s="1"/>
    </row>
    <row r="219" spans="1:31">
      <c r="A219" s="1"/>
      <c r="B219" s="31">
        <f t="shared" si="127"/>
        <v>1995</v>
      </c>
      <c r="C219" s="33">
        <v>31</v>
      </c>
      <c r="D219" s="34">
        <v>19</v>
      </c>
      <c r="E219" s="35">
        <v>909</v>
      </c>
      <c r="F219" s="35">
        <v>806</v>
      </c>
      <c r="G219" s="35">
        <v>717</v>
      </c>
      <c r="H219" s="35">
        <v>5164828</v>
      </c>
      <c r="I219" s="34">
        <v>4621797</v>
      </c>
      <c r="J219" s="34">
        <v>4194571</v>
      </c>
      <c r="K219" s="72">
        <v>55526</v>
      </c>
      <c r="L219" s="36">
        <f t="shared" si="93"/>
        <v>307.49171749882936</v>
      </c>
      <c r="M219" s="28">
        <f>IF(L214=0,0,L219/L214*100)</f>
        <v>39.346499754572598</v>
      </c>
      <c r="N219" s="37">
        <f t="shared" si="126"/>
        <v>-26.046630433935935</v>
      </c>
      <c r="O219" s="29">
        <f t="shared" si="94"/>
        <v>5681.87898789879</v>
      </c>
      <c r="P219" s="30">
        <f t="shared" si="95"/>
        <v>61.084708470847083</v>
      </c>
      <c r="Q219" s="6">
        <f t="shared" si="122"/>
        <v>88.668866886688676</v>
      </c>
      <c r="R219" s="7">
        <f t="shared" si="123"/>
        <v>78.877887788778878</v>
      </c>
      <c r="S219" s="8">
        <f t="shared" si="124"/>
        <v>89.485980946509741</v>
      </c>
      <c r="T219" s="9">
        <f t="shared" si="125"/>
        <v>103</v>
      </c>
      <c r="U219" s="5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>
      <c r="A220" s="1"/>
      <c r="B220" s="31">
        <f t="shared" si="127"/>
        <v>1996</v>
      </c>
      <c r="C220" s="33">
        <v>26</v>
      </c>
      <c r="D220" s="34">
        <v>22</v>
      </c>
      <c r="E220" s="35">
        <v>662</v>
      </c>
      <c r="F220" s="35">
        <v>648</v>
      </c>
      <c r="G220" s="35">
        <v>561</v>
      </c>
      <c r="H220" s="35">
        <v>4430793</v>
      </c>
      <c r="I220" s="34">
        <v>4325002</v>
      </c>
      <c r="J220" s="34">
        <v>3715126</v>
      </c>
      <c r="K220" s="72">
        <v>44464</v>
      </c>
      <c r="L220" s="36">
        <f t="shared" si="93"/>
        <v>329.41766110876216</v>
      </c>
      <c r="M220" s="28">
        <f>IF(L214=0,0,L220/L214*100)</f>
        <v>42.15213348638288</v>
      </c>
      <c r="N220" s="37">
        <f t="shared" si="126"/>
        <v>7.1305802277475241</v>
      </c>
      <c r="O220" s="29">
        <f t="shared" si="94"/>
        <v>6693.0407854984896</v>
      </c>
      <c r="P220" s="30">
        <f t="shared" si="95"/>
        <v>67.166163141993962</v>
      </c>
      <c r="Q220" s="6">
        <f t="shared" si="122"/>
        <v>97.885196374622353</v>
      </c>
      <c r="R220" s="7">
        <f t="shared" si="123"/>
        <v>84.743202416918422</v>
      </c>
      <c r="S220" s="8">
        <f t="shared" si="124"/>
        <v>97.612368711424793</v>
      </c>
      <c r="T220" s="9">
        <f t="shared" si="125"/>
        <v>14</v>
      </c>
      <c r="U220" s="5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>
      <c r="A221" s="1"/>
      <c r="B221" s="31">
        <f t="shared" si="127"/>
        <v>1997</v>
      </c>
      <c r="C221" s="33">
        <v>24</v>
      </c>
      <c r="D221">
        <v>13</v>
      </c>
      <c r="E221" s="35">
        <v>582</v>
      </c>
      <c r="F221" s="35">
        <v>512</v>
      </c>
      <c r="G221" s="35">
        <v>451</v>
      </c>
      <c r="H221" s="35">
        <v>3394751</v>
      </c>
      <c r="I221" s="34">
        <v>2997547</v>
      </c>
      <c r="J221" s="34">
        <v>2703074</v>
      </c>
      <c r="K221" s="72">
        <v>37313</v>
      </c>
      <c r="L221" s="36">
        <f t="shared" si="93"/>
        <v>300.76112777798619</v>
      </c>
      <c r="M221" s="28">
        <f>IF(L214=0,0,L221/L214*100)</f>
        <v>38.485256567427911</v>
      </c>
      <c r="N221" s="37">
        <f t="shared" si="126"/>
        <v>-8.6991490481485112</v>
      </c>
      <c r="O221" s="29">
        <f t="shared" si="94"/>
        <v>5832.905498281787</v>
      </c>
      <c r="P221" s="30">
        <f t="shared" si="95"/>
        <v>64.111683848797256</v>
      </c>
      <c r="Q221" s="6">
        <f t="shared" si="122"/>
        <v>87.972508591065292</v>
      </c>
      <c r="R221" s="7">
        <f t="shared" si="123"/>
        <v>77.491408934707906</v>
      </c>
      <c r="S221" s="8">
        <f t="shared" si="124"/>
        <v>88.299465851840083</v>
      </c>
      <c r="T221" s="9">
        <f t="shared" si="125"/>
        <v>70</v>
      </c>
      <c r="U221" s="5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>
      <c r="A222" s="1"/>
      <c r="B222" s="31">
        <f t="shared" si="127"/>
        <v>1998</v>
      </c>
      <c r="C222" s="33">
        <v>30</v>
      </c>
      <c r="D222" s="34">
        <v>13</v>
      </c>
      <c r="E222" s="35">
        <v>699</v>
      </c>
      <c r="F222" s="35">
        <v>592</v>
      </c>
      <c r="G222" s="35">
        <v>560</v>
      </c>
      <c r="H222" s="35">
        <v>4130150</v>
      </c>
      <c r="I222" s="34">
        <v>3521380</v>
      </c>
      <c r="J222" s="34">
        <v>3365240</v>
      </c>
      <c r="K222" s="72">
        <v>45974</v>
      </c>
      <c r="L222" s="36">
        <f t="shared" si="93"/>
        <v>296.980190259712</v>
      </c>
      <c r="M222" s="28">
        <f>IF(L214=0,0,L222/L214*100)</f>
        <v>38.001449529160631</v>
      </c>
      <c r="N222" s="37">
        <f t="shared" si="126"/>
        <v>-1.2571230684655408</v>
      </c>
      <c r="O222" s="29">
        <f t="shared" si="94"/>
        <v>5908.6552217453509</v>
      </c>
      <c r="P222" s="30">
        <f t="shared" si="95"/>
        <v>65.771101573676674</v>
      </c>
      <c r="Q222" s="6">
        <f t="shared" si="122"/>
        <v>84.692417739628041</v>
      </c>
      <c r="R222" s="7">
        <f t="shared" si="123"/>
        <v>80.114449213161663</v>
      </c>
      <c r="S222" s="8">
        <f t="shared" si="124"/>
        <v>85.260341634081087</v>
      </c>
      <c r="T222" s="9">
        <f t="shared" si="125"/>
        <v>107</v>
      </c>
      <c r="U222" s="5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>
      <c r="A223" s="1"/>
      <c r="B223" s="31">
        <f t="shared" si="127"/>
        <v>1999</v>
      </c>
      <c r="C223" s="33">
        <v>40</v>
      </c>
      <c r="D223" s="34">
        <v>26</v>
      </c>
      <c r="E223" s="35">
        <v>878</v>
      </c>
      <c r="F223" s="35">
        <v>792</v>
      </c>
      <c r="G223" s="35">
        <v>679</v>
      </c>
      <c r="H223" s="35">
        <v>4182550</v>
      </c>
      <c r="I223" s="34">
        <v>3766690</v>
      </c>
      <c r="J223" s="34">
        <v>3288760</v>
      </c>
      <c r="K223" s="72">
        <v>51627</v>
      </c>
      <c r="L223" s="36">
        <f t="shared" si="93"/>
        <v>267.81703641505413</v>
      </c>
      <c r="M223" s="28">
        <f>IF(L214=0,0,L223/L214*100)</f>
        <v>34.26974568059839</v>
      </c>
      <c r="N223" s="37">
        <f t="shared" si="126"/>
        <v>-9.8198987007027014</v>
      </c>
      <c r="O223" s="29">
        <f t="shared" si="94"/>
        <v>4763.7243735763095</v>
      </c>
      <c r="P223" s="30">
        <f t="shared" si="95"/>
        <v>58.800683371298405</v>
      </c>
      <c r="Q223" s="6">
        <f t="shared" si="122"/>
        <v>90.205011389521644</v>
      </c>
      <c r="R223" s="7">
        <f t="shared" si="123"/>
        <v>77.334851936218669</v>
      </c>
      <c r="S223" s="8">
        <f t="shared" si="124"/>
        <v>90.057261718329727</v>
      </c>
      <c r="T223" s="9">
        <f t="shared" si="125"/>
        <v>86</v>
      </c>
      <c r="U223" s="5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>
      <c r="A224" s="1"/>
      <c r="B224" s="31">
        <f t="shared" si="127"/>
        <v>2000</v>
      </c>
      <c r="C224" s="33">
        <v>45</v>
      </c>
      <c r="D224" s="34">
        <v>34</v>
      </c>
      <c r="E224" s="35">
        <v>1207</v>
      </c>
      <c r="F224" s="35">
        <v>1123</v>
      </c>
      <c r="G224" s="35">
        <v>1037</v>
      </c>
      <c r="H224" s="35">
        <v>5232260</v>
      </c>
      <c r="I224" s="34">
        <v>4890080</v>
      </c>
      <c r="J224" s="34">
        <v>4483590</v>
      </c>
      <c r="K224" s="72">
        <v>64231</v>
      </c>
      <c r="L224" s="36">
        <f t="shared" si="93"/>
        <v>269.28897981971323</v>
      </c>
      <c r="M224" s="28">
        <f>IF(L214=0,0,L224/L214*100)</f>
        <v>34.458094886493292</v>
      </c>
      <c r="N224" s="37">
        <f t="shared" si="126"/>
        <v>0.54960783091406118</v>
      </c>
      <c r="O224" s="29">
        <f t="shared" si="94"/>
        <v>4334.929577464789</v>
      </c>
      <c r="P224" s="30">
        <f t="shared" si="95"/>
        <v>53.215410107705054</v>
      </c>
      <c r="Q224" s="6">
        <f t="shared" si="122"/>
        <v>93.040596520298251</v>
      </c>
      <c r="R224" s="7">
        <f t="shared" si="123"/>
        <v>85.91549295774648</v>
      </c>
      <c r="S224" s="8">
        <f t="shared" si="124"/>
        <v>93.4601873760096</v>
      </c>
      <c r="T224" s="9">
        <f t="shared" si="125"/>
        <v>84</v>
      </c>
      <c r="U224" s="5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>
      <c r="A225" s="1"/>
      <c r="B225" s="31">
        <f t="shared" si="127"/>
        <v>2001</v>
      </c>
      <c r="C225" s="33">
        <v>44</v>
      </c>
      <c r="D225" s="34"/>
      <c r="E225" s="35">
        <v>1020</v>
      </c>
      <c r="F225" s="35">
        <v>961</v>
      </c>
      <c r="G225" s="35">
        <v>849</v>
      </c>
      <c r="H225" s="35">
        <v>5780737</v>
      </c>
      <c r="I225" s="34">
        <v>5422857</v>
      </c>
      <c r="J225" s="34"/>
      <c r="K225" s="72">
        <v>69936</v>
      </c>
      <c r="L225" s="36">
        <f t="shared" si="93"/>
        <v>273.24760866878285</v>
      </c>
      <c r="M225" s="28">
        <f>IF(L214=0,0,L225/L214*100)</f>
        <v>34.964639226306133</v>
      </c>
      <c r="N225" s="37">
        <f t="shared" si="126"/>
        <v>1.4700300219191598</v>
      </c>
      <c r="O225" s="29">
        <f t="shared" si="94"/>
        <v>5667.3892156862748</v>
      </c>
      <c r="P225" s="30">
        <f t="shared" si="95"/>
        <v>68.564705882352939</v>
      </c>
      <c r="Q225" s="6">
        <f t="shared" si="122"/>
        <v>94.215686274509807</v>
      </c>
      <c r="R225" s="7">
        <f t="shared" si="123"/>
        <v>83.235294117647058</v>
      </c>
      <c r="S225" s="8">
        <f t="shared" si="124"/>
        <v>93.809093892353161</v>
      </c>
      <c r="T225" s="9">
        <f t="shared" si="125"/>
        <v>59</v>
      </c>
      <c r="U225" s="5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>
      <c r="A226" s="1"/>
      <c r="B226" s="31">
        <f t="shared" si="127"/>
        <v>2002</v>
      </c>
      <c r="C226" s="33">
        <v>24</v>
      </c>
      <c r="D226" s="34"/>
      <c r="E226" s="35">
        <v>595</v>
      </c>
      <c r="F226" s="35">
        <v>550</v>
      </c>
      <c r="G226" s="35">
        <v>472</v>
      </c>
      <c r="H226" s="35">
        <v>2701493</v>
      </c>
      <c r="I226" s="34">
        <v>2413125</v>
      </c>
      <c r="J226" s="34"/>
      <c r="K226" s="72">
        <v>31588</v>
      </c>
      <c r="L226" s="36">
        <f t="shared" si="93"/>
        <v>282.71943553058122</v>
      </c>
      <c r="M226" s="28">
        <f>IF(L214=0,0,L226/L214*100)</f>
        <v>36.17664986621719</v>
      </c>
      <c r="N226" s="37">
        <f t="shared" si="126"/>
        <v>3.4663896631862765</v>
      </c>
      <c r="O226" s="29">
        <f t="shared" si="94"/>
        <v>4540.3243697478993</v>
      </c>
      <c r="P226" s="30">
        <f t="shared" si="95"/>
        <v>53.089075630252104</v>
      </c>
      <c r="Q226" s="6">
        <f t="shared" si="122"/>
        <v>92.436974789915965</v>
      </c>
      <c r="R226" s="7">
        <f t="shared" si="123"/>
        <v>79.327731092436977</v>
      </c>
      <c r="S226" s="8">
        <f t="shared" si="124"/>
        <v>89.325606248100584</v>
      </c>
      <c r="T226" s="9">
        <f t="shared" si="125"/>
        <v>45</v>
      </c>
      <c r="U226" s="5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>
      <c r="A227" s="1"/>
      <c r="B227" s="31">
        <f t="shared" si="127"/>
        <v>2003</v>
      </c>
      <c r="C227" s="33">
        <v>31</v>
      </c>
      <c r="D227" s="34"/>
      <c r="E227" s="35">
        <v>763</v>
      </c>
      <c r="F227" s="35">
        <v>686</v>
      </c>
      <c r="G227" s="35"/>
      <c r="H227" s="35">
        <v>3847790</v>
      </c>
      <c r="I227" s="34">
        <v>3432940</v>
      </c>
      <c r="J227" s="34"/>
      <c r="K227" s="72">
        <v>44640</v>
      </c>
      <c r="L227" s="36">
        <f t="shared" si="93"/>
        <v>284.94505435035842</v>
      </c>
      <c r="M227" s="28">
        <f>IF(L214=0,0,L227/L214*100)</f>
        <v>36.461439034063531</v>
      </c>
      <c r="N227" s="37">
        <f t="shared" si="126"/>
        <v>0.78721818880274874</v>
      </c>
      <c r="O227" s="29">
        <f t="shared" si="94"/>
        <v>5042.9750982961996</v>
      </c>
      <c r="P227" s="30">
        <f t="shared" si="95"/>
        <v>58.505897771952817</v>
      </c>
      <c r="Q227" s="15">
        <f t="shared" si="122"/>
        <v>89.908256880733944</v>
      </c>
      <c r="R227" s="16">
        <f t="shared" si="123"/>
        <v>0</v>
      </c>
      <c r="S227" s="17">
        <f t="shared" si="124"/>
        <v>89.218486455861679</v>
      </c>
      <c r="T227" s="18">
        <f t="shared" si="125"/>
        <v>77</v>
      </c>
      <c r="U227" s="5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>
      <c r="A228" s="1"/>
      <c r="B228" s="31">
        <f t="shared" si="127"/>
        <v>2004</v>
      </c>
      <c r="C228" s="33">
        <v>28</v>
      </c>
      <c r="D228" s="34"/>
      <c r="E228" s="35">
        <v>779</v>
      </c>
      <c r="F228" s="35">
        <v>749</v>
      </c>
      <c r="G228" s="35"/>
      <c r="H228" s="35">
        <v>4072510</v>
      </c>
      <c r="I228" s="34">
        <v>3915790</v>
      </c>
      <c r="J228" s="34"/>
      <c r="K228" s="72">
        <v>46947</v>
      </c>
      <c r="L228" s="36">
        <f t="shared" si="93"/>
        <v>286.76639844505507</v>
      </c>
      <c r="M228" s="28">
        <f>IF(L214=0,0,L228/L214*100)</f>
        <v>36.694497392701265</v>
      </c>
      <c r="N228" s="37">
        <f t="shared" si="126"/>
        <v>0.6391913342202441</v>
      </c>
      <c r="O228" s="29">
        <f t="shared" si="94"/>
        <v>5227.8690629011553</v>
      </c>
      <c r="P228" s="30">
        <f t="shared" si="95"/>
        <v>60.265725288831838</v>
      </c>
      <c r="Q228" s="6">
        <f t="shared" si="122"/>
        <v>96.148908857509625</v>
      </c>
      <c r="R228" s="7">
        <f t="shared" si="123"/>
        <v>0</v>
      </c>
      <c r="S228" s="8">
        <f t="shared" si="124"/>
        <v>96.151758988928208</v>
      </c>
      <c r="T228" s="9">
        <f t="shared" si="125"/>
        <v>30</v>
      </c>
      <c r="U228" s="5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>
      <c r="A229" s="1"/>
      <c r="B229" s="31">
        <f t="shared" si="127"/>
        <v>2005</v>
      </c>
      <c r="C229" s="33">
        <v>27</v>
      </c>
      <c r="D229" s="34"/>
      <c r="E229" s="35">
        <v>721</v>
      </c>
      <c r="F229" s="35">
        <v>703</v>
      </c>
      <c r="G229" s="35"/>
      <c r="H229" s="35">
        <v>4360400</v>
      </c>
      <c r="I229" s="34">
        <v>4248970</v>
      </c>
      <c r="J229" s="34"/>
      <c r="K229" s="72">
        <v>44564</v>
      </c>
      <c r="L229" s="36">
        <f t="shared" si="93"/>
        <v>323.45667157346736</v>
      </c>
      <c r="M229" s="28">
        <f>IF(L214=0,0,L229/L214*100)</f>
        <v>41.389367987541824</v>
      </c>
      <c r="N229" s="37">
        <f t="shared" si="126"/>
        <v>12.794481266759083</v>
      </c>
      <c r="O229" s="29">
        <f t="shared" si="94"/>
        <v>6047.7115117891817</v>
      </c>
      <c r="P229" s="30">
        <f t="shared" si="95"/>
        <v>61.808599167822472</v>
      </c>
      <c r="Q229" s="6">
        <f t="shared" si="122"/>
        <v>97.503467406380025</v>
      </c>
      <c r="R229" s="7">
        <f t="shared" si="123"/>
        <v>0</v>
      </c>
      <c r="S229" s="8">
        <f t="shared" si="124"/>
        <v>97.444500504540869</v>
      </c>
      <c r="T229" s="9">
        <f t="shared" si="125"/>
        <v>18</v>
      </c>
      <c r="U229" s="5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>
      <c r="A230" s="1"/>
      <c r="B230" s="31">
        <f t="shared" si="127"/>
        <v>2006</v>
      </c>
      <c r="C230" s="33">
        <v>7</v>
      </c>
      <c r="D230" s="34">
        <v>0</v>
      </c>
      <c r="E230" s="35">
        <v>177</v>
      </c>
      <c r="F230" s="35">
        <v>177</v>
      </c>
      <c r="G230" s="35">
        <v>0</v>
      </c>
      <c r="H230" s="35">
        <v>1194080</v>
      </c>
      <c r="I230" s="34">
        <v>1194080</v>
      </c>
      <c r="J230" s="34">
        <v>0</v>
      </c>
      <c r="K230" s="72">
        <v>12395</v>
      </c>
      <c r="L230" s="36">
        <f t="shared" si="93"/>
        <v>318.46436324324321</v>
      </c>
      <c r="M230" s="28">
        <f>IF(L214=0,0,L230/L214*100)</f>
        <v>40.750554493351814</v>
      </c>
      <c r="N230" s="37">
        <f t="shared" si="126"/>
        <v>-1.5434241334206753</v>
      </c>
      <c r="O230" s="29">
        <f t="shared" si="94"/>
        <v>6746.2146892655364</v>
      </c>
      <c r="P230" s="30">
        <f t="shared" si="95"/>
        <v>70.028248587570616</v>
      </c>
      <c r="Q230" s="6"/>
      <c r="R230" s="7"/>
      <c r="S230" s="8"/>
      <c r="T230" s="9"/>
      <c r="U230" s="5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>
      <c r="A231" s="1"/>
      <c r="B231" s="31">
        <f t="shared" si="127"/>
        <v>2007</v>
      </c>
      <c r="C231" s="33">
        <v>10</v>
      </c>
      <c r="D231" s="34"/>
      <c r="E231" s="35">
        <v>166</v>
      </c>
      <c r="F231" s="35">
        <v>151</v>
      </c>
      <c r="G231" s="35"/>
      <c r="H231" s="35">
        <v>1262492</v>
      </c>
      <c r="I231" s="34">
        <v>1176354</v>
      </c>
      <c r="J231" s="34"/>
      <c r="K231" s="72">
        <v>10880</v>
      </c>
      <c r="L231" s="36">
        <f t="shared" ref="L231:L236" si="128">IF(H231=0,0,H231/K231*3.30578)</f>
        <v>383.59566211029409</v>
      </c>
      <c r="M231" s="28">
        <f>IF(L214=0,0,L231/L214*100)</f>
        <v>49.084725754069325</v>
      </c>
      <c r="N231" s="37">
        <f>IF(L230=0,"     －",IF(L231=0,"     －",(L231-L230)/L230*100))</f>
        <v>20.451675724012976</v>
      </c>
      <c r="O231" s="29">
        <f>IF(H231=0,0,H231/E231)</f>
        <v>7605.3734939759033</v>
      </c>
      <c r="P231" s="30">
        <f>IF(K231=0,0,K231/E231)</f>
        <v>65.5421686746988</v>
      </c>
      <c r="Q231" s="6"/>
      <c r="R231" s="7"/>
      <c r="S231" s="8"/>
      <c r="T231" s="9"/>
      <c r="U231" s="5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>
      <c r="A232" s="1"/>
      <c r="B232" s="31">
        <f t="shared" si="127"/>
        <v>2008</v>
      </c>
      <c r="C232" s="33">
        <v>8</v>
      </c>
      <c r="D232" s="34"/>
      <c r="E232" s="35">
        <v>230</v>
      </c>
      <c r="F232" s="35">
        <v>212</v>
      </c>
      <c r="G232" s="35"/>
      <c r="H232" s="35">
        <v>2033770</v>
      </c>
      <c r="I232" s="34">
        <v>1919990</v>
      </c>
      <c r="J232" s="34"/>
      <c r="K232" s="72">
        <v>15609</v>
      </c>
      <c r="L232" s="36">
        <f t="shared" si="128"/>
        <v>430.72561923249407</v>
      </c>
      <c r="M232" s="28">
        <f>IF(L214=0,0,L232/L214*100)</f>
        <v>55.115453545456802</v>
      </c>
      <c r="N232" s="37">
        <f>IF(L231=0,"     －",IF(L232=0,"     －",(L232-L231)/L231*100))</f>
        <v>12.286363423121518</v>
      </c>
      <c r="O232" s="29">
        <f>IF(H232=0,0,H232/E232)</f>
        <v>8842.4782608695659</v>
      </c>
      <c r="P232" s="30">
        <f>IF(K232=0,0,K232/E232)</f>
        <v>67.865217391304341</v>
      </c>
      <c r="Q232" s="6"/>
      <c r="R232" s="7"/>
      <c r="S232" s="8"/>
      <c r="T232" s="9"/>
      <c r="U232" s="5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>
      <c r="A233" s="1"/>
      <c r="B233" s="31">
        <f t="shared" si="127"/>
        <v>2009</v>
      </c>
      <c r="C233" s="33">
        <v>22</v>
      </c>
      <c r="D233" s="34"/>
      <c r="E233" s="35">
        <v>506</v>
      </c>
      <c r="F233" s="35">
        <v>462</v>
      </c>
      <c r="G233" s="35"/>
      <c r="H233" s="35">
        <v>2532236</v>
      </c>
      <c r="I233" s="34">
        <v>2158306</v>
      </c>
      <c r="J233" s="34"/>
      <c r="K233" s="72">
        <v>26224</v>
      </c>
      <c r="L233" s="36">
        <f t="shared" si="128"/>
        <v>319.21198612263578</v>
      </c>
      <c r="M233" s="28">
        <f>IF(L214=0,0,L233/L214*100)</f>
        <v>40.846219975595723</v>
      </c>
      <c r="N233" s="37">
        <f>IF(L232=0,"     －",IF(L233=0,"     －",(L233-L232)/L232*100))</f>
        <v>-25.889714502834398</v>
      </c>
      <c r="O233" s="29">
        <f>IF(H233=0,0,H233/E233)</f>
        <v>5004.418972332016</v>
      </c>
      <c r="P233" s="30">
        <f>IF(K233=0,0,K233/E233)</f>
        <v>51.826086956521742</v>
      </c>
      <c r="Q233" s="6"/>
      <c r="R233" s="7"/>
      <c r="S233" s="8"/>
      <c r="T233" s="9"/>
      <c r="U233" s="5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>
      <c r="A234" s="1"/>
      <c r="B234" s="31">
        <f t="shared" si="127"/>
        <v>2010</v>
      </c>
      <c r="C234" s="33">
        <v>29</v>
      </c>
      <c r="D234" s="34"/>
      <c r="E234" s="35">
        <v>392</v>
      </c>
      <c r="F234" s="35">
        <v>371</v>
      </c>
      <c r="G234" s="35"/>
      <c r="H234" s="35">
        <v>2399510</v>
      </c>
      <c r="I234" s="34">
        <v>2282612</v>
      </c>
      <c r="J234" s="34"/>
      <c r="K234" s="72">
        <v>26096</v>
      </c>
      <c r="L234" s="36">
        <f t="shared" si="128"/>
        <v>303.9642921443899</v>
      </c>
      <c r="M234" s="28">
        <f>IF(L214=0,0,L234/L214*100)</f>
        <v>38.895132017022874</v>
      </c>
      <c r="N234" s="37">
        <f>IF(L233=0,"     －",IF(L234=0,"     －",(L234-L233)/L233*100))</f>
        <v>-4.7766671181288203</v>
      </c>
      <c r="O234" s="29">
        <f>IF(H234=0,0,H234/E234)</f>
        <v>6121.1989795918371</v>
      </c>
      <c r="P234" s="30">
        <f>IF(K234=0,0,K234/E234)</f>
        <v>66.571428571428569</v>
      </c>
      <c r="Q234" s="6"/>
      <c r="R234" s="7"/>
      <c r="S234" s="8"/>
      <c r="T234" s="9"/>
      <c r="U234" s="5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>
      <c r="A235" s="1"/>
      <c r="B235" s="31">
        <f t="shared" si="127"/>
        <v>2011</v>
      </c>
      <c r="C235" s="33">
        <v>44</v>
      </c>
      <c r="D235" s="34"/>
      <c r="E235" s="35">
        <v>1212</v>
      </c>
      <c r="F235" s="35">
        <v>1185</v>
      </c>
      <c r="G235" s="35"/>
      <c r="H235" s="35">
        <v>7585020</v>
      </c>
      <c r="I235" s="34">
        <v>7398690</v>
      </c>
      <c r="J235" s="34"/>
      <c r="K235" s="72">
        <v>76851</v>
      </c>
      <c r="L235" s="36">
        <f t="shared" si="128"/>
        <v>326.27301421712144</v>
      </c>
      <c r="M235" s="28">
        <f>IF(L214=0,0,L235/L214*100)</f>
        <v>41.749745906136496</v>
      </c>
      <c r="N235" s="37">
        <f>IF(L234=0,"     －",IF(L235=0,"     －",(L235-L234)/L234*100))</f>
        <v>7.3392574882231223</v>
      </c>
      <c r="O235" s="29">
        <f>IF(H235=0,0,H235/E235)</f>
        <v>6258.2673267326736</v>
      </c>
      <c r="P235" s="30">
        <f>IF(K235=0,0,K235/E235)</f>
        <v>63.408415841584159</v>
      </c>
      <c r="Q235" s="6"/>
      <c r="R235" s="7"/>
      <c r="S235" s="8"/>
      <c r="T235" s="9"/>
      <c r="U235" s="5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>
      <c r="A236" s="1"/>
      <c r="B236" s="31">
        <f t="shared" si="127"/>
        <v>2012</v>
      </c>
      <c r="C236" s="33">
        <v>40</v>
      </c>
      <c r="D236" s="34"/>
      <c r="E236" s="35">
        <v>553</v>
      </c>
      <c r="F236" s="35">
        <v>508</v>
      </c>
      <c r="G236" s="35"/>
      <c r="H236" s="35">
        <v>3544954</v>
      </c>
      <c r="I236" s="34">
        <v>3233346</v>
      </c>
      <c r="J236" s="34"/>
      <c r="K236" s="72">
        <v>35824</v>
      </c>
      <c r="L236" s="36">
        <f t="shared" si="128"/>
        <v>327.12254449866015</v>
      </c>
      <c r="M236" s="28">
        <f>IF(L214=0,0,L236/L214*100)</f>
        <v>41.858451413022848</v>
      </c>
      <c r="N236" s="37">
        <f t="shared" ref="N236:N238" si="129">IF(L235=0,"     －",IF(L236=0,"     －",(L236-L235)/L235*100))</f>
        <v>0.26037405624155507</v>
      </c>
      <c r="O236" s="29">
        <f t="shared" ref="O236:O243" si="130">IF(H236=0,0,H236/E236)</f>
        <v>6410.4050632911394</v>
      </c>
      <c r="P236" s="30">
        <f t="shared" ref="P236:P243" si="131">IF(K236=0,0,K236/E236)</f>
        <v>64.78119349005425</v>
      </c>
      <c r="Q236" s="6"/>
      <c r="R236" s="7"/>
      <c r="S236" s="8"/>
      <c r="T236" s="9"/>
      <c r="U236" s="5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>
      <c r="A237" s="1"/>
      <c r="B237" s="31">
        <f t="shared" si="127"/>
        <v>2013</v>
      </c>
      <c r="C237" s="33">
        <v>36</v>
      </c>
      <c r="D237" s="34"/>
      <c r="E237" s="35">
        <v>461</v>
      </c>
      <c r="F237" s="35">
        <v>435</v>
      </c>
      <c r="G237" s="35"/>
      <c r="H237" s="35">
        <v>2873760</v>
      </c>
      <c r="I237" s="34">
        <v>2718246</v>
      </c>
      <c r="J237" s="34"/>
      <c r="K237" s="72">
        <v>28913</v>
      </c>
      <c r="L237" s="36">
        <f>IF(H237=0,0,H237/K237*3.30578)</f>
        <v>328.57255673226575</v>
      </c>
      <c r="M237" s="28">
        <f>IF(L214=0,0,L237/L214*100)</f>
        <v>42.043994316284646</v>
      </c>
      <c r="N237" s="37">
        <f t="shared" si="129"/>
        <v>0.44326270322574612</v>
      </c>
      <c r="O237" s="29">
        <f t="shared" si="130"/>
        <v>6233.7527114967461</v>
      </c>
      <c r="P237" s="30">
        <f t="shared" si="131"/>
        <v>62.718004338394792</v>
      </c>
      <c r="Q237" s="6"/>
      <c r="R237" s="7"/>
      <c r="S237" s="8"/>
      <c r="T237" s="9"/>
      <c r="U237" s="5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>
      <c r="A238" s="1"/>
      <c r="B238" s="31">
        <f t="shared" si="127"/>
        <v>2014</v>
      </c>
      <c r="C238" s="33">
        <v>19</v>
      </c>
      <c r="D238" s="34"/>
      <c r="E238" s="35">
        <v>222</v>
      </c>
      <c r="F238" s="35">
        <v>216</v>
      </c>
      <c r="G238" s="35"/>
      <c r="H238" s="35">
        <v>1841384</v>
      </c>
      <c r="I238" s="34">
        <v>1786572</v>
      </c>
      <c r="J238" s="34"/>
      <c r="K238" s="72">
        <v>16236</v>
      </c>
      <c r="L238" s="36">
        <f>IF(H238=0,0,H238/K238*3.30578)</f>
        <v>374.92057153978811</v>
      </c>
      <c r="M238" s="28">
        <f>IF(L214=0,0,L238/L214*100)</f>
        <v>47.97466512616117</v>
      </c>
      <c r="N238" s="37">
        <f t="shared" si="129"/>
        <v>14.105869117148636</v>
      </c>
      <c r="O238" s="29">
        <f t="shared" si="130"/>
        <v>8294.5225225225222</v>
      </c>
      <c r="P238" s="30">
        <f t="shared" si="131"/>
        <v>73.13513513513513</v>
      </c>
      <c r="Q238" s="6"/>
      <c r="R238" s="7"/>
      <c r="S238" s="8"/>
      <c r="T238" s="9"/>
      <c r="U238" s="5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>
      <c r="A239" s="1"/>
      <c r="B239" s="31">
        <f t="shared" ref="B239:B248" si="132">B238+1</f>
        <v>2015</v>
      </c>
      <c r="C239" s="33">
        <v>32</v>
      </c>
      <c r="D239" s="34"/>
      <c r="E239" s="35">
        <v>407</v>
      </c>
      <c r="F239" s="35">
        <v>379</v>
      </c>
      <c r="G239" s="35"/>
      <c r="H239" s="35">
        <v>2955813</v>
      </c>
      <c r="I239" s="34">
        <v>2755513</v>
      </c>
      <c r="J239" s="34"/>
      <c r="K239" s="72">
        <v>26114</v>
      </c>
      <c r="L239" s="36">
        <f>IF(H239=0,0,H239/K239*3.30578)</f>
        <v>374.17735694033854</v>
      </c>
      <c r="M239" s="28">
        <f>IF(L214=0,0,L239/L214*100)</f>
        <v>47.879563725405724</v>
      </c>
      <c r="N239" s="37">
        <f>IF(L238=0,"     －",IF(L239=0,"     －",(L239-L238)/L238*100))</f>
        <v>-0.1982325473358828</v>
      </c>
      <c r="O239" s="29">
        <f t="shared" si="130"/>
        <v>7262.4398034398037</v>
      </c>
      <c r="P239" s="30">
        <f t="shared" si="131"/>
        <v>64.162162162162161</v>
      </c>
      <c r="Q239" s="6"/>
      <c r="R239" s="7"/>
      <c r="S239" s="8"/>
      <c r="T239" s="9"/>
      <c r="U239" s="5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>
      <c r="A240" s="1"/>
      <c r="B240" s="31">
        <f t="shared" si="132"/>
        <v>2016</v>
      </c>
      <c r="C240" s="33">
        <v>33</v>
      </c>
      <c r="D240" s="34"/>
      <c r="E240" s="35">
        <v>373</v>
      </c>
      <c r="F240" s="35">
        <v>342</v>
      </c>
      <c r="G240" s="35"/>
      <c r="H240" s="35">
        <v>2551789</v>
      </c>
      <c r="I240" s="34">
        <v>2287048</v>
      </c>
      <c r="J240" s="34"/>
      <c r="K240" s="72">
        <v>20389</v>
      </c>
      <c r="L240" s="36">
        <f>IF(H240=0,0,H240/K240*3.30578)</f>
        <v>413.73549661189855</v>
      </c>
      <c r="M240" s="28">
        <f>IF(L214=0,0,L240/L214*100)</f>
        <v>52.941405213491691</v>
      </c>
      <c r="N240" s="37">
        <f>IF(L239=0,"     －",IF(L240=0,"     －",(L240-L239)/L239*100))</f>
        <v>10.57202926308217</v>
      </c>
      <c r="O240" s="29">
        <f t="shared" si="130"/>
        <v>6841.2573726541559</v>
      </c>
      <c r="P240" s="30">
        <f t="shared" si="131"/>
        <v>54.662198391420908</v>
      </c>
      <c r="Q240" s="6"/>
      <c r="R240" s="7"/>
      <c r="S240" s="8"/>
      <c r="T240" s="9"/>
      <c r="U240" s="5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>
      <c r="A241" s="1"/>
      <c r="B241" s="31">
        <f t="shared" si="132"/>
        <v>2017</v>
      </c>
      <c r="C241" s="33">
        <v>37</v>
      </c>
      <c r="D241" s="34"/>
      <c r="E241" s="35">
        <v>426</v>
      </c>
      <c r="F241" s="35">
        <v>392</v>
      </c>
      <c r="G241" s="35"/>
      <c r="H241" s="35">
        <v>3126835</v>
      </c>
      <c r="I241" s="34">
        <v>2872167</v>
      </c>
      <c r="J241" s="34"/>
      <c r="K241" s="72">
        <v>24763</v>
      </c>
      <c r="L241" s="36">
        <f t="shared" ref="L241:L248" si="133">IF(H241=0,0,H241/K241*3.30578)</f>
        <v>417.42230772927348</v>
      </c>
      <c r="M241" s="28">
        <f>IF(L214=0,0,L241/L214*100)</f>
        <v>53.413167880482874</v>
      </c>
      <c r="N241" s="37">
        <f>IF(L240=0,"     －",IF(L241=0,"     －",(L241-L240)/L240*100))</f>
        <v>0.89110340968237367</v>
      </c>
      <c r="O241" s="29">
        <f t="shared" si="130"/>
        <v>7339.9882629107979</v>
      </c>
      <c r="P241" s="30">
        <f t="shared" si="131"/>
        <v>58.129107981220656</v>
      </c>
      <c r="Q241" s="6"/>
      <c r="R241" s="7"/>
      <c r="S241" s="8"/>
      <c r="T241" s="9"/>
      <c r="U241" s="5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>
      <c r="A242" s="1"/>
      <c r="B242" s="31">
        <f t="shared" si="132"/>
        <v>2018</v>
      </c>
      <c r="C242" s="33">
        <v>47</v>
      </c>
      <c r="D242" s="34"/>
      <c r="E242" s="35">
        <v>330</v>
      </c>
      <c r="F242" s="35">
        <v>279</v>
      </c>
      <c r="G242" s="35"/>
      <c r="H242" s="35">
        <v>2636886</v>
      </c>
      <c r="I242" s="34">
        <v>2242846</v>
      </c>
      <c r="J242" s="34"/>
      <c r="K242" s="72">
        <v>18884</v>
      </c>
      <c r="L242" s="36">
        <f t="shared" si="133"/>
        <v>461.60585686718917</v>
      </c>
      <c r="M242" s="28">
        <f>IF(L214=0,0,L242/L214*100)</f>
        <v>59.066874651683186</v>
      </c>
      <c r="N242" s="37">
        <f>IF(L241=0,"     －",IF(L242=0,"     －",(L242-L241)/L241*100))</f>
        <v>10.58485574914978</v>
      </c>
      <c r="O242" s="29">
        <f t="shared" si="130"/>
        <v>7990.5636363636368</v>
      </c>
      <c r="P242" s="30">
        <f t="shared" si="131"/>
        <v>57.224242424242426</v>
      </c>
      <c r="Q242" s="6"/>
      <c r="R242" s="7"/>
      <c r="S242" s="8"/>
      <c r="T242" s="9"/>
      <c r="U242" s="5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>
      <c r="A243" s="1"/>
      <c r="B243" s="31">
        <f t="shared" si="132"/>
        <v>2019</v>
      </c>
      <c r="C243" s="33">
        <v>30</v>
      </c>
      <c r="D243" s="34"/>
      <c r="E243" s="35">
        <v>324</v>
      </c>
      <c r="F243" s="35">
        <v>293</v>
      </c>
      <c r="G243" s="35"/>
      <c r="H243" s="35">
        <v>2746765</v>
      </c>
      <c r="I243" s="34">
        <v>2423861</v>
      </c>
      <c r="J243" s="34"/>
      <c r="K243" s="72">
        <v>19507</v>
      </c>
      <c r="L243" s="36">
        <f t="shared" si="133"/>
        <v>465.48422626236737</v>
      </c>
      <c r="M243" s="28">
        <f>IF(L214=0,0,L243/L214*100)</f>
        <v>59.5631490284267</v>
      </c>
      <c r="N243" s="37">
        <f>IF(L242=0,"     －",IF(L243=0,"     －",(L243-L242)/L242*100))</f>
        <v>0.84019068161305011</v>
      </c>
      <c r="O243" s="29">
        <f t="shared" si="130"/>
        <v>8477.6697530864203</v>
      </c>
      <c r="P243" s="30">
        <f t="shared" si="131"/>
        <v>60.206790123456791</v>
      </c>
      <c r="Q243" s="6"/>
      <c r="R243" s="7"/>
      <c r="S243" s="8"/>
      <c r="T243" s="9"/>
      <c r="U243" s="5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>
      <c r="A244" s="1"/>
      <c r="B244" s="31">
        <f t="shared" si="132"/>
        <v>2020</v>
      </c>
      <c r="C244" s="33">
        <v>33</v>
      </c>
      <c r="D244" s="34"/>
      <c r="E244" s="35">
        <v>410</v>
      </c>
      <c r="F244" s="35">
        <v>358</v>
      </c>
      <c r="G244" s="35"/>
      <c r="H244" s="35">
        <v>3608507</v>
      </c>
      <c r="I244" s="34">
        <v>3117151</v>
      </c>
      <c r="J244" s="34"/>
      <c r="K244" s="72">
        <v>25888</v>
      </c>
      <c r="L244" s="36">
        <f t="shared" si="133"/>
        <v>460.7899517328492</v>
      </c>
      <c r="M244" s="28">
        <f>IF(L214=0,0,L244/L214*100)</f>
        <v>58.962471803277417</v>
      </c>
      <c r="N244" s="37">
        <f t="shared" ref="N244:N248" si="134">IF(L243=0,"     －",IF(L244=0,"     －",(L244-L243)/L243*100))</f>
        <v>-1.0084712359022598</v>
      </c>
      <c r="O244" s="29">
        <f>IF(H244=0,0,H244/E244)</f>
        <v>8801.2365853658539</v>
      </c>
      <c r="P244" s="30">
        <f>IF(K244=0,0,K244/E244)</f>
        <v>63.141463414634146</v>
      </c>
      <c r="Q244" s="6"/>
      <c r="R244" s="7"/>
      <c r="S244" s="8"/>
      <c r="T244" s="9"/>
      <c r="U244" s="5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>
      <c r="A245" s="1"/>
      <c r="B245" s="31">
        <f t="shared" si="132"/>
        <v>2021</v>
      </c>
      <c r="C245" s="81">
        <v>12</v>
      </c>
      <c r="D245" s="34"/>
      <c r="E245" s="35">
        <v>94</v>
      </c>
      <c r="F245" s="35">
        <v>93</v>
      </c>
      <c r="G245" s="35"/>
      <c r="H245" s="35">
        <v>1208352</v>
      </c>
      <c r="I245" s="34">
        <v>1198654</v>
      </c>
      <c r="J245" s="34"/>
      <c r="K245" s="72">
        <v>7326</v>
      </c>
      <c r="L245" s="36">
        <f t="shared" si="133"/>
        <v>545.25605713349717</v>
      </c>
      <c r="M245" s="28">
        <f>IF(L214=0,0,L245/L214*100)</f>
        <v>69.77071607876411</v>
      </c>
      <c r="N245" s="37">
        <f t="shared" si="134"/>
        <v>18.33071773440464</v>
      </c>
      <c r="O245" s="29">
        <f>IF(H245=0,0,H245/E245)</f>
        <v>12854.808510638299</v>
      </c>
      <c r="P245" s="30">
        <f>IF(K245=0,0,K245/E245)</f>
        <v>77.936170212765958</v>
      </c>
      <c r="Q245" s="6"/>
      <c r="R245" s="7"/>
      <c r="S245" s="8"/>
      <c r="T245" s="9"/>
      <c r="U245" s="5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>
      <c r="A246" s="1"/>
      <c r="B246" s="31">
        <f t="shared" si="132"/>
        <v>2022</v>
      </c>
      <c r="C246" s="81">
        <v>4</v>
      </c>
      <c r="D246" s="34"/>
      <c r="E246" s="35">
        <v>61</v>
      </c>
      <c r="F246" s="35">
        <v>55</v>
      </c>
      <c r="G246" s="35"/>
      <c r="H246" s="35">
        <v>1002586</v>
      </c>
      <c r="I246" s="34">
        <v>921346</v>
      </c>
      <c r="J246" s="34"/>
      <c r="K246" s="72">
        <v>4858</v>
      </c>
      <c r="L246" s="36">
        <f t="shared" si="133"/>
        <v>682.24140532729518</v>
      </c>
      <c r="M246" s="28">
        <f>IF(L214=0,0,L246/L214*100)</f>
        <v>87.299298679067277</v>
      </c>
      <c r="N246" s="37">
        <f t="shared" si="134"/>
        <v>25.123122687339421</v>
      </c>
      <c r="O246" s="29">
        <f>IF(H246=0,0,H246/E246)</f>
        <v>16435.836065573771</v>
      </c>
      <c r="P246" s="30">
        <f>IF(K246=0,0,K246/E246)</f>
        <v>79.639344262295083</v>
      </c>
      <c r="Q246" s="6"/>
      <c r="R246" s="7"/>
      <c r="S246" s="8"/>
      <c r="T246" s="9"/>
      <c r="U246" s="5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>
      <c r="A247" s="1"/>
      <c r="B247" s="31">
        <f t="shared" si="132"/>
        <v>2023</v>
      </c>
      <c r="C247" s="81">
        <v>22</v>
      </c>
      <c r="D247" s="34"/>
      <c r="E247" s="35">
        <v>199</v>
      </c>
      <c r="F247" s="35">
        <v>195</v>
      </c>
      <c r="G247" s="35"/>
      <c r="H247" s="35">
        <v>2263716</v>
      </c>
      <c r="I247" s="34">
        <v>2210660</v>
      </c>
      <c r="J247" s="34"/>
      <c r="K247" s="72">
        <v>12799</v>
      </c>
      <c r="L247" s="36">
        <f t="shared" si="133"/>
        <v>584.68216880068746</v>
      </c>
      <c r="M247" s="28">
        <f>IF(L214=0,0,L247/L214*100)</f>
        <v>74.815663323701742</v>
      </c>
      <c r="N247" s="37">
        <f t="shared" si="134"/>
        <v>-14.29981173303387</v>
      </c>
      <c r="O247" s="29">
        <f>IF(H247=0,0,H247/E247)</f>
        <v>11375.457286432162</v>
      </c>
      <c r="P247" s="30">
        <f>IF(K247=0,0,K247/E247)</f>
        <v>64.316582914572862</v>
      </c>
      <c r="Q247" s="6"/>
      <c r="R247" s="7"/>
      <c r="S247" s="8"/>
      <c r="T247" s="9"/>
      <c r="U247" s="5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>
      <c r="A248" s="1"/>
      <c r="B248" s="31">
        <f t="shared" si="132"/>
        <v>2024</v>
      </c>
      <c r="C248" s="81">
        <v>10</v>
      </c>
      <c r="D248" s="34"/>
      <c r="E248" s="35">
        <v>71</v>
      </c>
      <c r="F248" s="35">
        <v>71</v>
      </c>
      <c r="G248" s="35"/>
      <c r="H248" s="35">
        <v>787950</v>
      </c>
      <c r="I248" s="34">
        <v>787950</v>
      </c>
      <c r="J248" s="34"/>
      <c r="K248" s="72">
        <v>4514</v>
      </c>
      <c r="L248" s="36">
        <f t="shared" si="133"/>
        <v>577.04682122286226</v>
      </c>
      <c r="M248" s="28">
        <f>IF(L214=0,0,L248/L214*100)</f>
        <v>73.838647734336732</v>
      </c>
      <c r="N248" s="37">
        <f t="shared" si="134"/>
        <v>-1.3058971156050454</v>
      </c>
      <c r="O248" s="29">
        <f>IF(H248=0,0,H248/E248)</f>
        <v>11097.887323943662</v>
      </c>
      <c r="P248" s="30">
        <f>IF(K248=0,0,K248/E248)</f>
        <v>63.577464788732392</v>
      </c>
      <c r="Q248" s="6"/>
      <c r="R248" s="7"/>
      <c r="S248" s="8"/>
      <c r="T248" s="9"/>
      <c r="U248" s="5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>
      <c r="A249" s="1"/>
      <c r="B249" s="58" t="s">
        <v>32</v>
      </c>
      <c r="C249" s="59">
        <v>5</v>
      </c>
      <c r="D249" s="60">
        <v>3</v>
      </c>
      <c r="E249" s="61">
        <v>54</v>
      </c>
      <c r="F249" s="61">
        <v>41</v>
      </c>
      <c r="G249" s="61">
        <v>27</v>
      </c>
      <c r="H249" s="61">
        <v>2470318</v>
      </c>
      <c r="I249" s="60">
        <v>1630727</v>
      </c>
      <c r="J249" s="60">
        <v>521971</v>
      </c>
      <c r="K249" s="73">
        <v>5753</v>
      </c>
      <c r="L249" s="63">
        <f t="shared" si="93"/>
        <v>1419.4903247071093</v>
      </c>
      <c r="M249" s="62">
        <v>100</v>
      </c>
      <c r="N249" s="63"/>
      <c r="O249" s="64">
        <f t="shared" si="94"/>
        <v>45746.629629629628</v>
      </c>
      <c r="P249" s="65">
        <f t="shared" si="95"/>
        <v>106.53703703703704</v>
      </c>
      <c r="Q249" s="6">
        <f t="shared" ref="Q249:Q264" si="135">IF(F249=0,0,F249/E249*100)</f>
        <v>75.925925925925924</v>
      </c>
      <c r="R249" s="7">
        <f t="shared" ref="R249:R264" si="136">IF(G249=0,0,G249/E249*100)</f>
        <v>50</v>
      </c>
      <c r="S249" s="8">
        <f t="shared" ref="S249:S264" si="137">IF(I249=0,0,I249/H249*100)</f>
        <v>66.012837213670466</v>
      </c>
      <c r="T249" s="9">
        <f t="shared" ref="T249:T264" si="138">E249-F249</f>
        <v>13</v>
      </c>
      <c r="U249" s="5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>
      <c r="A250" s="1"/>
      <c r="B250" s="31">
        <v>1991</v>
      </c>
      <c r="C250" s="33">
        <v>3</v>
      </c>
      <c r="D250" s="34">
        <v>1</v>
      </c>
      <c r="E250" s="35">
        <v>120</v>
      </c>
      <c r="F250" s="35">
        <v>71</v>
      </c>
      <c r="G250" s="35">
        <v>54</v>
      </c>
      <c r="H250" s="35">
        <v>651752</v>
      </c>
      <c r="I250" s="34">
        <v>302949</v>
      </c>
      <c r="J250" s="34">
        <v>193083</v>
      </c>
      <c r="K250" s="72">
        <v>2802</v>
      </c>
      <c r="L250" s="36">
        <f t="shared" si="93"/>
        <v>768.93245059243395</v>
      </c>
      <c r="M250" s="28">
        <f>IF(L249=0,0,L250/L249*100)</f>
        <v>54.169615474560686</v>
      </c>
      <c r="N250" s="37">
        <f t="shared" ref="N250:N265" si="139">IF(L249=0,"     －",IF(L250=0,"     －",(L250-L249)/L249*100))</f>
        <v>-45.830384525439314</v>
      </c>
      <c r="O250" s="29">
        <f t="shared" si="94"/>
        <v>5431.2666666666664</v>
      </c>
      <c r="P250" s="30">
        <f t="shared" si="95"/>
        <v>23.35</v>
      </c>
      <c r="Q250" s="6">
        <f t="shared" si="135"/>
        <v>59.166666666666664</v>
      </c>
      <c r="R250" s="7">
        <f t="shared" si="136"/>
        <v>45</v>
      </c>
      <c r="S250" s="8">
        <f t="shared" si="137"/>
        <v>46.482250917526912</v>
      </c>
      <c r="T250" s="9">
        <f t="shared" si="138"/>
        <v>49</v>
      </c>
      <c r="U250" s="5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>
      <c r="A251" s="1"/>
      <c r="B251" s="31">
        <v>1992</v>
      </c>
      <c r="C251" s="33">
        <v>4</v>
      </c>
      <c r="D251" s="34">
        <v>2</v>
      </c>
      <c r="E251" s="35">
        <v>100</v>
      </c>
      <c r="F251" s="35">
        <v>64</v>
      </c>
      <c r="G251" s="35">
        <v>38</v>
      </c>
      <c r="H251" s="35">
        <v>588092</v>
      </c>
      <c r="I251" s="34">
        <v>285322</v>
      </c>
      <c r="J251" s="34">
        <v>223119</v>
      </c>
      <c r="K251" s="72">
        <v>3479</v>
      </c>
      <c r="L251" s="36">
        <f t="shared" si="93"/>
        <v>558.81079958608791</v>
      </c>
      <c r="M251" s="28">
        <f>IF(L249=0,0,L251/L249*100)</f>
        <v>39.3670030615665</v>
      </c>
      <c r="N251" s="37">
        <f t="shared" si="139"/>
        <v>-27.326412202327411</v>
      </c>
      <c r="O251" s="29">
        <f t="shared" si="94"/>
        <v>5880.92</v>
      </c>
      <c r="P251" s="30">
        <f t="shared" si="95"/>
        <v>34.79</v>
      </c>
      <c r="Q251" s="6">
        <f t="shared" si="135"/>
        <v>64</v>
      </c>
      <c r="R251" s="7">
        <f t="shared" si="136"/>
        <v>38</v>
      </c>
      <c r="S251" s="8">
        <f t="shared" si="137"/>
        <v>48.516558633683168</v>
      </c>
      <c r="T251" s="9">
        <f t="shared" si="138"/>
        <v>36</v>
      </c>
      <c r="U251" s="5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>
      <c r="A252" s="1"/>
      <c r="B252" s="31">
        <f>B251+1</f>
        <v>1993</v>
      </c>
      <c r="C252" s="33">
        <v>5</v>
      </c>
      <c r="D252" s="34">
        <v>3</v>
      </c>
      <c r="E252" s="35">
        <v>195</v>
      </c>
      <c r="F252" s="35">
        <v>185</v>
      </c>
      <c r="G252" s="35">
        <v>174</v>
      </c>
      <c r="H252" s="35">
        <v>1350279</v>
      </c>
      <c r="I252" s="34">
        <v>1292029</v>
      </c>
      <c r="J252" s="34">
        <v>1226759</v>
      </c>
      <c r="K252" s="72">
        <v>11503</v>
      </c>
      <c r="L252" s="36">
        <f t="shared" si="93"/>
        <v>388.04879706337476</v>
      </c>
      <c r="M252" s="28">
        <f>IF(L249=0,0,L252/L249*100)</f>
        <v>27.337192111079933</v>
      </c>
      <c r="N252" s="37">
        <f t="shared" si="139"/>
        <v>-30.558107081895493</v>
      </c>
      <c r="O252" s="29">
        <f t="shared" si="94"/>
        <v>6924.5076923076922</v>
      </c>
      <c r="P252" s="30">
        <f t="shared" si="95"/>
        <v>58.98974358974359</v>
      </c>
      <c r="Q252" s="6">
        <f t="shared" si="135"/>
        <v>94.871794871794862</v>
      </c>
      <c r="R252" s="7">
        <f t="shared" si="136"/>
        <v>89.230769230769241</v>
      </c>
      <c r="S252" s="8">
        <f t="shared" si="137"/>
        <v>95.686076729327795</v>
      </c>
      <c r="T252" s="9">
        <f t="shared" si="138"/>
        <v>10</v>
      </c>
      <c r="U252" s="5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>
      <c r="A253" s="1"/>
      <c r="B253" s="31">
        <f t="shared" ref="B253:B273" si="140">B252+1</f>
        <v>1994</v>
      </c>
      <c r="C253" s="33">
        <v>21</v>
      </c>
      <c r="D253" s="34">
        <v>9</v>
      </c>
      <c r="E253" s="35">
        <v>708</v>
      </c>
      <c r="F253" s="35">
        <v>575</v>
      </c>
      <c r="G253" s="35">
        <v>531</v>
      </c>
      <c r="H253" s="35">
        <v>3948617</v>
      </c>
      <c r="I253" s="34">
        <v>3317387</v>
      </c>
      <c r="J253" s="34">
        <v>3179746</v>
      </c>
      <c r="K253" s="72">
        <v>37155</v>
      </c>
      <c r="L253" s="36">
        <f t="shared" si="93"/>
        <v>351.31904471161351</v>
      </c>
      <c r="M253" s="28">
        <f>IF(L249=0,0,L253/L249*100)</f>
        <v>24.749661099951702</v>
      </c>
      <c r="N253" s="37">
        <f t="shared" si="139"/>
        <v>-9.4652406165719079</v>
      </c>
      <c r="O253" s="29">
        <f t="shared" si="94"/>
        <v>5577.1426553672318</v>
      </c>
      <c r="P253" s="30">
        <f t="shared" si="95"/>
        <v>52.478813559322035</v>
      </c>
      <c r="Q253" s="6">
        <f t="shared" si="135"/>
        <v>81.21468926553672</v>
      </c>
      <c r="R253" s="7">
        <f t="shared" si="136"/>
        <v>75</v>
      </c>
      <c r="S253" s="8">
        <f t="shared" si="137"/>
        <v>84.013896511107561</v>
      </c>
      <c r="T253" s="9">
        <f t="shared" si="138"/>
        <v>133</v>
      </c>
      <c r="U253" s="5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>
      <c r="A254" s="1"/>
      <c r="B254" s="31">
        <f t="shared" si="140"/>
        <v>1995</v>
      </c>
      <c r="C254" s="33">
        <v>15</v>
      </c>
      <c r="D254" s="34">
        <v>9</v>
      </c>
      <c r="E254" s="35">
        <v>321</v>
      </c>
      <c r="F254" s="35">
        <v>307</v>
      </c>
      <c r="G254" s="35">
        <v>253</v>
      </c>
      <c r="H254" s="35">
        <v>1716197</v>
      </c>
      <c r="I254" s="34">
        <v>1676581</v>
      </c>
      <c r="J254" s="34">
        <v>1385125</v>
      </c>
      <c r="K254" s="72">
        <v>19354</v>
      </c>
      <c r="L254" s="36">
        <f t="shared" si="93"/>
        <v>293.13680472563811</v>
      </c>
      <c r="M254" s="28">
        <f>IF(L249=0,0,L254/L249*100)</f>
        <v>20.650849084591158</v>
      </c>
      <c r="N254" s="37">
        <f t="shared" si="139"/>
        <v>-16.561083397495665</v>
      </c>
      <c r="O254" s="29">
        <f t="shared" si="94"/>
        <v>5346.4080996884732</v>
      </c>
      <c r="P254" s="30">
        <f t="shared" si="95"/>
        <v>60.292834890965729</v>
      </c>
      <c r="Q254" s="6">
        <f t="shared" si="135"/>
        <v>95.638629283489095</v>
      </c>
      <c r="R254" s="7">
        <f t="shared" si="136"/>
        <v>78.81619937694704</v>
      </c>
      <c r="S254" s="8">
        <f t="shared" si="137"/>
        <v>97.691640295374015</v>
      </c>
      <c r="T254" s="9">
        <f t="shared" si="138"/>
        <v>14</v>
      </c>
      <c r="U254" s="5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>
      <c r="A255" s="1"/>
      <c r="B255" s="31">
        <f t="shared" si="140"/>
        <v>1996</v>
      </c>
      <c r="C255" s="33">
        <v>38</v>
      </c>
      <c r="D255" s="34">
        <v>29</v>
      </c>
      <c r="E255" s="35">
        <v>1078</v>
      </c>
      <c r="F255" s="35">
        <v>1041</v>
      </c>
      <c r="G255" s="35">
        <v>939</v>
      </c>
      <c r="H255" s="35">
        <v>5753832</v>
      </c>
      <c r="I255" s="34">
        <v>5545672</v>
      </c>
      <c r="J255" s="34">
        <v>5048665</v>
      </c>
      <c r="K255" s="72">
        <v>64577</v>
      </c>
      <c r="L255" s="36">
        <f t="shared" si="93"/>
        <v>294.54608837449865</v>
      </c>
      <c r="M255" s="28">
        <f>IF(L249=0,0,L255/L249*100)</f>
        <v>20.750130046520315</v>
      </c>
      <c r="N255" s="37">
        <f t="shared" si="139"/>
        <v>0.48075970882590419</v>
      </c>
      <c r="O255" s="29">
        <f t="shared" si="94"/>
        <v>5337.5064935064938</v>
      </c>
      <c r="P255" s="30">
        <f t="shared" si="95"/>
        <v>59.904452690166977</v>
      </c>
      <c r="Q255" s="6">
        <f t="shared" si="135"/>
        <v>96.567717996289431</v>
      </c>
      <c r="R255" s="7">
        <f t="shared" si="136"/>
        <v>87.105751391465674</v>
      </c>
      <c r="S255" s="8">
        <f t="shared" si="137"/>
        <v>96.382237089994987</v>
      </c>
      <c r="T255" s="9">
        <f t="shared" si="138"/>
        <v>37</v>
      </c>
      <c r="U255" s="5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>
      <c r="A256" s="1"/>
      <c r="B256" s="31">
        <f t="shared" si="140"/>
        <v>1997</v>
      </c>
      <c r="C256" s="33">
        <v>47</v>
      </c>
      <c r="D256">
        <v>27</v>
      </c>
      <c r="E256" s="35">
        <v>1164</v>
      </c>
      <c r="F256" s="35">
        <v>1016</v>
      </c>
      <c r="G256" s="35">
        <v>841</v>
      </c>
      <c r="H256" s="35">
        <v>6022080</v>
      </c>
      <c r="I256" s="34">
        <v>5269161</v>
      </c>
      <c r="J256" s="34">
        <v>4372942</v>
      </c>
      <c r="K256" s="72">
        <v>69319</v>
      </c>
      <c r="L256" s="36">
        <f t="shared" si="93"/>
        <v>287.18925002380303</v>
      </c>
      <c r="M256" s="28">
        <f>IF(L249=0,0,L256/L249*100)</f>
        <v>20.231856816851518</v>
      </c>
      <c r="N256" s="37">
        <f t="shared" si="139"/>
        <v>-2.497686657899806</v>
      </c>
      <c r="O256" s="29">
        <f t="shared" si="94"/>
        <v>5173.6082474226805</v>
      </c>
      <c r="P256" s="30">
        <f t="shared" si="95"/>
        <v>59.552405498281786</v>
      </c>
      <c r="Q256" s="6">
        <f t="shared" si="135"/>
        <v>87.285223367697597</v>
      </c>
      <c r="R256" s="7">
        <f t="shared" si="136"/>
        <v>72.250859106529205</v>
      </c>
      <c r="S256" s="8">
        <f t="shared" si="137"/>
        <v>87.497359716244219</v>
      </c>
      <c r="T256" s="9">
        <f t="shared" si="138"/>
        <v>148</v>
      </c>
      <c r="U256" s="5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>
      <c r="A257" s="1"/>
      <c r="B257" s="31">
        <f t="shared" si="140"/>
        <v>1998</v>
      </c>
      <c r="C257" s="33">
        <v>50</v>
      </c>
      <c r="D257" s="34">
        <v>23</v>
      </c>
      <c r="E257" s="35">
        <v>878</v>
      </c>
      <c r="F257" s="35">
        <v>756</v>
      </c>
      <c r="G257" s="35">
        <v>666</v>
      </c>
      <c r="H257" s="35">
        <v>4410150</v>
      </c>
      <c r="I257" s="34">
        <v>3772310</v>
      </c>
      <c r="J257" s="34">
        <v>3348650</v>
      </c>
      <c r="K257" s="72">
        <v>51353</v>
      </c>
      <c r="L257" s="36">
        <f t="shared" si="93"/>
        <v>283.89744838665706</v>
      </c>
      <c r="M257" s="28">
        <f>IF(L249=0,0,L257/L249*100)</f>
        <v>19.999956565060426</v>
      </c>
      <c r="N257" s="37">
        <f t="shared" si="139"/>
        <v>-1.1462133895586732</v>
      </c>
      <c r="O257" s="29">
        <f t="shared" si="94"/>
        <v>5022.9498861047832</v>
      </c>
      <c r="P257" s="30">
        <f t="shared" si="95"/>
        <v>58.488610478359909</v>
      </c>
      <c r="Q257" s="6">
        <f t="shared" si="135"/>
        <v>86.104783599088847</v>
      </c>
      <c r="R257" s="7">
        <f t="shared" si="136"/>
        <v>75.854214123006841</v>
      </c>
      <c r="S257" s="8">
        <f t="shared" si="137"/>
        <v>85.536999875287691</v>
      </c>
      <c r="T257" s="9">
        <f t="shared" si="138"/>
        <v>122</v>
      </c>
      <c r="U257" s="5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>
      <c r="A258" s="1"/>
      <c r="B258" s="31">
        <f t="shared" si="140"/>
        <v>1999</v>
      </c>
      <c r="C258" s="33">
        <v>52</v>
      </c>
      <c r="D258" s="34">
        <v>32</v>
      </c>
      <c r="E258" s="35">
        <v>1196</v>
      </c>
      <c r="F258" s="35">
        <v>1102</v>
      </c>
      <c r="G258" s="35">
        <v>903</v>
      </c>
      <c r="H258" s="35">
        <v>5244120</v>
      </c>
      <c r="I258" s="34">
        <v>4832280</v>
      </c>
      <c r="J258" s="34">
        <v>3946290</v>
      </c>
      <c r="K258" s="72">
        <v>69440</v>
      </c>
      <c r="L258" s="36">
        <f t="shared" si="93"/>
        <v>249.65303879032257</v>
      </c>
      <c r="M258" s="28">
        <f>IF(L249=0,0,L258/L249*100)</f>
        <v>17.587512534954033</v>
      </c>
      <c r="N258" s="37">
        <f t="shared" si="139"/>
        <v>-12.062246346679018</v>
      </c>
      <c r="O258" s="29">
        <f t="shared" si="94"/>
        <v>4384.7157190635453</v>
      </c>
      <c r="P258" s="30">
        <f t="shared" si="95"/>
        <v>58.060200668896321</v>
      </c>
      <c r="Q258" s="6">
        <f t="shared" si="135"/>
        <v>92.140468227424748</v>
      </c>
      <c r="R258" s="7">
        <f t="shared" si="136"/>
        <v>75.501672240802677</v>
      </c>
      <c r="S258" s="8">
        <f t="shared" si="137"/>
        <v>92.146632800164753</v>
      </c>
      <c r="T258" s="9">
        <f t="shared" si="138"/>
        <v>94</v>
      </c>
      <c r="U258" s="5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>
      <c r="A259" s="1"/>
      <c r="B259" s="31">
        <f t="shared" si="140"/>
        <v>2000</v>
      </c>
      <c r="C259" s="33">
        <v>65</v>
      </c>
      <c r="D259" s="34">
        <v>49</v>
      </c>
      <c r="E259" s="35">
        <v>2213</v>
      </c>
      <c r="F259" s="35">
        <v>2071</v>
      </c>
      <c r="G259" s="35">
        <v>1897</v>
      </c>
      <c r="H259" s="35">
        <v>11262700</v>
      </c>
      <c r="I259" s="34">
        <v>10600600</v>
      </c>
      <c r="J259" s="34">
        <v>9748000</v>
      </c>
      <c r="K259" s="72">
        <v>144792</v>
      </c>
      <c r="L259" s="36">
        <f t="shared" si="93"/>
        <v>257.14133657936907</v>
      </c>
      <c r="M259" s="28">
        <f>IF(L249=0,0,L259/L249*100)</f>
        <v>18.115046795576177</v>
      </c>
      <c r="N259" s="37">
        <f t="shared" si="139"/>
        <v>2.999481931135529</v>
      </c>
      <c r="O259" s="29">
        <f t="shared" si="94"/>
        <v>5089.3357433348392</v>
      </c>
      <c r="P259" s="30">
        <f t="shared" si="95"/>
        <v>65.427925892453686</v>
      </c>
      <c r="Q259" s="6">
        <f t="shared" si="135"/>
        <v>93.583370989606877</v>
      </c>
      <c r="R259" s="7">
        <f t="shared" si="136"/>
        <v>85.720741075463167</v>
      </c>
      <c r="S259" s="8">
        <f t="shared" si="137"/>
        <v>94.121303062320763</v>
      </c>
      <c r="T259" s="9">
        <f t="shared" si="138"/>
        <v>142</v>
      </c>
      <c r="U259" s="5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>
      <c r="A260" s="1"/>
      <c r="B260" s="31">
        <f t="shared" si="140"/>
        <v>2001</v>
      </c>
      <c r="C260" s="33">
        <v>72</v>
      </c>
      <c r="D260" s="34"/>
      <c r="E260" s="35">
        <v>2032</v>
      </c>
      <c r="F260" s="35">
        <v>1970</v>
      </c>
      <c r="G260" s="35">
        <v>1740</v>
      </c>
      <c r="H260" s="35">
        <v>9667779</v>
      </c>
      <c r="I260" s="34">
        <v>9307773</v>
      </c>
      <c r="J260" s="34"/>
      <c r="K260" s="72">
        <v>117817</v>
      </c>
      <c r="L260" s="36">
        <f t="shared" si="93"/>
        <v>271.26433759661171</v>
      </c>
      <c r="M260" s="28">
        <f>IF(L249=0,0,L260/L249*100)</f>
        <v>19.109981440175229</v>
      </c>
      <c r="N260" s="37">
        <f t="shared" si="139"/>
        <v>5.4923106510661883</v>
      </c>
      <c r="O260" s="29">
        <f t="shared" si="94"/>
        <v>4757.7652559055114</v>
      </c>
      <c r="P260" s="30">
        <f t="shared" si="95"/>
        <v>57.98080708661417</v>
      </c>
      <c r="Q260" s="6">
        <f t="shared" si="135"/>
        <v>96.948818897637807</v>
      </c>
      <c r="R260" s="7">
        <f t="shared" si="136"/>
        <v>85.629921259842519</v>
      </c>
      <c r="S260" s="8">
        <f t="shared" si="137"/>
        <v>96.276228490535416</v>
      </c>
      <c r="T260" s="9">
        <f t="shared" si="138"/>
        <v>62</v>
      </c>
      <c r="U260" s="5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>
      <c r="A261" s="1"/>
      <c r="B261" s="31">
        <f t="shared" si="140"/>
        <v>2002</v>
      </c>
      <c r="C261" s="33">
        <v>50</v>
      </c>
      <c r="D261" s="34"/>
      <c r="E261" s="35">
        <v>1538</v>
      </c>
      <c r="F261" s="35">
        <v>1431</v>
      </c>
      <c r="G261" s="35">
        <v>1217</v>
      </c>
      <c r="H261" s="35">
        <v>6844490</v>
      </c>
      <c r="I261" s="34">
        <v>6325060</v>
      </c>
      <c r="J261" s="34"/>
      <c r="K261" s="72">
        <v>80718</v>
      </c>
      <c r="L261" s="36">
        <f t="shared" si="93"/>
        <v>280.31390956416163</v>
      </c>
      <c r="M261" s="28">
        <f>IF(L249=0,0,L261/L249*100)</f>
        <v>19.747504064319724</v>
      </c>
      <c r="N261" s="37">
        <f t="shared" si="139"/>
        <v>3.3360713935818733</v>
      </c>
      <c r="O261" s="29">
        <f t="shared" si="94"/>
        <v>4450.2535760728215</v>
      </c>
      <c r="P261" s="30">
        <f t="shared" si="95"/>
        <v>52.482444733420024</v>
      </c>
      <c r="Q261" s="6">
        <f t="shared" si="135"/>
        <v>93.042912873862164</v>
      </c>
      <c r="R261" s="7">
        <f t="shared" si="136"/>
        <v>79.128738621586479</v>
      </c>
      <c r="S261" s="8">
        <f t="shared" si="137"/>
        <v>92.410975836037451</v>
      </c>
      <c r="T261" s="9">
        <f t="shared" si="138"/>
        <v>107</v>
      </c>
      <c r="U261" s="5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>
      <c r="A262" s="1"/>
      <c r="B262" s="31">
        <f t="shared" si="140"/>
        <v>2003</v>
      </c>
      <c r="C262" s="33">
        <v>94</v>
      </c>
      <c r="D262" s="34"/>
      <c r="E262" s="35">
        <v>3060</v>
      </c>
      <c r="F262" s="35">
        <v>2833</v>
      </c>
      <c r="G262" s="35"/>
      <c r="H262" s="35">
        <v>12694183</v>
      </c>
      <c r="I262" s="34">
        <v>11918054</v>
      </c>
      <c r="J262" s="34"/>
      <c r="K262" s="72">
        <v>145274</v>
      </c>
      <c r="L262" s="36">
        <f t="shared" si="93"/>
        <v>288.86226219240882</v>
      </c>
      <c r="M262" s="28">
        <f>IF(L249=0,0,L262/L249*100)</f>
        <v>20.349716878275395</v>
      </c>
      <c r="N262" s="37">
        <f t="shared" si="139"/>
        <v>3.0495641980586541</v>
      </c>
      <c r="O262" s="29">
        <f t="shared" si="94"/>
        <v>4148.4258169934637</v>
      </c>
      <c r="P262" s="30">
        <f t="shared" si="95"/>
        <v>47.475163398692807</v>
      </c>
      <c r="Q262" s="15">
        <f t="shared" si="135"/>
        <v>92.58169934640523</v>
      </c>
      <c r="R262" s="16">
        <f t="shared" si="136"/>
        <v>0</v>
      </c>
      <c r="S262" s="17">
        <f t="shared" si="137"/>
        <v>93.885947602929619</v>
      </c>
      <c r="T262" s="18">
        <f t="shared" si="138"/>
        <v>227</v>
      </c>
      <c r="U262" s="5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>
      <c r="A263" s="1"/>
      <c r="B263" s="31">
        <f t="shared" si="140"/>
        <v>2004</v>
      </c>
      <c r="C263" s="33">
        <v>78</v>
      </c>
      <c r="D263" s="34"/>
      <c r="E263" s="35">
        <v>1797</v>
      </c>
      <c r="F263" s="35">
        <v>1696</v>
      </c>
      <c r="G263" s="35"/>
      <c r="H263" s="35">
        <v>7403088</v>
      </c>
      <c r="I263" s="34">
        <v>6928360</v>
      </c>
      <c r="J263" s="34"/>
      <c r="K263" s="72">
        <v>85944</v>
      </c>
      <c r="L263" s="36">
        <f t="shared" si="93"/>
        <v>284.75495960904777</v>
      </c>
      <c r="M263" s="28">
        <f>IF(L249=0,0,L263/L249*100)</f>
        <v>20.060366361975923</v>
      </c>
      <c r="N263" s="37">
        <f t="shared" si="139"/>
        <v>-1.4218896411692594</v>
      </c>
      <c r="O263" s="29">
        <f t="shared" si="94"/>
        <v>4119.692821368948</v>
      </c>
      <c r="P263" s="30">
        <f t="shared" si="95"/>
        <v>47.826377295492485</v>
      </c>
      <c r="Q263" s="6">
        <f t="shared" si="135"/>
        <v>94.379521424596547</v>
      </c>
      <c r="R263" s="7">
        <f t="shared" si="136"/>
        <v>0</v>
      </c>
      <c r="S263" s="8">
        <f t="shared" si="137"/>
        <v>93.587432703758211</v>
      </c>
      <c r="T263" s="9">
        <f t="shared" si="138"/>
        <v>101</v>
      </c>
      <c r="U263" s="5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>
      <c r="A264" s="1"/>
      <c r="B264" s="31">
        <f t="shared" si="140"/>
        <v>2005</v>
      </c>
      <c r="C264" s="33">
        <v>37</v>
      </c>
      <c r="D264" s="34"/>
      <c r="E264" s="35">
        <v>946</v>
      </c>
      <c r="F264" s="35">
        <v>937</v>
      </c>
      <c r="G264" s="35"/>
      <c r="H264" s="35">
        <v>4136906</v>
      </c>
      <c r="I264" s="34">
        <v>4094176</v>
      </c>
      <c r="J264" s="34"/>
      <c r="K264" s="72">
        <v>45616</v>
      </c>
      <c r="L264" s="36">
        <f t="shared" si="93"/>
        <v>299.800533073483</v>
      </c>
      <c r="M264" s="28">
        <f>IF(L249=0,0,L264/L249*100)</f>
        <v>21.120294224995327</v>
      </c>
      <c r="N264" s="37">
        <f t="shared" si="139"/>
        <v>5.2836914535542876</v>
      </c>
      <c r="O264" s="29">
        <f t="shared" si="94"/>
        <v>4373.0507399577164</v>
      </c>
      <c r="P264" s="30">
        <f t="shared" si="95"/>
        <v>48.219873150105705</v>
      </c>
      <c r="Q264" s="6">
        <f t="shared" si="135"/>
        <v>99.048625792811833</v>
      </c>
      <c r="R264" s="7">
        <f t="shared" si="136"/>
        <v>0</v>
      </c>
      <c r="S264" s="8">
        <f t="shared" si="137"/>
        <v>98.967102467399542</v>
      </c>
      <c r="T264" s="9">
        <f t="shared" si="138"/>
        <v>9</v>
      </c>
      <c r="U264" s="5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>
      <c r="A265" s="1"/>
      <c r="B265" s="31">
        <f t="shared" si="140"/>
        <v>2006</v>
      </c>
      <c r="C265" s="33">
        <v>36</v>
      </c>
      <c r="D265" s="34">
        <v>0</v>
      </c>
      <c r="E265" s="35">
        <v>1282</v>
      </c>
      <c r="F265" s="35">
        <v>1269</v>
      </c>
      <c r="G265" s="35">
        <v>0</v>
      </c>
      <c r="H265" s="35">
        <v>7758651</v>
      </c>
      <c r="I265" s="34">
        <v>7662037</v>
      </c>
      <c r="J265" s="34">
        <v>0</v>
      </c>
      <c r="K265" s="72">
        <v>79773</v>
      </c>
      <c r="L265" s="36">
        <f t="shared" ref="L265:L270" si="141">IF(H265=0,0,H265/K265*3.30578)</f>
        <v>321.51722140047383</v>
      </c>
      <c r="M265" s="28">
        <f>IF(L249=0,0,L265/L249*100)</f>
        <v>22.650187592283459</v>
      </c>
      <c r="N265" s="37">
        <f t="shared" si="139"/>
        <v>7.243712379146416</v>
      </c>
      <c r="O265" s="29">
        <f t="shared" ref="O265:O278" si="142">IF(H265=0,0,H265/E265)</f>
        <v>6051.9898595943841</v>
      </c>
      <c r="P265" s="30">
        <f t="shared" ref="P265:P278" si="143">IF(K265=0,0,K265/E265)</f>
        <v>62.225429017160685</v>
      </c>
      <c r="Q265" s="6"/>
      <c r="R265" s="7"/>
      <c r="S265" s="8"/>
      <c r="T265" s="9"/>
      <c r="U265" s="5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>
      <c r="A266" s="1"/>
      <c r="B266" s="31">
        <f t="shared" si="140"/>
        <v>2007</v>
      </c>
      <c r="C266" s="33">
        <v>28</v>
      </c>
      <c r="D266" s="34"/>
      <c r="E266" s="35">
        <v>688</v>
      </c>
      <c r="F266" s="35">
        <v>649</v>
      </c>
      <c r="G266" s="35"/>
      <c r="H266" s="35">
        <v>3198562</v>
      </c>
      <c r="I266" s="34">
        <v>3018462</v>
      </c>
      <c r="J266" s="34"/>
      <c r="K266" s="72">
        <v>30251</v>
      </c>
      <c r="L266" s="36">
        <f t="shared" si="141"/>
        <v>349.53364478397407</v>
      </c>
      <c r="M266" s="28">
        <f>IF(L249=0,0,L266/L249*100)</f>
        <v>24.623883565821071</v>
      </c>
      <c r="N266" s="37">
        <f>IF(L265=0,"     －",IF(L266=0,"     －",(L266-L265)/L265*100))</f>
        <v>8.7138173381399309</v>
      </c>
      <c r="O266" s="29">
        <f t="shared" si="142"/>
        <v>4649.0726744186049</v>
      </c>
      <c r="P266" s="30">
        <f t="shared" si="143"/>
        <v>43.969476744186046</v>
      </c>
      <c r="Q266" s="6"/>
      <c r="R266" s="7"/>
      <c r="S266" s="8"/>
      <c r="T266" s="9"/>
      <c r="U266" s="5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>
      <c r="A267" s="1"/>
      <c r="B267" s="31">
        <f t="shared" si="140"/>
        <v>2008</v>
      </c>
      <c r="C267" s="33">
        <v>21</v>
      </c>
      <c r="D267" s="34"/>
      <c r="E267" s="35">
        <v>384</v>
      </c>
      <c r="F267" s="35">
        <v>290</v>
      </c>
      <c r="G267" s="35"/>
      <c r="H267" s="35">
        <v>3055966</v>
      </c>
      <c r="I267" s="34">
        <v>2354458</v>
      </c>
      <c r="J267" s="34"/>
      <c r="K267" s="72">
        <v>25720</v>
      </c>
      <c r="L267" s="36">
        <f t="shared" si="141"/>
        <v>392.78193170606528</v>
      </c>
      <c r="M267" s="28">
        <f>IF(L249=0,0,L267/L249*100)</f>
        <v>27.670631132136108</v>
      </c>
      <c r="N267" s="37">
        <f>IF(L266=0,"     －",IF(L267=0,"     －",(L267-L266)/L266*100))</f>
        <v>12.37313991584999</v>
      </c>
      <c r="O267" s="29">
        <f t="shared" si="142"/>
        <v>7958.244791666667</v>
      </c>
      <c r="P267" s="30">
        <f t="shared" si="143"/>
        <v>66.979166666666671</v>
      </c>
      <c r="Q267" s="6"/>
      <c r="R267" s="7"/>
      <c r="S267" s="8"/>
      <c r="T267" s="9"/>
      <c r="U267" s="5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>
      <c r="A268" s="1"/>
      <c r="B268" s="31">
        <f t="shared" si="140"/>
        <v>2009</v>
      </c>
      <c r="C268" s="33">
        <v>37</v>
      </c>
      <c r="D268" s="34"/>
      <c r="E268" s="35">
        <v>569</v>
      </c>
      <c r="F268" s="35">
        <v>515</v>
      </c>
      <c r="G268" s="35"/>
      <c r="H268" s="35">
        <v>3278538</v>
      </c>
      <c r="I268" s="34">
        <v>2957966</v>
      </c>
      <c r="J268" s="34"/>
      <c r="K268" s="72">
        <v>33538</v>
      </c>
      <c r="L268" s="36">
        <f t="shared" si="141"/>
        <v>323.15956078597412</v>
      </c>
      <c r="M268" s="28">
        <f>IF(L249=0,0,L268/L249*100)</f>
        <v>22.765886822980164</v>
      </c>
      <c r="N268" s="37">
        <f>IF(L267=0,"     －",IF(L268=0,"     －",(L268-L267)/L267*100))</f>
        <v>-17.725451529219633</v>
      </c>
      <c r="O268" s="29">
        <f t="shared" si="142"/>
        <v>5761.9297012302286</v>
      </c>
      <c r="P268" s="30">
        <f t="shared" si="143"/>
        <v>58.942003514938492</v>
      </c>
      <c r="Q268" s="6"/>
      <c r="R268" s="7"/>
      <c r="S268" s="8"/>
      <c r="T268" s="9"/>
      <c r="U268" s="5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>
      <c r="A269" s="1"/>
      <c r="B269" s="31">
        <f t="shared" si="140"/>
        <v>2010</v>
      </c>
      <c r="C269" s="33">
        <v>45</v>
      </c>
      <c r="D269" s="34"/>
      <c r="E269" s="35">
        <v>741</v>
      </c>
      <c r="F269" s="35">
        <v>688</v>
      </c>
      <c r="G269" s="35"/>
      <c r="H269" s="35">
        <v>3658460</v>
      </c>
      <c r="I269" s="34">
        <v>3447958</v>
      </c>
      <c r="J269" s="34"/>
      <c r="K269" s="72">
        <v>38311</v>
      </c>
      <c r="L269" s="36">
        <f t="shared" si="141"/>
        <v>315.68123773328807</v>
      </c>
      <c r="M269" s="28">
        <f>IF(L249=0,0,L269/L249*100)</f>
        <v>22.239055260797514</v>
      </c>
      <c r="N269" s="37">
        <f>IF(L268=0,"     －",IF(L269=0,"     －",(L269-L268)/L268*100))</f>
        <v>-2.3141271248474315</v>
      </c>
      <c r="O269" s="29">
        <f t="shared" si="142"/>
        <v>4937.1929824561403</v>
      </c>
      <c r="P269" s="30">
        <f t="shared" si="143"/>
        <v>51.701754385964911</v>
      </c>
      <c r="Q269" s="6"/>
      <c r="R269" s="7"/>
      <c r="S269" s="8"/>
      <c r="T269" s="9"/>
      <c r="U269" s="5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>
      <c r="A270" s="1"/>
      <c r="B270" s="31">
        <f t="shared" si="140"/>
        <v>2011</v>
      </c>
      <c r="C270" s="33">
        <v>58</v>
      </c>
      <c r="D270" s="34"/>
      <c r="E270" s="35">
        <v>964</v>
      </c>
      <c r="F270" s="35">
        <v>836</v>
      </c>
      <c r="G270" s="35"/>
      <c r="H270" s="35">
        <v>5462716</v>
      </c>
      <c r="I270" s="34">
        <v>4724960</v>
      </c>
      <c r="J270" s="34"/>
      <c r="K270" s="72">
        <v>59174</v>
      </c>
      <c r="L270" s="36">
        <f t="shared" si="141"/>
        <v>305.1768901625714</v>
      </c>
      <c r="M270" s="28">
        <f>IF(L249=0,0,L270/L249*100)</f>
        <v>21.499046865679773</v>
      </c>
      <c r="N270" s="37">
        <f>IF(L269=0,"     －",IF(L270=0,"     －",(L270-L269)/L269*100))</f>
        <v>-3.3275172278662821</v>
      </c>
      <c r="O270" s="29">
        <f t="shared" si="142"/>
        <v>5666.7178423236519</v>
      </c>
      <c r="P270" s="30">
        <f t="shared" si="143"/>
        <v>61.383817427385893</v>
      </c>
      <c r="Q270" s="6"/>
      <c r="R270" s="7"/>
      <c r="S270" s="8"/>
      <c r="T270" s="9"/>
      <c r="U270" s="5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>
      <c r="A271" s="1"/>
      <c r="B271" s="31">
        <f t="shared" si="140"/>
        <v>2012</v>
      </c>
      <c r="C271" s="33">
        <v>71</v>
      </c>
      <c r="D271" s="34"/>
      <c r="E271" s="35">
        <v>901</v>
      </c>
      <c r="F271" s="35">
        <v>834</v>
      </c>
      <c r="G271" s="35"/>
      <c r="H271" s="35">
        <v>5155186</v>
      </c>
      <c r="I271" s="34">
        <v>4777732</v>
      </c>
      <c r="J271" s="34"/>
      <c r="K271" s="72">
        <v>53962</v>
      </c>
      <c r="L271" s="36">
        <f>IF(H271=0,0,H271/K271*3.30578)</f>
        <v>315.81317918312885</v>
      </c>
      <c r="M271" s="28">
        <f>IF(L249=0,0,L271/L249*100)</f>
        <v>22.248350248409913</v>
      </c>
      <c r="N271" s="37">
        <f t="shared" ref="N271:N273" si="144">IF(L270=0,"     －",IF(L271=0,"     －",(L271-L270)/L270*100))</f>
        <v>3.4852865218239089</v>
      </c>
      <c r="O271" s="29">
        <f t="shared" si="142"/>
        <v>5721.6270810210881</v>
      </c>
      <c r="P271" s="30">
        <f t="shared" si="143"/>
        <v>59.891231964483907</v>
      </c>
      <c r="Q271" s="6"/>
      <c r="R271" s="7"/>
      <c r="S271" s="8"/>
      <c r="T271" s="9"/>
      <c r="U271" s="5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>
      <c r="A272" s="1"/>
      <c r="B272" s="31">
        <f t="shared" si="140"/>
        <v>2013</v>
      </c>
      <c r="C272" s="33">
        <v>54</v>
      </c>
      <c r="D272" s="34"/>
      <c r="E272" s="35">
        <v>1556</v>
      </c>
      <c r="F272" s="35">
        <v>1520</v>
      </c>
      <c r="G272" s="35"/>
      <c r="H272" s="35">
        <v>9580044</v>
      </c>
      <c r="I272" s="34">
        <v>9345474</v>
      </c>
      <c r="J272" s="34"/>
      <c r="K272" s="72">
        <v>96200</v>
      </c>
      <c r="L272" s="36">
        <f>IF(H272=0,0,H272/K272*3.30578)</f>
        <v>329.20496730062365</v>
      </c>
      <c r="M272" s="28">
        <f>IF(L249=0,0,L272/L249*100)</f>
        <v>23.191772537692373</v>
      </c>
      <c r="N272" s="37">
        <f t="shared" si="144"/>
        <v>4.2404145869192416</v>
      </c>
      <c r="O272" s="29">
        <f t="shared" si="142"/>
        <v>6156.8406169665814</v>
      </c>
      <c r="P272" s="30">
        <f t="shared" si="143"/>
        <v>61.825192802056556</v>
      </c>
      <c r="Q272" s="6"/>
      <c r="R272" s="7"/>
      <c r="S272" s="8"/>
      <c r="T272" s="9"/>
      <c r="U272" s="5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>
      <c r="A273" s="1"/>
      <c r="B273" s="31">
        <f t="shared" si="140"/>
        <v>2014</v>
      </c>
      <c r="C273" s="33">
        <v>51</v>
      </c>
      <c r="D273" s="34"/>
      <c r="E273" s="35">
        <v>928</v>
      </c>
      <c r="F273" s="35">
        <v>867</v>
      </c>
      <c r="G273" s="35"/>
      <c r="H273" s="35">
        <v>6004461</v>
      </c>
      <c r="I273" s="34">
        <v>5588103</v>
      </c>
      <c r="J273" s="34"/>
      <c r="K273" s="72">
        <v>57889</v>
      </c>
      <c r="L273" s="36">
        <f>IF(H273=0,0,H273/K273*3.30578)</f>
        <v>342.88771760749017</v>
      </c>
      <c r="M273" s="28">
        <f>IF(L249=0,0,L273/L249*100)</f>
        <v>24.155692479146694</v>
      </c>
      <c r="N273" s="37">
        <f t="shared" si="144"/>
        <v>4.1563012912778134</v>
      </c>
      <c r="O273" s="29">
        <f t="shared" si="142"/>
        <v>6470.3243534482763</v>
      </c>
      <c r="P273" s="30">
        <f t="shared" si="143"/>
        <v>62.380387931034484</v>
      </c>
      <c r="Q273" s="6"/>
      <c r="R273" s="7"/>
      <c r="S273" s="8"/>
      <c r="T273" s="9"/>
      <c r="U273" s="5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>
      <c r="A274" s="1"/>
      <c r="B274" s="31">
        <f t="shared" ref="B274:B283" si="145">B273+1</f>
        <v>2015</v>
      </c>
      <c r="C274" s="33">
        <v>65</v>
      </c>
      <c r="D274" s="34"/>
      <c r="E274" s="35">
        <v>1328</v>
      </c>
      <c r="F274" s="35">
        <v>1315</v>
      </c>
      <c r="G274" s="35"/>
      <c r="H274" s="35">
        <v>10093606</v>
      </c>
      <c r="I274" s="34">
        <v>9994808</v>
      </c>
      <c r="J274" s="34"/>
      <c r="K274" s="72">
        <v>91139</v>
      </c>
      <c r="L274" s="36">
        <f>IF(H274=0,0,H274/K274*3.30578)</f>
        <v>366.11374760179507</v>
      </c>
      <c r="M274" s="28">
        <f>IF(L249=0,0,L274/L249*100)</f>
        <v>25.791915677716027</v>
      </c>
      <c r="N274" s="37">
        <f>IF(L273=0,"     －",IF(L274=0,"     －",(L274-L273)/L273*100))</f>
        <v>6.7736546985016703</v>
      </c>
      <c r="O274" s="29">
        <f t="shared" si="142"/>
        <v>7600.6069277108436</v>
      </c>
      <c r="P274" s="30">
        <f t="shared" si="143"/>
        <v>68.628765060240966</v>
      </c>
      <c r="Q274" s="6"/>
      <c r="R274" s="7"/>
      <c r="S274" s="8"/>
      <c r="T274" s="9"/>
      <c r="U274" s="5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>
      <c r="A275" s="1"/>
      <c r="B275" s="31">
        <f t="shared" si="145"/>
        <v>2016</v>
      </c>
      <c r="C275" s="33">
        <v>43</v>
      </c>
      <c r="D275" s="34"/>
      <c r="E275" s="35">
        <v>568</v>
      </c>
      <c r="F275" s="35">
        <v>528</v>
      </c>
      <c r="G275" s="35"/>
      <c r="H275" s="35">
        <v>5028765</v>
      </c>
      <c r="I275" s="34">
        <v>4712531</v>
      </c>
      <c r="J275" s="34"/>
      <c r="K275" s="72">
        <v>36296</v>
      </c>
      <c r="L275" s="36">
        <f>IF(H275=0,0,H275/K275*3.30578)</f>
        <v>458.01164761130701</v>
      </c>
      <c r="M275" s="28">
        <f>IF(L249=0,0,L275/L249*100)</f>
        <v>32.265922468038724</v>
      </c>
      <c r="N275" s="37">
        <f>IF(L274=0,"     －",IF(L275=0,"     －",(L275-L274)/L274*100))</f>
        <v>25.100914841762517</v>
      </c>
      <c r="O275" s="29">
        <f t="shared" si="142"/>
        <v>8853.4595070422529</v>
      </c>
      <c r="P275" s="30">
        <f t="shared" si="143"/>
        <v>63.901408450704224</v>
      </c>
      <c r="Q275" s="6"/>
      <c r="R275" s="7"/>
      <c r="S275" s="8"/>
      <c r="T275" s="9"/>
      <c r="U275" s="5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>
      <c r="A276" s="1"/>
      <c r="B276" s="31">
        <f t="shared" si="145"/>
        <v>2017</v>
      </c>
      <c r="C276" s="33">
        <v>52</v>
      </c>
      <c r="D276" s="34"/>
      <c r="E276" s="35">
        <v>534</v>
      </c>
      <c r="F276" s="35">
        <v>452</v>
      </c>
      <c r="G276" s="35"/>
      <c r="H276" s="35">
        <v>4557115</v>
      </c>
      <c r="I276" s="34">
        <v>3891123</v>
      </c>
      <c r="J276" s="34"/>
      <c r="K276" s="72">
        <v>34219</v>
      </c>
      <c r="L276" s="36">
        <f t="shared" ref="L276" si="146">IF(H276=0,0,H276/K276*3.30578)</f>
        <v>440.24722010286683</v>
      </c>
      <c r="M276" s="28">
        <f>IF(L249=0,0,L276/L249*100)</f>
        <v>31.014457262588618</v>
      </c>
      <c r="N276" s="37">
        <f>IF(L275=0,"     －",IF(L276=0,"     －",(L276-L275)/L275*100))</f>
        <v>-3.8785973241265719</v>
      </c>
      <c r="O276" s="29">
        <f t="shared" si="142"/>
        <v>8533.923220973782</v>
      </c>
      <c r="P276" s="30">
        <f t="shared" si="143"/>
        <v>64.080524344569284</v>
      </c>
      <c r="Q276" s="6"/>
      <c r="R276" s="7"/>
      <c r="S276" s="8"/>
      <c r="T276" s="9"/>
      <c r="U276" s="5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>
      <c r="A277" s="1"/>
      <c r="B277" s="31">
        <f t="shared" si="145"/>
        <v>2018</v>
      </c>
      <c r="C277" s="33">
        <v>41</v>
      </c>
      <c r="D277" s="34"/>
      <c r="E277" s="35">
        <v>449</v>
      </c>
      <c r="F277" s="35">
        <v>430</v>
      </c>
      <c r="G277" s="35"/>
      <c r="H277" s="35">
        <v>3198186</v>
      </c>
      <c r="I277" s="34">
        <v>3031423</v>
      </c>
      <c r="J277" s="34"/>
      <c r="K277" s="72">
        <v>25677</v>
      </c>
      <c r="L277" s="36">
        <f>IF(H277=0,0,H277/K277*3.30578)</f>
        <v>411.7497883350859</v>
      </c>
      <c r="M277" s="28">
        <f>IF(L249=0,0,L277/L249*100)</f>
        <v>29.006875296599453</v>
      </c>
      <c r="N277" s="37">
        <f>IF(L276=0,"     －",IF(L277=0,"     －",(L277-L276)/L276*100))</f>
        <v>-6.4730520640476312</v>
      </c>
      <c r="O277" s="29">
        <f t="shared" si="142"/>
        <v>7122.9086859688196</v>
      </c>
      <c r="P277" s="30">
        <f t="shared" si="143"/>
        <v>57.187082405345208</v>
      </c>
      <c r="Q277" s="6"/>
      <c r="R277" s="7"/>
      <c r="S277" s="8"/>
      <c r="T277" s="9"/>
      <c r="U277" s="5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>
      <c r="A278" s="1"/>
      <c r="B278" s="31">
        <f t="shared" si="145"/>
        <v>2019</v>
      </c>
      <c r="C278" s="33">
        <v>32</v>
      </c>
      <c r="D278" s="34"/>
      <c r="E278" s="35">
        <v>327</v>
      </c>
      <c r="F278" s="35">
        <v>296</v>
      </c>
      <c r="G278" s="35"/>
      <c r="H278" s="35">
        <v>2516842</v>
      </c>
      <c r="I278" s="34">
        <v>2201068</v>
      </c>
      <c r="J278" s="34"/>
      <c r="K278" s="72">
        <v>19234</v>
      </c>
      <c r="L278" s="36">
        <f t="shared" ref="L278:L283" si="147">IF(H278=0,0,H278/K278*3.30578)</f>
        <v>432.5738768202142</v>
      </c>
      <c r="M278" s="28">
        <f>IF(L249=0,0,L278/L249*100)</f>
        <v>30.473886950195972</v>
      </c>
      <c r="N278" s="37">
        <f>IF(L277=0,"     －",IF(L278=0,"     －",(L278-L277)/L277*100))</f>
        <v>5.0574618554949833</v>
      </c>
      <c r="O278" s="29">
        <f t="shared" si="142"/>
        <v>7696.7645259938836</v>
      </c>
      <c r="P278" s="30">
        <f t="shared" si="143"/>
        <v>58.819571865443422</v>
      </c>
      <c r="Q278" s="6"/>
      <c r="R278" s="7"/>
      <c r="S278" s="8"/>
      <c r="T278" s="9"/>
      <c r="U278" s="5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>
      <c r="A279" s="1"/>
      <c r="B279" s="31">
        <f t="shared" si="145"/>
        <v>2020</v>
      </c>
      <c r="C279" s="33">
        <v>31</v>
      </c>
      <c r="D279" s="34"/>
      <c r="E279" s="35">
        <v>362</v>
      </c>
      <c r="F279" s="35">
        <v>329</v>
      </c>
      <c r="G279" s="35"/>
      <c r="H279" s="35">
        <v>3133263</v>
      </c>
      <c r="I279" s="34">
        <v>2879458</v>
      </c>
      <c r="J279" s="34"/>
      <c r="K279" s="72">
        <v>20941</v>
      </c>
      <c r="L279" s="36">
        <f t="shared" si="147"/>
        <v>494.62194547251806</v>
      </c>
      <c r="M279" s="28">
        <f>IF(L249=0,0,L279/L249*100)</f>
        <v>34.84503817062479</v>
      </c>
      <c r="N279" s="37">
        <f t="shared" ref="N279:N283" si="148">IF(L278=0,"     －",IF(L279=0,"     －",(L279-L278)/L278*100))</f>
        <v>14.343924119600086</v>
      </c>
      <c r="O279" s="29">
        <f>IF(H279=0,0,H279/E279)</f>
        <v>8655.4226519337008</v>
      </c>
      <c r="P279" s="30">
        <f>IF(K279=0,0,K279/E279)</f>
        <v>57.848066298342545</v>
      </c>
      <c r="Q279" s="6"/>
      <c r="R279" s="7"/>
      <c r="S279" s="8"/>
      <c r="T279" s="9"/>
      <c r="U279" s="5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>
      <c r="A280" s="1"/>
      <c r="B280" s="31">
        <f t="shared" si="145"/>
        <v>2021</v>
      </c>
      <c r="C280" s="81">
        <v>32</v>
      </c>
      <c r="D280" s="34"/>
      <c r="E280" s="35">
        <v>311</v>
      </c>
      <c r="F280" s="35">
        <v>305</v>
      </c>
      <c r="G280" s="35"/>
      <c r="H280" s="35">
        <v>2092839</v>
      </c>
      <c r="I280" s="34">
        <v>2043323</v>
      </c>
      <c r="J280" s="34"/>
      <c r="K280" s="72">
        <v>14381</v>
      </c>
      <c r="L280" s="36">
        <f t="shared" si="147"/>
        <v>481.08374309296988</v>
      </c>
      <c r="M280" s="28">
        <f>IF(L249=0,0,L280/L249*100)</f>
        <v>33.891301315648938</v>
      </c>
      <c r="N280" s="37">
        <f t="shared" si="148"/>
        <v>-2.7370808156550717</v>
      </c>
      <c r="O280" s="29">
        <f>IF(H280=0,0,H280/E280)</f>
        <v>6729.3858520900321</v>
      </c>
      <c r="P280" s="30">
        <f>IF(K280=0,0,K280/E280)</f>
        <v>46.241157556270096</v>
      </c>
      <c r="Q280" s="6"/>
      <c r="R280" s="7"/>
      <c r="S280" s="8"/>
      <c r="T280" s="9"/>
      <c r="U280" s="5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>
      <c r="A281" s="1"/>
      <c r="B281" s="31">
        <f t="shared" si="145"/>
        <v>2022</v>
      </c>
      <c r="C281" s="81">
        <v>15</v>
      </c>
      <c r="D281" s="34"/>
      <c r="E281" s="35">
        <v>181</v>
      </c>
      <c r="F281" s="35">
        <v>161</v>
      </c>
      <c r="G281" s="35"/>
      <c r="H281" s="35">
        <v>2030990</v>
      </c>
      <c r="I281" s="34">
        <v>1771640</v>
      </c>
      <c r="J281" s="34"/>
      <c r="K281" s="72">
        <v>12010</v>
      </c>
      <c r="L281" s="36">
        <f t="shared" si="147"/>
        <v>559.03464797668607</v>
      </c>
      <c r="M281" s="28">
        <f>IF(L249=0,0,L281/L249*100)</f>
        <v>39.382772692870212</v>
      </c>
      <c r="N281" s="37">
        <f t="shared" si="148"/>
        <v>16.203188322797285</v>
      </c>
      <c r="O281" s="29">
        <f>IF(H281=0,0,H281/E281)</f>
        <v>11220.939226519336</v>
      </c>
      <c r="P281" s="30">
        <f>IF(K281=0,0,K281/E281)</f>
        <v>66.353591160221001</v>
      </c>
      <c r="Q281" s="6"/>
      <c r="R281" s="7"/>
      <c r="S281" s="8"/>
      <c r="T281" s="9"/>
      <c r="U281" s="5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>
      <c r="A282" s="1"/>
      <c r="B282" s="31">
        <f t="shared" si="145"/>
        <v>2023</v>
      </c>
      <c r="C282" s="81">
        <v>34</v>
      </c>
      <c r="D282" s="34"/>
      <c r="E282" s="35">
        <v>798</v>
      </c>
      <c r="F282" s="35">
        <v>791</v>
      </c>
      <c r="G282" s="35"/>
      <c r="H282" s="35">
        <v>11185380</v>
      </c>
      <c r="I282" s="34">
        <v>11111060</v>
      </c>
      <c r="J282" s="34"/>
      <c r="K282" s="72">
        <v>55314</v>
      </c>
      <c r="L282" s="36">
        <f t="shared" si="147"/>
        <v>668.48185805401886</v>
      </c>
      <c r="M282" s="28">
        <f>IF(L249=0,0,L282/L249*100)</f>
        <v>47.093090133738677</v>
      </c>
      <c r="N282" s="37">
        <f t="shared" si="148"/>
        <v>19.577893869987314</v>
      </c>
      <c r="O282" s="29">
        <f>IF(H282=0,0,H282/E282)</f>
        <v>14016.766917293233</v>
      </c>
      <c r="P282" s="30">
        <f>IF(K282=0,0,K282/E282)</f>
        <v>69.315789473684205</v>
      </c>
      <c r="Q282" s="6"/>
      <c r="R282" s="7"/>
      <c r="S282" s="8"/>
      <c r="T282" s="9"/>
      <c r="U282" s="5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>
      <c r="A283" s="1"/>
      <c r="B283" s="31">
        <f t="shared" si="145"/>
        <v>2024</v>
      </c>
      <c r="C283" s="81">
        <v>16</v>
      </c>
      <c r="D283" s="34"/>
      <c r="E283" s="35">
        <v>342</v>
      </c>
      <c r="F283" s="35">
        <v>337</v>
      </c>
      <c r="G283" s="35"/>
      <c r="H283" s="35">
        <v>4602610</v>
      </c>
      <c r="I283" s="34">
        <v>4502910</v>
      </c>
      <c r="J283" s="34"/>
      <c r="K283" s="72">
        <v>21440</v>
      </c>
      <c r="L283" s="36">
        <f t="shared" si="147"/>
        <v>709.66492937499993</v>
      </c>
      <c r="M283" s="28">
        <f>IF(L249=0,0,L283/L249*100)</f>
        <v>49.994347761505786</v>
      </c>
      <c r="N283" s="37">
        <f t="shared" si="148"/>
        <v>6.160686460641859</v>
      </c>
      <c r="O283" s="29">
        <f>IF(H283=0,0,H283/E283)</f>
        <v>13457.923976608186</v>
      </c>
      <c r="P283" s="30">
        <f>IF(K283=0,0,K283/E283)</f>
        <v>62.690058479532162</v>
      </c>
      <c r="Q283" s="6"/>
      <c r="R283" s="7"/>
      <c r="S283" s="8"/>
      <c r="T283" s="9"/>
      <c r="U283" s="5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>
      <c r="A284" s="1"/>
      <c r="B284" s="58" t="s">
        <v>33</v>
      </c>
      <c r="C284" s="59">
        <v>5</v>
      </c>
      <c r="D284" s="60">
        <v>2</v>
      </c>
      <c r="E284" s="61">
        <v>168</v>
      </c>
      <c r="F284" s="61">
        <v>146</v>
      </c>
      <c r="G284" s="61">
        <v>141</v>
      </c>
      <c r="H284" s="61">
        <v>773541</v>
      </c>
      <c r="I284" s="60">
        <v>613952</v>
      </c>
      <c r="J284" s="60">
        <v>578087</v>
      </c>
      <c r="K284" s="73">
        <v>4256</v>
      </c>
      <c r="L284" s="63">
        <f t="shared" ref="L284:L404" si="149">IF(H284=0,0,H284/K284*3.30578)</f>
        <v>600.83561254229323</v>
      </c>
      <c r="M284" s="62">
        <v>100</v>
      </c>
      <c r="N284" s="63"/>
      <c r="O284" s="64">
        <f t="shared" ref="O284:O404" si="150">IF(H284=0,0,H284/E284)</f>
        <v>4604.4107142857147</v>
      </c>
      <c r="P284" s="65">
        <f t="shared" ref="P284:P404" si="151">IF(K284=0,0,K284/E284)</f>
        <v>25.333333333333332</v>
      </c>
      <c r="Q284" s="6">
        <f t="shared" ref="Q284:Q299" si="152">IF(F284=0,0,F284/E284*100)</f>
        <v>86.904761904761912</v>
      </c>
      <c r="R284" s="7">
        <f t="shared" ref="R284:R299" si="153">IF(G284=0,0,G284/E284*100)</f>
        <v>83.928571428571431</v>
      </c>
      <c r="S284" s="8">
        <f t="shared" ref="S284:S299" si="154">IF(I284=0,0,I284/H284*100)</f>
        <v>79.369031505763758</v>
      </c>
      <c r="T284" s="9">
        <f t="shared" ref="T284:T299" si="155">E284-F284</f>
        <v>22</v>
      </c>
      <c r="U284" s="5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>
      <c r="A285" s="1"/>
      <c r="B285" s="31">
        <v>1991</v>
      </c>
      <c r="C285" s="33">
        <v>7</v>
      </c>
      <c r="D285" s="34">
        <v>2</v>
      </c>
      <c r="E285" s="35">
        <v>161</v>
      </c>
      <c r="F285" s="35">
        <v>109</v>
      </c>
      <c r="G285" s="35">
        <v>95</v>
      </c>
      <c r="H285" s="35">
        <v>1233316</v>
      </c>
      <c r="I285" s="34">
        <v>732407</v>
      </c>
      <c r="J285" s="34">
        <v>572108</v>
      </c>
      <c r="K285" s="72">
        <v>7373</v>
      </c>
      <c r="L285" s="36">
        <f t="shared" si="149"/>
        <v>552.97319496541434</v>
      </c>
      <c r="M285" s="28">
        <f>IF(L284=0,0,L285/L284*100)</f>
        <v>92.034024518892878</v>
      </c>
      <c r="N285" s="37">
        <f t="shared" ref="N285:N300" si="156">IF(L284=0,"     －",IF(L285=0,"     －",(L285-L284)/L284*100))</f>
        <v>-7.9659754811071268</v>
      </c>
      <c r="O285" s="29">
        <f t="shared" si="150"/>
        <v>7660.347826086957</v>
      </c>
      <c r="P285" s="30">
        <f t="shared" si="151"/>
        <v>45.795031055900623</v>
      </c>
      <c r="Q285" s="6">
        <f t="shared" si="152"/>
        <v>67.701863354037258</v>
      </c>
      <c r="R285" s="7">
        <f t="shared" si="153"/>
        <v>59.006211180124225</v>
      </c>
      <c r="S285" s="8">
        <f t="shared" si="154"/>
        <v>59.385185953964758</v>
      </c>
      <c r="T285" s="9">
        <f t="shared" si="155"/>
        <v>52</v>
      </c>
      <c r="U285" s="5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>
      <c r="A286" s="1"/>
      <c r="B286" s="31">
        <v>1992</v>
      </c>
      <c r="C286" s="33">
        <v>8</v>
      </c>
      <c r="D286" s="34">
        <v>2</v>
      </c>
      <c r="E286" s="35">
        <v>141</v>
      </c>
      <c r="F286" s="35">
        <v>82</v>
      </c>
      <c r="G286" s="35">
        <v>76</v>
      </c>
      <c r="H286" s="35">
        <v>724567</v>
      </c>
      <c r="I286" s="34">
        <v>347290</v>
      </c>
      <c r="J286" s="34">
        <v>323682</v>
      </c>
      <c r="K286" s="72">
        <v>4847</v>
      </c>
      <c r="L286" s="36">
        <f t="shared" si="149"/>
        <v>494.17352945327002</v>
      </c>
      <c r="M286" s="28">
        <f>IF(L284=0,0,L286/L284*100)</f>
        <v>82.247709546092324</v>
      </c>
      <c r="N286" s="37">
        <f t="shared" si="156"/>
        <v>-10.6333663272452</v>
      </c>
      <c r="O286" s="29">
        <f t="shared" si="150"/>
        <v>5138.7730496453896</v>
      </c>
      <c r="P286" s="30">
        <f t="shared" si="151"/>
        <v>34.375886524822697</v>
      </c>
      <c r="Q286" s="6">
        <f t="shared" si="152"/>
        <v>58.156028368794324</v>
      </c>
      <c r="R286" s="7">
        <f t="shared" si="153"/>
        <v>53.900709219858157</v>
      </c>
      <c r="S286" s="8">
        <f t="shared" si="154"/>
        <v>47.930695160005911</v>
      </c>
      <c r="T286" s="9">
        <f t="shared" si="155"/>
        <v>59</v>
      </c>
      <c r="U286" s="5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>
      <c r="A287" s="1"/>
      <c r="B287" s="31">
        <f>B286+1</f>
        <v>1993</v>
      </c>
      <c r="C287" s="33">
        <v>12</v>
      </c>
      <c r="D287" s="34">
        <v>7</v>
      </c>
      <c r="E287" s="35">
        <v>318</v>
      </c>
      <c r="F287" s="35">
        <v>275</v>
      </c>
      <c r="G287" s="35">
        <v>229</v>
      </c>
      <c r="H287" s="35">
        <v>1841214</v>
      </c>
      <c r="I287" s="34">
        <v>1596960</v>
      </c>
      <c r="J287" s="34">
        <v>1221194</v>
      </c>
      <c r="K287" s="72">
        <v>16101</v>
      </c>
      <c r="L287" s="36">
        <f t="shared" si="149"/>
        <v>378.02921662753869</v>
      </c>
      <c r="M287" s="28">
        <f>IF(L284=0,0,L287/L284*100)</f>
        <v>62.917245372323691</v>
      </c>
      <c r="N287" s="37">
        <f t="shared" si="156"/>
        <v>-23.502738593511445</v>
      </c>
      <c r="O287" s="29">
        <f t="shared" si="150"/>
        <v>5789.9811320754716</v>
      </c>
      <c r="P287" s="30">
        <f t="shared" si="151"/>
        <v>50.632075471698116</v>
      </c>
      <c r="Q287" s="6">
        <f t="shared" si="152"/>
        <v>86.477987421383645</v>
      </c>
      <c r="R287" s="7">
        <f t="shared" si="153"/>
        <v>72.012578616352201</v>
      </c>
      <c r="S287" s="8">
        <f t="shared" si="154"/>
        <v>86.734078711111252</v>
      </c>
      <c r="T287" s="9">
        <f t="shared" si="155"/>
        <v>43</v>
      </c>
      <c r="U287" s="5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>
      <c r="A288" s="1"/>
      <c r="B288" s="31">
        <f t="shared" ref="B288:B301" si="157">B287+1</f>
        <v>1994</v>
      </c>
      <c r="C288" s="33">
        <v>16</v>
      </c>
      <c r="D288" s="34">
        <v>7</v>
      </c>
      <c r="E288" s="35">
        <v>427</v>
      </c>
      <c r="F288" s="35">
        <v>385</v>
      </c>
      <c r="G288" s="35">
        <v>356</v>
      </c>
      <c r="H288" s="35">
        <v>2286514</v>
      </c>
      <c r="I288" s="34">
        <v>2055905</v>
      </c>
      <c r="J288" s="34">
        <v>1919265</v>
      </c>
      <c r="K288" s="72">
        <v>24147</v>
      </c>
      <c r="L288" s="36">
        <f t="shared" si="149"/>
        <v>313.0290409127428</v>
      </c>
      <c r="M288" s="28">
        <f>IF(L284=0,0,L288/L284*100)</f>
        <v>52.098949259720925</v>
      </c>
      <c r="N288" s="37">
        <f t="shared" si="156"/>
        <v>-17.194484673611534</v>
      </c>
      <c r="O288" s="29">
        <f t="shared" si="150"/>
        <v>5354.8337236533962</v>
      </c>
      <c r="P288" s="30">
        <f t="shared" si="151"/>
        <v>56.550351288056206</v>
      </c>
      <c r="Q288" s="6">
        <f t="shared" si="152"/>
        <v>90.163934426229503</v>
      </c>
      <c r="R288" s="7">
        <f t="shared" si="153"/>
        <v>83.372365339578465</v>
      </c>
      <c r="S288" s="8">
        <f t="shared" si="154"/>
        <v>89.914384954564014</v>
      </c>
      <c r="T288" s="9">
        <f t="shared" si="155"/>
        <v>42</v>
      </c>
      <c r="U288" s="5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>
      <c r="A289" s="1"/>
      <c r="B289" s="31">
        <f t="shared" si="157"/>
        <v>1995</v>
      </c>
      <c r="C289" s="33">
        <v>23</v>
      </c>
      <c r="D289" s="34">
        <v>17</v>
      </c>
      <c r="E289" s="35">
        <v>600</v>
      </c>
      <c r="F289" s="35">
        <v>561</v>
      </c>
      <c r="G289" s="35">
        <v>493</v>
      </c>
      <c r="H289" s="35">
        <v>3254441</v>
      </c>
      <c r="I289" s="34">
        <v>3053188</v>
      </c>
      <c r="J289" s="34">
        <v>2737893</v>
      </c>
      <c r="K289" s="72">
        <v>38799</v>
      </c>
      <c r="L289" s="36">
        <f t="shared" si="149"/>
        <v>277.28719732415783</v>
      </c>
      <c r="M289" s="28">
        <f>IF(L284=0,0,L289/L284*100)</f>
        <v>46.150259993891325</v>
      </c>
      <c r="N289" s="37">
        <f t="shared" si="156"/>
        <v>-11.418059961582941</v>
      </c>
      <c r="O289" s="29">
        <f t="shared" si="150"/>
        <v>5424.0683333333336</v>
      </c>
      <c r="P289" s="30">
        <f t="shared" si="151"/>
        <v>64.665000000000006</v>
      </c>
      <c r="Q289" s="6">
        <f t="shared" si="152"/>
        <v>93.5</v>
      </c>
      <c r="R289" s="7">
        <f t="shared" si="153"/>
        <v>82.166666666666671</v>
      </c>
      <c r="S289" s="8">
        <f t="shared" si="154"/>
        <v>93.816050129653604</v>
      </c>
      <c r="T289" s="9">
        <f t="shared" si="155"/>
        <v>39</v>
      </c>
      <c r="U289" s="5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>
      <c r="A290" s="1"/>
      <c r="B290" s="31">
        <f t="shared" si="157"/>
        <v>1996</v>
      </c>
      <c r="C290" s="33">
        <v>22</v>
      </c>
      <c r="D290" s="34">
        <v>14</v>
      </c>
      <c r="E290" s="35">
        <v>544</v>
      </c>
      <c r="F290" s="35">
        <v>506</v>
      </c>
      <c r="G290" s="35">
        <v>449</v>
      </c>
      <c r="H290" s="35">
        <v>2944635</v>
      </c>
      <c r="I290" s="34">
        <v>2735784</v>
      </c>
      <c r="J290" s="34">
        <v>2438234</v>
      </c>
      <c r="K290" s="72">
        <v>37104</v>
      </c>
      <c r="L290" s="36">
        <f t="shared" si="149"/>
        <v>262.35218548673998</v>
      </c>
      <c r="M290" s="28">
        <f>IF(L284=0,0,L290/L284*100)</f>
        <v>43.664553167322921</v>
      </c>
      <c r="N290" s="37">
        <f t="shared" si="156"/>
        <v>-5.3861166262062676</v>
      </c>
      <c r="O290" s="29">
        <f t="shared" si="150"/>
        <v>5412.931985294118</v>
      </c>
      <c r="P290" s="30">
        <f t="shared" si="151"/>
        <v>68.205882352941174</v>
      </c>
      <c r="Q290" s="6">
        <f t="shared" si="152"/>
        <v>93.014705882352942</v>
      </c>
      <c r="R290" s="7">
        <f t="shared" si="153"/>
        <v>82.536764705882348</v>
      </c>
      <c r="S290" s="8">
        <f t="shared" si="154"/>
        <v>92.907406181071678</v>
      </c>
      <c r="T290" s="9">
        <f t="shared" si="155"/>
        <v>38</v>
      </c>
      <c r="U290" s="5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>
      <c r="A291" s="1"/>
      <c r="B291" s="31">
        <f t="shared" si="157"/>
        <v>1997</v>
      </c>
      <c r="C291" s="33">
        <v>16</v>
      </c>
      <c r="D291">
        <v>11</v>
      </c>
      <c r="E291" s="35">
        <v>391</v>
      </c>
      <c r="F291" s="35">
        <v>367</v>
      </c>
      <c r="G291" s="35">
        <v>325</v>
      </c>
      <c r="H291" s="35">
        <v>1875225</v>
      </c>
      <c r="I291" s="34">
        <v>1754745</v>
      </c>
      <c r="J291" s="34">
        <v>1533625</v>
      </c>
      <c r="K291" s="72">
        <v>23643</v>
      </c>
      <c r="L291" s="36">
        <f t="shared" si="149"/>
        <v>262.19520790508818</v>
      </c>
      <c r="M291" s="28">
        <f>IF(L284=0,0,L291/L284*100)</f>
        <v>43.638426623160939</v>
      </c>
      <c r="N291" s="37">
        <f t="shared" si="156"/>
        <v>-5.9834676566754133E-2</v>
      </c>
      <c r="O291" s="29">
        <f t="shared" si="150"/>
        <v>4795.9718670076727</v>
      </c>
      <c r="P291" s="30">
        <f t="shared" si="151"/>
        <v>60.468030690537084</v>
      </c>
      <c r="Q291" s="6">
        <f t="shared" si="152"/>
        <v>93.861892583120209</v>
      </c>
      <c r="R291" s="7">
        <f t="shared" si="153"/>
        <v>83.120204603580561</v>
      </c>
      <c r="S291" s="8">
        <f t="shared" si="154"/>
        <v>93.575170979482465</v>
      </c>
      <c r="T291" s="9">
        <f t="shared" si="155"/>
        <v>24</v>
      </c>
      <c r="U291" s="5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>
      <c r="A292" s="1"/>
      <c r="B292" s="31">
        <f t="shared" si="157"/>
        <v>1998</v>
      </c>
      <c r="C292" s="33">
        <v>9</v>
      </c>
      <c r="D292" s="34">
        <v>6</v>
      </c>
      <c r="E292" s="35">
        <v>200</v>
      </c>
      <c r="F292" s="35">
        <v>190</v>
      </c>
      <c r="G292" s="35">
        <v>163</v>
      </c>
      <c r="H292" s="35">
        <v>998059</v>
      </c>
      <c r="I292" s="34">
        <v>943269</v>
      </c>
      <c r="J292" s="34">
        <v>818170</v>
      </c>
      <c r="K292" s="72">
        <v>12757</v>
      </c>
      <c r="L292" s="36">
        <f t="shared" si="149"/>
        <v>258.63161252802382</v>
      </c>
      <c r="M292" s="28">
        <f>IF(L284=0,0,L292/L284*100)</f>
        <v>43.045320072438045</v>
      </c>
      <c r="N292" s="37">
        <f t="shared" si="156"/>
        <v>-1.3591382563919103</v>
      </c>
      <c r="O292" s="29">
        <f t="shared" si="150"/>
        <v>4990.2950000000001</v>
      </c>
      <c r="P292" s="30">
        <f t="shared" si="151"/>
        <v>63.784999999999997</v>
      </c>
      <c r="Q292" s="6">
        <f t="shared" si="152"/>
        <v>95</v>
      </c>
      <c r="R292" s="7">
        <f t="shared" si="153"/>
        <v>81.5</v>
      </c>
      <c r="S292" s="8">
        <f t="shared" si="154"/>
        <v>94.5103445788275</v>
      </c>
      <c r="T292" s="9">
        <f t="shared" si="155"/>
        <v>10</v>
      </c>
      <c r="U292" s="5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>
      <c r="A293" s="1"/>
      <c r="B293" s="31">
        <f t="shared" si="157"/>
        <v>1999</v>
      </c>
      <c r="C293" s="33">
        <v>36</v>
      </c>
      <c r="D293" s="34">
        <v>19</v>
      </c>
      <c r="E293" s="35">
        <v>984</v>
      </c>
      <c r="F293" s="35">
        <v>870</v>
      </c>
      <c r="G293" s="35">
        <v>756</v>
      </c>
      <c r="H293" s="35">
        <v>4798450</v>
      </c>
      <c r="I293" s="34">
        <v>4255380</v>
      </c>
      <c r="J293" s="34">
        <v>3713680</v>
      </c>
      <c r="K293" s="72">
        <v>65286</v>
      </c>
      <c r="L293" s="36">
        <f t="shared" si="149"/>
        <v>242.97123488956285</v>
      </c>
      <c r="M293" s="28">
        <f>IF(L284=0,0,L293/L284*100)</f>
        <v>40.438887079527085</v>
      </c>
      <c r="N293" s="37">
        <f t="shared" si="156"/>
        <v>-6.0550902828106921</v>
      </c>
      <c r="O293" s="29">
        <f t="shared" si="150"/>
        <v>4876.4735772357726</v>
      </c>
      <c r="P293" s="30">
        <f t="shared" si="151"/>
        <v>66.347560975609753</v>
      </c>
      <c r="Q293" s="6">
        <f t="shared" si="152"/>
        <v>88.41463414634147</v>
      </c>
      <c r="R293" s="7">
        <f t="shared" si="153"/>
        <v>76.829268292682926</v>
      </c>
      <c r="S293" s="8">
        <f t="shared" si="154"/>
        <v>88.682387020808804</v>
      </c>
      <c r="T293" s="9">
        <f t="shared" si="155"/>
        <v>114</v>
      </c>
      <c r="U293" s="5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>
      <c r="A294" s="1"/>
      <c r="B294" s="31">
        <f t="shared" si="157"/>
        <v>2000</v>
      </c>
      <c r="C294" s="33">
        <v>42</v>
      </c>
      <c r="D294" s="34">
        <v>27</v>
      </c>
      <c r="E294" s="35">
        <v>1023</v>
      </c>
      <c r="F294" s="35">
        <v>895</v>
      </c>
      <c r="G294" s="35">
        <v>820</v>
      </c>
      <c r="H294" s="35">
        <v>4617520</v>
      </c>
      <c r="I294" s="34">
        <v>4043860</v>
      </c>
      <c r="J294" s="34">
        <v>3713630</v>
      </c>
      <c r="K294" s="72">
        <v>66227</v>
      </c>
      <c r="L294" s="36">
        <f t="shared" si="149"/>
        <v>230.48764500279341</v>
      </c>
      <c r="M294" s="28">
        <f>IF(L284=0,0,L294/L284*100)</f>
        <v>38.36118235860549</v>
      </c>
      <c r="N294" s="37">
        <f t="shared" si="156"/>
        <v>-5.1378879859764357</v>
      </c>
      <c r="O294" s="29">
        <f t="shared" si="150"/>
        <v>4513.7047898338224</v>
      </c>
      <c r="P294" s="30">
        <f t="shared" si="151"/>
        <v>64.738025415444767</v>
      </c>
      <c r="Q294" s="6">
        <f t="shared" si="152"/>
        <v>87.48778103616813</v>
      </c>
      <c r="R294" s="7">
        <f t="shared" si="153"/>
        <v>80.156402737047898</v>
      </c>
      <c r="S294" s="8">
        <f t="shared" si="154"/>
        <v>87.576447963408938</v>
      </c>
      <c r="T294" s="9">
        <f t="shared" si="155"/>
        <v>128</v>
      </c>
      <c r="U294" s="5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>
      <c r="A295" s="1"/>
      <c r="B295" s="31">
        <f t="shared" si="157"/>
        <v>2001</v>
      </c>
      <c r="C295" s="33">
        <v>35</v>
      </c>
      <c r="D295" s="34"/>
      <c r="E295" s="35">
        <v>916</v>
      </c>
      <c r="F295" s="35">
        <v>826</v>
      </c>
      <c r="G295" s="35">
        <v>736</v>
      </c>
      <c r="H295" s="35">
        <v>4130605</v>
      </c>
      <c r="I295" s="34">
        <v>3690616</v>
      </c>
      <c r="J295" s="34"/>
      <c r="K295" s="72">
        <v>58525</v>
      </c>
      <c r="L295" s="36">
        <f t="shared" si="149"/>
        <v>233.3168969995728</v>
      </c>
      <c r="M295" s="28">
        <f>IF(L284=0,0,L295/L284*100)</f>
        <v>38.832068560707938</v>
      </c>
      <c r="N295" s="37">
        <f t="shared" si="156"/>
        <v>1.2275070087791913</v>
      </c>
      <c r="O295" s="29">
        <f t="shared" si="150"/>
        <v>4509.3941048034931</v>
      </c>
      <c r="P295" s="30">
        <f t="shared" si="151"/>
        <v>63.89192139737991</v>
      </c>
      <c r="Q295" s="6">
        <f t="shared" si="152"/>
        <v>90.17467248908298</v>
      </c>
      <c r="R295" s="7">
        <f t="shared" si="153"/>
        <v>80.349344978165931</v>
      </c>
      <c r="S295" s="8">
        <f t="shared" si="154"/>
        <v>89.348073708330872</v>
      </c>
      <c r="T295" s="9">
        <f t="shared" si="155"/>
        <v>90</v>
      </c>
      <c r="U295" s="5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>
      <c r="A296" s="1"/>
      <c r="B296" s="31">
        <f t="shared" si="157"/>
        <v>2002</v>
      </c>
      <c r="C296" s="33">
        <v>29</v>
      </c>
      <c r="D296" s="34"/>
      <c r="E296" s="35">
        <v>841</v>
      </c>
      <c r="F296" s="35">
        <v>777</v>
      </c>
      <c r="G296" s="35">
        <v>637</v>
      </c>
      <c r="H296" s="35">
        <v>3834645</v>
      </c>
      <c r="I296" s="34">
        <v>3563465</v>
      </c>
      <c r="J296" s="34"/>
      <c r="K296" s="72">
        <v>54225</v>
      </c>
      <c r="L296" s="36">
        <f t="shared" si="149"/>
        <v>233.7757998727524</v>
      </c>
      <c r="M296" s="28">
        <f>IF(L284=0,0,L296/L284*100)</f>
        <v>38.908446002990004</v>
      </c>
      <c r="N296" s="37">
        <f t="shared" si="156"/>
        <v>0.19668651481355701</v>
      </c>
      <c r="O296" s="29">
        <f t="shared" si="150"/>
        <v>4559.625445897741</v>
      </c>
      <c r="P296" s="30">
        <f t="shared" si="151"/>
        <v>64.476813317479198</v>
      </c>
      <c r="Q296" s="6">
        <f t="shared" si="152"/>
        <v>92.390011890606417</v>
      </c>
      <c r="R296" s="7">
        <f t="shared" si="153"/>
        <v>75.743162901307969</v>
      </c>
      <c r="S296" s="8">
        <f t="shared" si="154"/>
        <v>92.928158929966145</v>
      </c>
      <c r="T296" s="9">
        <f t="shared" si="155"/>
        <v>64</v>
      </c>
      <c r="U296" s="5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>
      <c r="A297" s="1"/>
      <c r="B297" s="31">
        <f t="shared" si="157"/>
        <v>2003</v>
      </c>
      <c r="C297" s="33">
        <v>20</v>
      </c>
      <c r="D297" s="34"/>
      <c r="E297" s="35">
        <v>479</v>
      </c>
      <c r="F297" s="35">
        <v>453</v>
      </c>
      <c r="G297" s="35"/>
      <c r="H297" s="35">
        <v>1834728</v>
      </c>
      <c r="I297" s="34">
        <v>1715788</v>
      </c>
      <c r="J297" s="34"/>
      <c r="K297" s="72">
        <v>24940</v>
      </c>
      <c r="L297" s="36">
        <f t="shared" si="149"/>
        <v>243.19194578348035</v>
      </c>
      <c r="M297" s="28">
        <f>IF(L284=0,0,L297/L284*100)</f>
        <v>40.475621069542029</v>
      </c>
      <c r="N297" s="37">
        <f t="shared" si="156"/>
        <v>4.0278531464134844</v>
      </c>
      <c r="O297" s="29">
        <f t="shared" si="150"/>
        <v>3830.329853862213</v>
      </c>
      <c r="P297" s="30">
        <f t="shared" si="151"/>
        <v>52.066805845511482</v>
      </c>
      <c r="Q297" s="15">
        <f t="shared" si="152"/>
        <v>94.57202505219206</v>
      </c>
      <c r="R297" s="16">
        <f t="shared" si="153"/>
        <v>0</v>
      </c>
      <c r="S297" s="17">
        <f t="shared" si="154"/>
        <v>93.517295206700936</v>
      </c>
      <c r="T297" s="18">
        <f t="shared" si="155"/>
        <v>26</v>
      </c>
      <c r="U297" s="5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>
      <c r="A298" s="1"/>
      <c r="B298" s="31">
        <f t="shared" si="157"/>
        <v>2004</v>
      </c>
      <c r="C298" s="33">
        <v>23</v>
      </c>
      <c r="D298" s="34"/>
      <c r="E298" s="35">
        <v>621</v>
      </c>
      <c r="F298" s="35">
        <v>576</v>
      </c>
      <c r="G298" s="35"/>
      <c r="H298" s="35">
        <v>2629284</v>
      </c>
      <c r="I298" s="34">
        <v>2474418</v>
      </c>
      <c r="J298" s="34"/>
      <c r="K298" s="72">
        <v>37769</v>
      </c>
      <c r="L298" s="36">
        <f t="shared" si="149"/>
        <v>230.13144275781724</v>
      </c>
      <c r="M298" s="28">
        <f>IF(L284=0,0,L298/L284*100)</f>
        <v>38.301897882529076</v>
      </c>
      <c r="N298" s="37">
        <f t="shared" si="156"/>
        <v>-5.3704504824724708</v>
      </c>
      <c r="O298" s="29">
        <f t="shared" si="150"/>
        <v>4233.9516908212563</v>
      </c>
      <c r="P298" s="30">
        <f t="shared" si="151"/>
        <v>60.81964573268921</v>
      </c>
      <c r="Q298" s="6">
        <f t="shared" si="152"/>
        <v>92.753623188405797</v>
      </c>
      <c r="R298" s="7">
        <f t="shared" si="153"/>
        <v>0</v>
      </c>
      <c r="S298" s="8">
        <f t="shared" si="154"/>
        <v>94.10995540991388</v>
      </c>
      <c r="T298" s="9">
        <f t="shared" si="155"/>
        <v>45</v>
      </c>
      <c r="U298" s="5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>
      <c r="A299" s="1"/>
      <c r="B299" s="31">
        <f t="shared" si="157"/>
        <v>2005</v>
      </c>
      <c r="C299" s="33">
        <v>28</v>
      </c>
      <c r="D299" s="34"/>
      <c r="E299" s="35">
        <v>669</v>
      </c>
      <c r="F299" s="35">
        <v>642</v>
      </c>
      <c r="G299" s="35"/>
      <c r="H299" s="35">
        <v>2929540</v>
      </c>
      <c r="I299" s="34">
        <v>2804076</v>
      </c>
      <c r="J299" s="34"/>
      <c r="K299" s="72">
        <v>38631</v>
      </c>
      <c r="L299" s="36">
        <f t="shared" si="149"/>
        <v>250.6902420646631</v>
      </c>
      <c r="M299" s="28">
        <f>IF(L284=0,0,L299/L284*100)</f>
        <v>41.723599072952226</v>
      </c>
      <c r="N299" s="37">
        <f t="shared" si="156"/>
        <v>8.9335029844145453</v>
      </c>
      <c r="O299" s="29">
        <f t="shared" si="150"/>
        <v>4378.9835575485804</v>
      </c>
      <c r="P299" s="30">
        <f t="shared" si="151"/>
        <v>57.744394618834079</v>
      </c>
      <c r="Q299" s="6">
        <f t="shared" si="152"/>
        <v>95.964125560538122</v>
      </c>
      <c r="R299" s="7">
        <f t="shared" si="153"/>
        <v>0</v>
      </c>
      <c r="S299" s="8">
        <f t="shared" si="154"/>
        <v>95.717279845982645</v>
      </c>
      <c r="T299" s="9">
        <f t="shared" si="155"/>
        <v>27</v>
      </c>
      <c r="U299" s="5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>
      <c r="A300" s="1"/>
      <c r="B300" s="31">
        <f t="shared" si="157"/>
        <v>2006</v>
      </c>
      <c r="C300" s="33">
        <v>19</v>
      </c>
      <c r="D300" s="34">
        <v>0</v>
      </c>
      <c r="E300" s="35">
        <v>297</v>
      </c>
      <c r="F300" s="35">
        <v>282</v>
      </c>
      <c r="G300" s="35">
        <v>0</v>
      </c>
      <c r="H300" s="35">
        <v>1270960</v>
      </c>
      <c r="I300" s="34">
        <v>1184270</v>
      </c>
      <c r="J300" s="34">
        <v>0</v>
      </c>
      <c r="K300" s="72">
        <v>16113</v>
      </c>
      <c r="L300" s="36">
        <f t="shared" ref="L300:L305" si="158">IF(H300=0,0,H300/K300*3.30578)</f>
        <v>260.75306577297835</v>
      </c>
      <c r="M300" s="28">
        <f>IF(L284=0,0,L300/L284*100)</f>
        <v>43.398403877836678</v>
      </c>
      <c r="N300" s="37">
        <f t="shared" si="156"/>
        <v>4.0140468274467755</v>
      </c>
      <c r="O300" s="29">
        <f t="shared" si="150"/>
        <v>4279.3265993265995</v>
      </c>
      <c r="P300" s="30">
        <f t="shared" si="151"/>
        <v>54.252525252525253</v>
      </c>
      <c r="Q300" s="6"/>
      <c r="R300" s="7"/>
      <c r="S300" s="8"/>
      <c r="T300" s="9"/>
      <c r="U300" s="5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>
      <c r="A301" s="1"/>
      <c r="B301" s="31">
        <f t="shared" si="157"/>
        <v>2007</v>
      </c>
      <c r="C301" s="33">
        <v>19</v>
      </c>
      <c r="D301" s="34"/>
      <c r="E301" s="35">
        <v>342</v>
      </c>
      <c r="F301" s="35">
        <v>315</v>
      </c>
      <c r="G301" s="35"/>
      <c r="H301" s="35">
        <v>1893588</v>
      </c>
      <c r="I301" s="34">
        <v>1737268</v>
      </c>
      <c r="J301" s="34"/>
      <c r="K301" s="72">
        <v>21132</v>
      </c>
      <c r="L301" s="36">
        <f t="shared" si="158"/>
        <v>296.22304271436684</v>
      </c>
      <c r="M301" s="28">
        <f>IF(L284=0,0,L301/L284*100)</f>
        <v>49.301845052254706</v>
      </c>
      <c r="N301" s="37">
        <f>IF(L300=0,"     －",IF(L301=0,"     －",(L301-L300)/L300*100))</f>
        <v>13.602899293337561</v>
      </c>
      <c r="O301" s="29">
        <f>IF(H301=0,0,H301/E301)</f>
        <v>5536.8070175438597</v>
      </c>
      <c r="P301" s="30">
        <f>IF(K301=0,0,K301/E301)</f>
        <v>61.789473684210527</v>
      </c>
      <c r="Q301" s="6"/>
      <c r="R301" s="7"/>
      <c r="S301" s="8"/>
      <c r="T301" s="9"/>
      <c r="U301" s="5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>
      <c r="A302" s="1"/>
      <c r="B302" s="31">
        <f>B301+1</f>
        <v>2008</v>
      </c>
      <c r="C302" s="33">
        <v>16</v>
      </c>
      <c r="D302" s="34"/>
      <c r="E302" s="35">
        <v>177</v>
      </c>
      <c r="F302" s="35">
        <v>151</v>
      </c>
      <c r="G302" s="35"/>
      <c r="H302" s="35">
        <v>996518</v>
      </c>
      <c r="I302" s="34">
        <v>852024</v>
      </c>
      <c r="J302" s="34"/>
      <c r="K302" s="72">
        <v>11775</v>
      </c>
      <c r="L302" s="36">
        <f t="shared" si="158"/>
        <v>279.76809121358815</v>
      </c>
      <c r="M302" s="28">
        <f>IF(L284=0,0,L302/L284*100)</f>
        <v>46.563167257981917</v>
      </c>
      <c r="N302" s="37">
        <f>IF(L301=0,"     －",IF(L302=0,"     －",(L302-L301)/L301*100))</f>
        <v>-5.5549194789162248</v>
      </c>
      <c r="O302" s="29">
        <f>IF(H302=0,0,H302/E302)</f>
        <v>5630.0451977401126</v>
      </c>
      <c r="P302" s="30">
        <f>IF(K302=0,0,K302/E302)</f>
        <v>66.525423728813564</v>
      </c>
      <c r="Q302" s="6"/>
      <c r="R302" s="7"/>
      <c r="S302" s="8"/>
      <c r="T302" s="9"/>
      <c r="U302" s="5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>
      <c r="A303" s="1"/>
      <c r="B303" s="31">
        <f>B302+1</f>
        <v>2009</v>
      </c>
      <c r="C303" s="33">
        <v>28</v>
      </c>
      <c r="D303" s="34"/>
      <c r="E303" s="35">
        <v>441</v>
      </c>
      <c r="F303" s="35">
        <v>404</v>
      </c>
      <c r="G303" s="35"/>
      <c r="H303" s="35">
        <v>1981085</v>
      </c>
      <c r="I303" s="34">
        <v>1804331</v>
      </c>
      <c r="J303" s="34"/>
      <c r="K303" s="72">
        <v>22618</v>
      </c>
      <c r="L303" s="36">
        <f t="shared" si="158"/>
        <v>289.54952565655674</v>
      </c>
      <c r="M303" s="28">
        <f>IF(L284=0,0,L303/L284*100)</f>
        <v>48.19113907569438</v>
      </c>
      <c r="N303" s="37">
        <f>IF(L302=0,"     －",IF(L303=0,"     －",(L303-L302)/L302*100))</f>
        <v>3.4962652104242231</v>
      </c>
      <c r="O303" s="29">
        <f>IF(H303=0,0,H303/E303)</f>
        <v>4492.2562358276646</v>
      </c>
      <c r="P303" s="30">
        <f>IF(K303=0,0,K303/E303)</f>
        <v>51.287981859410429</v>
      </c>
      <c r="Q303" s="6"/>
      <c r="R303" s="7"/>
      <c r="S303" s="8"/>
      <c r="T303" s="9"/>
      <c r="U303" s="5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>
      <c r="A304" s="1"/>
      <c r="B304" s="31">
        <f t="shared" ref="B304:B308" si="159">B303+1</f>
        <v>2010</v>
      </c>
      <c r="C304" s="33">
        <v>27</v>
      </c>
      <c r="D304" s="34"/>
      <c r="E304" s="35">
        <v>628</v>
      </c>
      <c r="F304" s="35">
        <v>586</v>
      </c>
      <c r="G304" s="35"/>
      <c r="H304" s="35">
        <v>3387890</v>
      </c>
      <c r="I304" s="34">
        <v>3217444</v>
      </c>
      <c r="J304" s="34"/>
      <c r="K304" s="72">
        <v>38288</v>
      </c>
      <c r="L304" s="36">
        <f t="shared" si="158"/>
        <v>292.50989877246138</v>
      </c>
      <c r="M304" s="28">
        <f>IF(L284=0,0,L304/L284*100)</f>
        <v>48.683848404853237</v>
      </c>
      <c r="N304" s="37">
        <f>IF(L303=0,"     －",IF(L304=0,"     －",(L304-L303)/L303*100))</f>
        <v>1.0224064809610605</v>
      </c>
      <c r="O304" s="29">
        <f>IF(H304=0,0,H304/E304)</f>
        <v>5394.7292993630572</v>
      </c>
      <c r="P304" s="30">
        <f>IF(K304=0,0,K304/E304)</f>
        <v>60.968152866242036</v>
      </c>
      <c r="Q304" s="6"/>
      <c r="R304" s="7"/>
      <c r="S304" s="8"/>
      <c r="T304" s="9"/>
      <c r="U304" s="5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>
      <c r="A305" s="1"/>
      <c r="B305" s="31">
        <f t="shared" si="159"/>
        <v>2011</v>
      </c>
      <c r="C305" s="33">
        <v>17</v>
      </c>
      <c r="D305" s="34"/>
      <c r="E305" s="35">
        <v>294</v>
      </c>
      <c r="F305" s="35">
        <v>276</v>
      </c>
      <c r="G305" s="35"/>
      <c r="H305" s="35">
        <v>1778915</v>
      </c>
      <c r="I305" s="34">
        <v>1673285</v>
      </c>
      <c r="J305" s="34"/>
      <c r="K305" s="72">
        <v>19761</v>
      </c>
      <c r="L305" s="36">
        <f t="shared" si="158"/>
        <v>297.59129743940082</v>
      </c>
      <c r="M305" s="28">
        <f>IF(L284=0,0,L305/L284*100)</f>
        <v>49.529570356226706</v>
      </c>
      <c r="N305" s="37">
        <f>IF(L304=0,"     －",IF(L305=0,"     －",(L305-L304)/L304*100))</f>
        <v>1.7371715241993129</v>
      </c>
      <c r="O305" s="29">
        <f>IF(H305=0,0,H305/E305)</f>
        <v>6050.7312925170072</v>
      </c>
      <c r="P305" s="30">
        <f>IF(K305=0,0,K305/E305)</f>
        <v>67.214285714285708</v>
      </c>
      <c r="Q305" s="6"/>
      <c r="R305" s="7"/>
      <c r="S305" s="8"/>
      <c r="T305" s="9"/>
      <c r="U305" s="5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>
      <c r="A306" s="1"/>
      <c r="B306" s="31">
        <f t="shared" si="159"/>
        <v>2012</v>
      </c>
      <c r="C306" s="33">
        <v>31</v>
      </c>
      <c r="D306" s="34"/>
      <c r="E306" s="35">
        <v>462</v>
      </c>
      <c r="F306" s="35">
        <v>413</v>
      </c>
      <c r="G306" s="35"/>
      <c r="H306" s="35">
        <v>2663928</v>
      </c>
      <c r="I306" s="34">
        <v>2407878</v>
      </c>
      <c r="J306" s="34"/>
      <c r="K306" s="72">
        <v>31325</v>
      </c>
      <c r="L306" s="36">
        <f>IF(H306=0,0,H306/K306*3.30578)</f>
        <v>281.12880778419793</v>
      </c>
      <c r="M306" s="28">
        <f>IF(L284=0,0,L306/L284*100)</f>
        <v>46.789637950165456</v>
      </c>
      <c r="N306" s="37">
        <f t="shared" ref="N306:N308" si="160">IF(L305=0,"     －",IF(L306=0,"     －",(L306-L305)/L305*100))</f>
        <v>-5.5319123229923015</v>
      </c>
      <c r="O306" s="29">
        <f t="shared" ref="O306:O313" si="161">IF(H306=0,0,H306/E306)</f>
        <v>5766.0779220779223</v>
      </c>
      <c r="P306" s="30">
        <f t="shared" ref="P306:P313" si="162">IF(K306=0,0,K306/E306)</f>
        <v>67.803030303030297</v>
      </c>
      <c r="Q306" s="6"/>
      <c r="R306" s="7"/>
      <c r="S306" s="8"/>
      <c r="T306" s="9"/>
      <c r="U306" s="5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>
      <c r="A307" s="1"/>
      <c r="B307" s="31">
        <f t="shared" si="159"/>
        <v>2013</v>
      </c>
      <c r="C307" s="33">
        <v>34</v>
      </c>
      <c r="D307" s="34"/>
      <c r="E307" s="35">
        <v>603</v>
      </c>
      <c r="F307" s="35">
        <v>568</v>
      </c>
      <c r="G307" s="35"/>
      <c r="H307" s="35">
        <v>3687587</v>
      </c>
      <c r="I307" s="34">
        <v>3451643</v>
      </c>
      <c r="J307" s="34"/>
      <c r="K307" s="72">
        <v>39101</v>
      </c>
      <c r="L307" s="36">
        <f>IF(H307=0,0,H307/K307*3.30578)</f>
        <v>311.76571834121893</v>
      </c>
      <c r="M307" s="28">
        <f>IF(L284=0,0,L307/L284*100)</f>
        <v>51.888688325589804</v>
      </c>
      <c r="N307" s="37">
        <f t="shared" si="160"/>
        <v>10.897819685750139</v>
      </c>
      <c r="O307" s="29">
        <f t="shared" si="161"/>
        <v>6115.4013266998345</v>
      </c>
      <c r="P307" s="30">
        <f t="shared" si="162"/>
        <v>64.844112769485903</v>
      </c>
      <c r="Q307" s="6"/>
      <c r="R307" s="7"/>
      <c r="S307" s="8"/>
      <c r="T307" s="9"/>
      <c r="U307" s="5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>
      <c r="A308" s="1"/>
      <c r="B308" s="31">
        <f t="shared" si="159"/>
        <v>2014</v>
      </c>
      <c r="C308" s="33">
        <v>39</v>
      </c>
      <c r="D308" s="34"/>
      <c r="E308" s="35">
        <v>675</v>
      </c>
      <c r="F308" s="35">
        <v>633</v>
      </c>
      <c r="G308" s="35"/>
      <c r="H308" s="35">
        <v>4009327</v>
      </c>
      <c r="I308" s="34">
        <v>3754437</v>
      </c>
      <c r="J308" s="34"/>
      <c r="K308" s="72">
        <v>45613</v>
      </c>
      <c r="L308" s="36">
        <f>IF(H308=0,0,H308/K308*3.30578)</f>
        <v>290.57402516957882</v>
      </c>
      <c r="M308" s="28">
        <f>IF(L284=0,0,L308/L284*100)</f>
        <v>48.361651523964071</v>
      </c>
      <c r="N308" s="37">
        <f t="shared" si="160"/>
        <v>-6.7973134712798631</v>
      </c>
      <c r="O308" s="29">
        <f t="shared" si="161"/>
        <v>5939.7437037037034</v>
      </c>
      <c r="P308" s="30">
        <f t="shared" si="162"/>
        <v>67.574814814814815</v>
      </c>
      <c r="Q308" s="6"/>
      <c r="R308" s="7"/>
      <c r="S308" s="8"/>
      <c r="T308" s="9"/>
      <c r="U308" s="5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>
      <c r="A309" s="1"/>
      <c r="B309" s="31">
        <f t="shared" ref="B309:B318" si="163">B308+1</f>
        <v>2015</v>
      </c>
      <c r="C309" s="33">
        <v>15</v>
      </c>
      <c r="D309" s="34"/>
      <c r="E309" s="35">
        <v>149</v>
      </c>
      <c r="F309" s="35">
        <v>147</v>
      </c>
      <c r="G309" s="35"/>
      <c r="H309" s="35">
        <v>765846</v>
      </c>
      <c r="I309" s="34">
        <v>750306</v>
      </c>
      <c r="J309" s="34"/>
      <c r="K309" s="72">
        <v>7710</v>
      </c>
      <c r="L309" s="36">
        <f>IF(H309=0,0,H309/K309*3.30578)</f>
        <v>328.36814395330742</v>
      </c>
      <c r="M309" s="28">
        <f>IF(L284=0,0,L309/L284*100)</f>
        <v>54.651910955127235</v>
      </c>
      <c r="N309" s="37">
        <f>IF(L308=0,"     －",IF(L309=0,"     －",(L309-L308)/L308*100))</f>
        <v>13.006709309846942</v>
      </c>
      <c r="O309" s="29">
        <f t="shared" si="161"/>
        <v>5139.9060402684563</v>
      </c>
      <c r="P309" s="30">
        <f t="shared" si="162"/>
        <v>51.744966442953022</v>
      </c>
      <c r="Q309" s="6"/>
      <c r="R309" s="7"/>
      <c r="S309" s="8"/>
      <c r="T309" s="9"/>
      <c r="U309" s="5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>
      <c r="A310" s="1"/>
      <c r="B310" s="31">
        <f t="shared" si="163"/>
        <v>2016</v>
      </c>
      <c r="C310" s="33">
        <v>29</v>
      </c>
      <c r="D310" s="34"/>
      <c r="E310" s="35">
        <v>486</v>
      </c>
      <c r="F310" s="35">
        <v>455</v>
      </c>
      <c r="G310" s="35"/>
      <c r="H310" s="35">
        <v>3339296</v>
      </c>
      <c r="I310" s="34">
        <v>3148206</v>
      </c>
      <c r="J310" s="34"/>
      <c r="K310" s="72">
        <v>31272</v>
      </c>
      <c r="L310" s="36">
        <f>IF(H310=0,0,H310/K310*3.30578)</f>
        <v>352.99878264517781</v>
      </c>
      <c r="M310" s="28">
        <f>IF(L284=0,0,L310/L284*100)</f>
        <v>58.751308224149248</v>
      </c>
      <c r="N310" s="37">
        <f>IF(L309=0,"     －",IF(L310=0,"     －",(L310-L309)/L309*100))</f>
        <v>7.5009221038727691</v>
      </c>
      <c r="O310" s="29">
        <f t="shared" si="161"/>
        <v>6870.9794238683126</v>
      </c>
      <c r="P310" s="30">
        <f t="shared" si="162"/>
        <v>64.345679012345684</v>
      </c>
      <c r="Q310" s="6"/>
      <c r="R310" s="7"/>
      <c r="S310" s="8"/>
      <c r="T310" s="9"/>
      <c r="U310" s="5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>
      <c r="A311" s="1"/>
      <c r="B311" s="31">
        <f t="shared" si="163"/>
        <v>2017</v>
      </c>
      <c r="C311" s="33">
        <v>28</v>
      </c>
      <c r="D311" s="34"/>
      <c r="E311" s="35">
        <v>306</v>
      </c>
      <c r="F311" s="35">
        <v>277</v>
      </c>
      <c r="G311" s="35"/>
      <c r="H311" s="35">
        <v>1718284</v>
      </c>
      <c r="I311" s="34">
        <v>1539852</v>
      </c>
      <c r="J311" s="34"/>
      <c r="K311" s="72">
        <v>18011</v>
      </c>
      <c r="L311" s="36">
        <f t="shared" ref="L311:L318" si="164">IF(H311=0,0,H311/K311*3.30578)</f>
        <v>315.37776256287827</v>
      </c>
      <c r="M311" s="28">
        <f>IF(L284=0,0,L311/L284*100)</f>
        <v>52.489858453701203</v>
      </c>
      <c r="N311" s="37">
        <f>IF(L310=0,"     －",IF(L311=0,"     －",(L311-L310)/L310*100))</f>
        <v>-10.657549524785441</v>
      </c>
      <c r="O311" s="29">
        <f t="shared" si="161"/>
        <v>5615.3071895424837</v>
      </c>
      <c r="P311" s="30">
        <f t="shared" si="162"/>
        <v>58.859477124183009</v>
      </c>
      <c r="Q311" s="6"/>
      <c r="R311" s="7"/>
      <c r="S311" s="8"/>
      <c r="T311" s="9"/>
      <c r="U311" s="5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>
      <c r="A312" s="1"/>
      <c r="B312" s="31">
        <f t="shared" si="163"/>
        <v>2018</v>
      </c>
      <c r="C312" s="33">
        <v>30</v>
      </c>
      <c r="D312" s="34"/>
      <c r="E312" s="35">
        <v>190</v>
      </c>
      <c r="F312" s="35">
        <v>165</v>
      </c>
      <c r="G312" s="35"/>
      <c r="H312" s="35">
        <v>1286386</v>
      </c>
      <c r="I312" s="34">
        <v>1119080</v>
      </c>
      <c r="J312" s="34"/>
      <c r="K312" s="72">
        <v>11943</v>
      </c>
      <c r="L312" s="36">
        <f t="shared" si="164"/>
        <v>356.06707787658041</v>
      </c>
      <c r="M312" s="28">
        <f>IF(L284=0,0,L312/L284*100)</f>
        <v>59.261979557098343</v>
      </c>
      <c r="N312" s="37">
        <f>IF(L311=0,"     －",IF(L312=0,"     －",(L312-L311)/L311*100))</f>
        <v>12.901770557012474</v>
      </c>
      <c r="O312" s="29">
        <f t="shared" si="161"/>
        <v>6770.4526315789471</v>
      </c>
      <c r="P312" s="30">
        <f t="shared" si="162"/>
        <v>62.857894736842105</v>
      </c>
      <c r="Q312" s="6"/>
      <c r="R312" s="7"/>
      <c r="S312" s="8"/>
      <c r="T312" s="9"/>
      <c r="U312" s="5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>
      <c r="A313" s="1"/>
      <c r="B313" s="31">
        <f t="shared" si="163"/>
        <v>2019</v>
      </c>
      <c r="C313" s="33">
        <v>27</v>
      </c>
      <c r="D313" s="34"/>
      <c r="E313" s="35">
        <v>416</v>
      </c>
      <c r="F313" s="35">
        <v>375</v>
      </c>
      <c r="G313" s="35"/>
      <c r="H313" s="35">
        <v>2949396</v>
      </c>
      <c r="I313" s="34">
        <v>2654022</v>
      </c>
      <c r="J313" s="34"/>
      <c r="K313" s="72">
        <v>28332</v>
      </c>
      <c r="L313" s="36">
        <f t="shared" si="164"/>
        <v>344.13575846675138</v>
      </c>
      <c r="M313" s="28">
        <f>IF(L284=0,0,L313/L284*100)</f>
        <v>57.276191903909066</v>
      </c>
      <c r="N313" s="37">
        <f>IF(L312=0,"     －",IF(L313=0,"     －",(L313-L312)/L312*100))</f>
        <v>-3.3508628433108472</v>
      </c>
      <c r="O313" s="29">
        <f t="shared" si="161"/>
        <v>7089.8942307692305</v>
      </c>
      <c r="P313" s="30">
        <f t="shared" si="162"/>
        <v>68.105769230769226</v>
      </c>
      <c r="Q313" s="6"/>
      <c r="R313" s="7"/>
      <c r="S313" s="8"/>
      <c r="T313" s="9"/>
      <c r="U313" s="5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>
      <c r="A314" s="1"/>
      <c r="B314" s="31">
        <f t="shared" si="163"/>
        <v>2020</v>
      </c>
      <c r="C314" s="33">
        <v>34</v>
      </c>
      <c r="D314" s="34"/>
      <c r="E314" s="35">
        <v>311</v>
      </c>
      <c r="F314" s="35">
        <v>296</v>
      </c>
      <c r="G314" s="35"/>
      <c r="H314" s="35">
        <v>2209813</v>
      </c>
      <c r="I314" s="34">
        <v>2113995</v>
      </c>
      <c r="J314" s="34"/>
      <c r="K314" s="72">
        <v>18805</v>
      </c>
      <c r="L314" s="36">
        <f t="shared" si="164"/>
        <v>388.46879123318269</v>
      </c>
      <c r="M314" s="28">
        <f>IF(L284=0,0,L314/L284*100)</f>
        <v>64.654754665667909</v>
      </c>
      <c r="N314" s="37">
        <f t="shared" ref="N314:N318" si="165">IF(L313=0,"     －",IF(L314=0,"     －",(L314-L313)/L313*100))</f>
        <v>12.882425518333495</v>
      </c>
      <c r="O314" s="29">
        <f>IF(H314=0,0,H314/E314)</f>
        <v>7105.5080385852089</v>
      </c>
      <c r="P314" s="30">
        <f>IF(K314=0,0,K314/E314)</f>
        <v>60.466237942122184</v>
      </c>
      <c r="Q314" s="6"/>
      <c r="R314" s="7"/>
      <c r="S314" s="8"/>
      <c r="T314" s="9"/>
      <c r="U314" s="5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>
      <c r="A315" s="1"/>
      <c r="B315" s="31">
        <f t="shared" si="163"/>
        <v>2021</v>
      </c>
      <c r="C315" s="81">
        <v>13</v>
      </c>
      <c r="D315" s="34"/>
      <c r="E315" s="35">
        <v>164</v>
      </c>
      <c r="F315" s="35">
        <v>152</v>
      </c>
      <c r="G315" s="35"/>
      <c r="H315" s="35">
        <v>978704</v>
      </c>
      <c r="I315" s="34">
        <v>907320</v>
      </c>
      <c r="J315" s="34"/>
      <c r="K315" s="72">
        <v>8330</v>
      </c>
      <c r="L315" s="36">
        <f t="shared" si="164"/>
        <v>388.40097348379351</v>
      </c>
      <c r="M315" s="28">
        <f>IF(L284=0,0,L315/L284*100)</f>
        <v>64.643467427033329</v>
      </c>
      <c r="N315" s="37">
        <f t="shared" si="165"/>
        <v>-1.7457708552054498E-2</v>
      </c>
      <c r="O315" s="29">
        <f>IF(H315=0,0,H315/E315)</f>
        <v>5967.707317073171</v>
      </c>
      <c r="P315" s="30">
        <f>IF(K315=0,0,K315/E315)</f>
        <v>50.792682926829265</v>
      </c>
      <c r="Q315" s="6"/>
      <c r="R315" s="7"/>
      <c r="S315" s="8"/>
      <c r="T315" s="9"/>
      <c r="U315" s="5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>
      <c r="A316" s="1"/>
      <c r="B316" s="31">
        <f t="shared" si="163"/>
        <v>2022</v>
      </c>
      <c r="C316" s="81">
        <v>10</v>
      </c>
      <c r="D316" s="34"/>
      <c r="E316" s="35">
        <v>180</v>
      </c>
      <c r="F316" s="35">
        <v>177</v>
      </c>
      <c r="G316" s="35"/>
      <c r="H316" s="35">
        <v>1646242</v>
      </c>
      <c r="I316" s="34">
        <v>1620152</v>
      </c>
      <c r="J316" s="34"/>
      <c r="K316" s="72">
        <v>11162</v>
      </c>
      <c r="L316" s="36">
        <f t="shared" si="164"/>
        <v>487.55723694320011</v>
      </c>
      <c r="M316" s="28">
        <f>IF(L284=0,0,L316/L284*100)</f>
        <v>81.146527729975489</v>
      </c>
      <c r="N316" s="37">
        <f t="shared" si="165"/>
        <v>25.529355029678889</v>
      </c>
      <c r="O316" s="29">
        <f>IF(H316=0,0,H316/E316)</f>
        <v>9145.7888888888883</v>
      </c>
      <c r="P316" s="30">
        <f>IF(K316=0,0,K316/E316)</f>
        <v>62.011111111111113</v>
      </c>
      <c r="Q316" s="6"/>
      <c r="R316" s="7"/>
      <c r="S316" s="8"/>
      <c r="T316" s="9"/>
      <c r="U316" s="5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>
      <c r="A317" s="1"/>
      <c r="B317" s="31">
        <f t="shared" si="163"/>
        <v>2023</v>
      </c>
      <c r="C317" s="81">
        <v>27</v>
      </c>
      <c r="D317" s="34"/>
      <c r="E317" s="35">
        <v>218</v>
      </c>
      <c r="F317" s="35">
        <v>188</v>
      </c>
      <c r="G317" s="35"/>
      <c r="H317" s="35">
        <v>1949712</v>
      </c>
      <c r="I317" s="34">
        <v>1648606</v>
      </c>
      <c r="J317" s="34"/>
      <c r="K317" s="72">
        <v>12963</v>
      </c>
      <c r="L317" s="36">
        <f t="shared" si="164"/>
        <v>497.2088972737792</v>
      </c>
      <c r="M317" s="28">
        <f>IF(L284=0,0,L317/L284*100)</f>
        <v>82.752900609529092</v>
      </c>
      <c r="N317" s="37">
        <f t="shared" si="165"/>
        <v>1.9795953375836155</v>
      </c>
      <c r="O317" s="29">
        <f>IF(H317=0,0,H317/E317)</f>
        <v>8943.6330275229357</v>
      </c>
      <c r="P317" s="30">
        <f>IF(K317=0,0,K317/E317)</f>
        <v>59.463302752293579</v>
      </c>
      <c r="Q317" s="6"/>
      <c r="R317" s="7"/>
      <c r="S317" s="8"/>
      <c r="T317" s="9"/>
      <c r="U317" s="5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>
      <c r="A318" s="1"/>
      <c r="B318" s="31">
        <f t="shared" si="163"/>
        <v>2024</v>
      </c>
      <c r="C318" s="81">
        <v>6</v>
      </c>
      <c r="D318" s="34"/>
      <c r="E318" s="35">
        <v>286</v>
      </c>
      <c r="F318" s="35">
        <v>283</v>
      </c>
      <c r="G318" s="35"/>
      <c r="H318" s="35">
        <v>4962744</v>
      </c>
      <c r="I318" s="34">
        <v>4924744</v>
      </c>
      <c r="J318" s="34"/>
      <c r="K318" s="72">
        <v>21293</v>
      </c>
      <c r="L318" s="36">
        <f t="shared" si="164"/>
        <v>770.47573664208892</v>
      </c>
      <c r="M318" s="28">
        <f>IF(L284=0,0,L318/L284*100)</f>
        <v>128.23403283004544</v>
      </c>
      <c r="N318" s="37">
        <f t="shared" si="165"/>
        <v>54.960166816532286</v>
      </c>
      <c r="O318" s="29">
        <f>IF(H318=0,0,H318/E318)</f>
        <v>17352.251748251747</v>
      </c>
      <c r="P318" s="30">
        <f>IF(K318=0,0,K318/E318)</f>
        <v>74.451048951048946</v>
      </c>
      <c r="Q318" s="6"/>
      <c r="R318" s="7"/>
      <c r="S318" s="8"/>
      <c r="T318" s="9"/>
      <c r="U318" s="5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>
      <c r="A319" s="1"/>
      <c r="B319" s="58" t="s">
        <v>34</v>
      </c>
      <c r="C319" s="59">
        <v>27</v>
      </c>
      <c r="D319" s="60">
        <v>13</v>
      </c>
      <c r="E319" s="61">
        <v>475</v>
      </c>
      <c r="F319" s="61">
        <v>359</v>
      </c>
      <c r="G319" s="61">
        <v>299</v>
      </c>
      <c r="H319" s="61">
        <v>5721627</v>
      </c>
      <c r="I319" s="60">
        <v>4165637</v>
      </c>
      <c r="J319" s="60">
        <v>3540376</v>
      </c>
      <c r="K319" s="73">
        <v>28403</v>
      </c>
      <c r="L319" s="63">
        <f t="shared" si="149"/>
        <v>665.93106728373766</v>
      </c>
      <c r="M319" s="62">
        <v>100</v>
      </c>
      <c r="N319" s="63"/>
      <c r="O319" s="64">
        <f t="shared" si="150"/>
        <v>12045.53052631579</v>
      </c>
      <c r="P319" s="65">
        <f t="shared" si="151"/>
        <v>59.795789473684209</v>
      </c>
      <c r="Q319" s="6">
        <f t="shared" ref="Q319:Q334" si="166">IF(F319=0,0,F319/E319*100)</f>
        <v>75.578947368421055</v>
      </c>
      <c r="R319" s="7">
        <f t="shared" ref="R319:R334" si="167">IF(G319=0,0,G319/E319*100)</f>
        <v>62.94736842105263</v>
      </c>
      <c r="S319" s="8">
        <f t="shared" ref="S319:S334" si="168">IF(I319=0,0,I319/H319*100)</f>
        <v>72.805112951263681</v>
      </c>
      <c r="T319" s="9">
        <f t="shared" ref="T319:T334" si="169">E319-F319</f>
        <v>116</v>
      </c>
      <c r="U319" s="51"/>
      <c r="V319" s="1"/>
      <c r="W319" s="1"/>
      <c r="X319" s="1"/>
      <c r="Y319" s="11"/>
      <c r="Z319" s="11"/>
      <c r="AA319" s="11"/>
      <c r="AB319" s="1"/>
      <c r="AC319" s="1"/>
      <c r="AD319" s="1"/>
      <c r="AE319" s="1"/>
    </row>
    <row r="320" spans="1:31">
      <c r="A320" s="1"/>
      <c r="B320" s="31">
        <v>1991</v>
      </c>
      <c r="C320" s="33">
        <v>21</v>
      </c>
      <c r="D320" s="34">
        <v>4</v>
      </c>
      <c r="E320" s="35">
        <v>476</v>
      </c>
      <c r="F320" s="35">
        <v>290</v>
      </c>
      <c r="G320" s="35">
        <v>228</v>
      </c>
      <c r="H320" s="35">
        <v>4820891</v>
      </c>
      <c r="I320" s="34">
        <v>2811370</v>
      </c>
      <c r="J320" s="34">
        <v>2136085</v>
      </c>
      <c r="K320" s="72">
        <v>25665</v>
      </c>
      <c r="L320" s="36">
        <f t="shared" si="149"/>
        <v>620.9548042072862</v>
      </c>
      <c r="M320" s="28">
        <f>IF(L319=0,0,L320/L319*100)</f>
        <v>93.246108300682693</v>
      </c>
      <c r="N320" s="37">
        <f t="shared" ref="N320:N335" si="170">IF(L319=0,"     －",IF(L320=0,"     －",(L320-L319)/L319*100))</f>
        <v>-6.7538916993172995</v>
      </c>
      <c r="O320" s="29">
        <f t="shared" si="150"/>
        <v>10127.922268907563</v>
      </c>
      <c r="P320" s="30">
        <f t="shared" si="151"/>
        <v>53.918067226890756</v>
      </c>
      <c r="Q320" s="6">
        <f t="shared" si="166"/>
        <v>60.924369747899156</v>
      </c>
      <c r="R320" s="7">
        <f t="shared" si="167"/>
        <v>47.899159663865547</v>
      </c>
      <c r="S320" s="8">
        <f t="shared" si="168"/>
        <v>58.31639835872663</v>
      </c>
      <c r="T320" s="9">
        <f t="shared" si="169"/>
        <v>186</v>
      </c>
      <c r="U320" s="51"/>
      <c r="V320" s="1"/>
      <c r="W320" s="1"/>
      <c r="X320" s="1"/>
      <c r="Y320" s="10"/>
      <c r="Z320" s="10"/>
      <c r="AA320" s="10"/>
      <c r="AB320" s="1"/>
      <c r="AC320" s="1"/>
      <c r="AD320" s="1"/>
      <c r="AE320" s="1"/>
    </row>
    <row r="321" spans="1:31">
      <c r="A321" s="1"/>
      <c r="B321" s="31">
        <v>1992</v>
      </c>
      <c r="C321" s="33">
        <v>12</v>
      </c>
      <c r="D321" s="34">
        <v>7</v>
      </c>
      <c r="E321" s="35">
        <v>177</v>
      </c>
      <c r="F321" s="35">
        <v>141</v>
      </c>
      <c r="G321" s="35">
        <v>104</v>
      </c>
      <c r="H321" s="35">
        <v>1916125</v>
      </c>
      <c r="I321" s="34">
        <v>1043743</v>
      </c>
      <c r="J321" s="34">
        <v>734683</v>
      </c>
      <c r="K321" s="72">
        <v>11690</v>
      </c>
      <c r="L321" s="36">
        <f t="shared" si="149"/>
        <v>541.85523545765614</v>
      </c>
      <c r="M321" s="28">
        <f>IF(L319=0,0,L321/L319*100)</f>
        <v>81.368066768205651</v>
      </c>
      <c r="N321" s="37">
        <f t="shared" si="170"/>
        <v>-12.738377771407846</v>
      </c>
      <c r="O321" s="29">
        <f t="shared" si="150"/>
        <v>10825.564971751412</v>
      </c>
      <c r="P321" s="30">
        <f t="shared" si="151"/>
        <v>66.045197740112997</v>
      </c>
      <c r="Q321" s="6">
        <f t="shared" si="166"/>
        <v>79.66101694915254</v>
      </c>
      <c r="R321" s="7">
        <f t="shared" si="167"/>
        <v>58.757062146892657</v>
      </c>
      <c r="S321" s="8">
        <f t="shared" si="168"/>
        <v>54.471550655620071</v>
      </c>
      <c r="T321" s="9">
        <f t="shared" si="169"/>
        <v>36</v>
      </c>
      <c r="U321" s="51"/>
      <c r="V321" s="1"/>
      <c r="W321" s="1"/>
      <c r="X321" s="1"/>
      <c r="Y321" s="12"/>
      <c r="Z321" s="13"/>
      <c r="AA321" s="14"/>
      <c r="AB321" s="1"/>
      <c r="AC321" s="1"/>
      <c r="AD321" s="1"/>
      <c r="AE321" s="1"/>
    </row>
    <row r="322" spans="1:31">
      <c r="A322" s="1"/>
      <c r="B322" s="31">
        <f>B321+1</f>
        <v>1993</v>
      </c>
      <c r="C322" s="33">
        <v>19</v>
      </c>
      <c r="D322" s="34">
        <v>2</v>
      </c>
      <c r="E322" s="35">
        <v>556</v>
      </c>
      <c r="F322" s="35">
        <v>490</v>
      </c>
      <c r="G322" s="35">
        <v>488</v>
      </c>
      <c r="H322" s="35">
        <v>3258820</v>
      </c>
      <c r="I322" s="34">
        <v>2869472</v>
      </c>
      <c r="J322" s="34">
        <v>2882980</v>
      </c>
      <c r="K322" s="72">
        <v>31119</v>
      </c>
      <c r="L322" s="36">
        <f t="shared" si="149"/>
        <v>346.185352344227</v>
      </c>
      <c r="M322" s="28">
        <f>IF(L319=0,0,L322/L319*100)</f>
        <v>51.98516323262713</v>
      </c>
      <c r="N322" s="37">
        <f t="shared" si="170"/>
        <v>-36.111099479949559</v>
      </c>
      <c r="O322" s="29">
        <f t="shared" si="150"/>
        <v>5861.187050359712</v>
      </c>
      <c r="P322" s="30">
        <f t="shared" si="151"/>
        <v>55.969424460431654</v>
      </c>
      <c r="Q322" s="6">
        <f t="shared" si="166"/>
        <v>88.129496402877692</v>
      </c>
      <c r="R322" s="7">
        <f t="shared" si="167"/>
        <v>87.769784172661872</v>
      </c>
      <c r="S322" s="8">
        <f t="shared" si="168"/>
        <v>88.052485255399191</v>
      </c>
      <c r="T322" s="9">
        <f t="shared" si="169"/>
        <v>66</v>
      </c>
      <c r="U322" s="51"/>
      <c r="V322" s="1"/>
      <c r="W322" s="1"/>
      <c r="X322" s="1"/>
      <c r="Y322" s="19"/>
      <c r="Z322" s="13"/>
      <c r="AA322" s="14"/>
      <c r="AB322" s="1"/>
      <c r="AC322" s="1"/>
      <c r="AD322" s="1"/>
      <c r="AE322" s="1"/>
    </row>
    <row r="323" spans="1:31">
      <c r="A323" s="1"/>
      <c r="B323" s="31">
        <f t="shared" ref="B323:B343" si="171">B322+1</f>
        <v>1994</v>
      </c>
      <c r="C323" s="33">
        <v>69</v>
      </c>
      <c r="D323" s="34">
        <v>54</v>
      </c>
      <c r="E323" s="35">
        <v>2103</v>
      </c>
      <c r="F323" s="35">
        <v>2000</v>
      </c>
      <c r="G323" s="35">
        <v>1924</v>
      </c>
      <c r="H323" s="35">
        <v>13659320</v>
      </c>
      <c r="I323" s="34">
        <v>13007670</v>
      </c>
      <c r="J323" s="34">
        <v>12540470</v>
      </c>
      <c r="K323" s="72">
        <v>136005</v>
      </c>
      <c r="L323" s="36">
        <f t="shared" si="149"/>
        <v>332.00769728759974</v>
      </c>
      <c r="M323" s="28">
        <f>IF(L319=0,0,L323/L319*100)</f>
        <v>49.856165840381045</v>
      </c>
      <c r="N323" s="37">
        <f t="shared" si="170"/>
        <v>-4.0953942622418662</v>
      </c>
      <c r="O323" s="29">
        <f t="shared" si="150"/>
        <v>6495.1592962434615</v>
      </c>
      <c r="P323" s="30">
        <f t="shared" si="151"/>
        <v>64.671897289586312</v>
      </c>
      <c r="Q323" s="6">
        <f t="shared" si="166"/>
        <v>95.102234902520209</v>
      </c>
      <c r="R323" s="7">
        <f t="shared" si="167"/>
        <v>91.488349976224441</v>
      </c>
      <c r="S323" s="8">
        <f t="shared" si="168"/>
        <v>95.229264707174295</v>
      </c>
      <c r="T323" s="9">
        <f t="shared" si="169"/>
        <v>103</v>
      </c>
      <c r="U323" s="5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>
      <c r="A324" s="1"/>
      <c r="B324" s="31">
        <f t="shared" si="171"/>
        <v>1995</v>
      </c>
      <c r="C324" s="33">
        <v>59</v>
      </c>
      <c r="D324" s="34">
        <v>38</v>
      </c>
      <c r="E324" s="35">
        <v>1569</v>
      </c>
      <c r="F324" s="35">
        <v>1448</v>
      </c>
      <c r="G324" s="35">
        <v>1264</v>
      </c>
      <c r="H324" s="35">
        <v>9215846</v>
      </c>
      <c r="I324" s="34">
        <v>8527946</v>
      </c>
      <c r="J324" s="34">
        <v>7421334</v>
      </c>
      <c r="K324" s="72">
        <v>103646</v>
      </c>
      <c r="L324" s="36">
        <f t="shared" si="149"/>
        <v>293.9385928051251</v>
      </c>
      <c r="M324" s="28">
        <f>IF(L319=0,0,L324/L319*100)</f>
        <v>44.139492395822515</v>
      </c>
      <c r="N324" s="37">
        <f t="shared" si="170"/>
        <v>-11.466331893352914</v>
      </c>
      <c r="O324" s="29">
        <f t="shared" si="150"/>
        <v>5873.706819630338</v>
      </c>
      <c r="P324" s="30">
        <f t="shared" si="151"/>
        <v>66.058636073932448</v>
      </c>
      <c r="Q324" s="6">
        <f t="shared" si="166"/>
        <v>92.288081580624606</v>
      </c>
      <c r="R324" s="7">
        <f t="shared" si="167"/>
        <v>80.560866794136388</v>
      </c>
      <c r="S324" s="8">
        <f t="shared" si="168"/>
        <v>92.535682562403935</v>
      </c>
      <c r="T324" s="9">
        <f t="shared" si="169"/>
        <v>121</v>
      </c>
      <c r="U324" s="5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>
      <c r="A325" s="1"/>
      <c r="B325" s="31">
        <f t="shared" si="171"/>
        <v>1996</v>
      </c>
      <c r="C325" s="33">
        <v>77</v>
      </c>
      <c r="D325" s="34">
        <v>60</v>
      </c>
      <c r="E325" s="35">
        <v>1932</v>
      </c>
      <c r="F325" s="35">
        <v>1877</v>
      </c>
      <c r="G325" s="35">
        <v>1775</v>
      </c>
      <c r="H325" s="35">
        <v>11962530</v>
      </c>
      <c r="I325" s="34">
        <v>11632140</v>
      </c>
      <c r="J325" s="34">
        <v>11053790</v>
      </c>
      <c r="K325" s="72">
        <v>136003</v>
      </c>
      <c r="L325" s="36">
        <f t="shared" si="149"/>
        <v>290.76926555590688</v>
      </c>
      <c r="M325" s="28">
        <f>IF(L319=0,0,L325/L319*100)</f>
        <v>43.663568174094046</v>
      </c>
      <c r="N325" s="37">
        <f t="shared" si="170"/>
        <v>-1.078227672988626</v>
      </c>
      <c r="O325" s="29">
        <f t="shared" si="150"/>
        <v>6191.7857142857147</v>
      </c>
      <c r="P325" s="30">
        <f t="shared" si="151"/>
        <v>70.39492753623189</v>
      </c>
      <c r="Q325" s="6">
        <f t="shared" si="166"/>
        <v>97.153209109730852</v>
      </c>
      <c r="R325" s="7">
        <f t="shared" si="167"/>
        <v>91.873706004140786</v>
      </c>
      <c r="S325" s="8">
        <f t="shared" si="168"/>
        <v>97.238126048586722</v>
      </c>
      <c r="T325" s="9">
        <f t="shared" si="169"/>
        <v>55</v>
      </c>
      <c r="U325" s="51"/>
      <c r="V325" s="1"/>
      <c r="W325" s="87"/>
      <c r="X325" s="87"/>
      <c r="Y325" s="87"/>
      <c r="Z325" s="1"/>
      <c r="AA325" s="1"/>
      <c r="AB325" s="1"/>
      <c r="AC325" s="1"/>
      <c r="AD325" s="1"/>
      <c r="AE325" s="1"/>
    </row>
    <row r="326" spans="1:31">
      <c r="A326" s="1"/>
      <c r="B326" s="31">
        <f t="shared" si="171"/>
        <v>1997</v>
      </c>
      <c r="C326" s="33">
        <v>65</v>
      </c>
      <c r="D326">
        <v>43</v>
      </c>
      <c r="E326" s="35">
        <v>1400</v>
      </c>
      <c r="F326" s="35">
        <v>1272</v>
      </c>
      <c r="G326" s="35">
        <v>1174</v>
      </c>
      <c r="H326" s="35">
        <v>8662213</v>
      </c>
      <c r="I326" s="34">
        <v>7946564</v>
      </c>
      <c r="J326" s="34">
        <v>7369476</v>
      </c>
      <c r="K326" s="72">
        <v>97935</v>
      </c>
      <c r="L326" s="36">
        <f t="shared" si="149"/>
        <v>292.3915912711492</v>
      </c>
      <c r="M326" s="28">
        <f>IF(L319=0,0,L326/L319*100)</f>
        <v>43.907185838886228</v>
      </c>
      <c r="N326" s="37">
        <f t="shared" si="170"/>
        <v>0.55794263954984036</v>
      </c>
      <c r="O326" s="29">
        <f t="shared" si="150"/>
        <v>6187.2950000000001</v>
      </c>
      <c r="P326" s="30">
        <f t="shared" si="151"/>
        <v>69.953571428571422</v>
      </c>
      <c r="Q326" s="6">
        <f t="shared" si="166"/>
        <v>90.857142857142861</v>
      </c>
      <c r="R326" s="7">
        <f t="shared" si="167"/>
        <v>83.857142857142847</v>
      </c>
      <c r="S326" s="8">
        <f t="shared" si="168"/>
        <v>91.738265960442206</v>
      </c>
      <c r="T326" s="9">
        <f t="shared" si="169"/>
        <v>128</v>
      </c>
      <c r="U326" s="51"/>
      <c r="V326" s="1"/>
      <c r="W326" s="88"/>
      <c r="X326" s="88"/>
      <c r="Y326" s="88"/>
      <c r="Z326" s="1"/>
      <c r="AA326" s="1"/>
      <c r="AB326" s="1"/>
      <c r="AC326" s="1"/>
      <c r="AD326" s="1"/>
      <c r="AE326" s="1"/>
    </row>
    <row r="327" spans="1:31">
      <c r="A327" s="1"/>
      <c r="B327" s="31">
        <f t="shared" si="171"/>
        <v>1998</v>
      </c>
      <c r="C327" s="33">
        <v>86</v>
      </c>
      <c r="D327" s="34">
        <v>53</v>
      </c>
      <c r="E327" s="35">
        <v>1715</v>
      </c>
      <c r="F327" s="35">
        <v>1525</v>
      </c>
      <c r="G327" s="35">
        <v>1288</v>
      </c>
      <c r="H327" s="35">
        <v>10466600</v>
      </c>
      <c r="I327" s="34">
        <v>9454410</v>
      </c>
      <c r="J327" s="34">
        <v>8240570</v>
      </c>
      <c r="K327" s="72">
        <v>119441</v>
      </c>
      <c r="L327" s="36">
        <f t="shared" si="149"/>
        <v>289.6850909486692</v>
      </c>
      <c r="M327" s="28">
        <f>IF(L319=0,0,L327/L319*100)</f>
        <v>43.500762343205288</v>
      </c>
      <c r="N327" s="37">
        <f t="shared" si="170"/>
        <v>-0.9256423246351585</v>
      </c>
      <c r="O327" s="29">
        <f t="shared" si="150"/>
        <v>6102.973760932945</v>
      </c>
      <c r="P327" s="30">
        <f t="shared" si="151"/>
        <v>69.64489795918368</v>
      </c>
      <c r="Q327" s="6">
        <f t="shared" si="166"/>
        <v>88.921282798833829</v>
      </c>
      <c r="R327" s="7">
        <f t="shared" si="167"/>
        <v>75.102040816326536</v>
      </c>
      <c r="S327" s="8">
        <f t="shared" si="168"/>
        <v>90.329333307855464</v>
      </c>
      <c r="T327" s="9">
        <f t="shared" si="169"/>
        <v>190</v>
      </c>
      <c r="U327" s="51"/>
      <c r="V327" s="1"/>
      <c r="W327" s="87"/>
      <c r="X327" s="87"/>
      <c r="Y327" s="87"/>
      <c r="Z327" s="1"/>
      <c r="AA327" s="1"/>
      <c r="AB327" s="1"/>
      <c r="AC327" s="1"/>
      <c r="AD327" s="1"/>
      <c r="AE327" s="1"/>
    </row>
    <row r="328" spans="1:31">
      <c r="A328" s="1"/>
      <c r="B328" s="31">
        <f t="shared" si="171"/>
        <v>1999</v>
      </c>
      <c r="C328" s="33">
        <v>108</v>
      </c>
      <c r="D328" s="34">
        <v>76</v>
      </c>
      <c r="E328" s="35">
        <v>2788</v>
      </c>
      <c r="F328" s="35">
        <v>2551</v>
      </c>
      <c r="G328" s="35">
        <v>2369</v>
      </c>
      <c r="H328" s="35">
        <v>15263600</v>
      </c>
      <c r="I328" s="34">
        <v>13727900</v>
      </c>
      <c r="J328" s="34">
        <v>12748500</v>
      </c>
      <c r="K328" s="72">
        <v>191186</v>
      </c>
      <c r="L328" s="36">
        <f t="shared" si="149"/>
        <v>263.92154032199011</v>
      </c>
      <c r="M328" s="28">
        <f>IF(L319=0,0,L328/L319*100)</f>
        <v>39.631960917291053</v>
      </c>
      <c r="N328" s="37">
        <f t="shared" si="170"/>
        <v>-8.8936405191954702</v>
      </c>
      <c r="O328" s="29">
        <f t="shared" si="150"/>
        <v>5474.7489239598281</v>
      </c>
      <c r="P328" s="30">
        <f t="shared" si="151"/>
        <v>68.574605451936876</v>
      </c>
      <c r="Q328" s="6">
        <f t="shared" si="166"/>
        <v>91.499282639885223</v>
      </c>
      <c r="R328" s="7">
        <f t="shared" si="167"/>
        <v>84.971305595408893</v>
      </c>
      <c r="S328" s="8">
        <f t="shared" si="168"/>
        <v>89.938808668990276</v>
      </c>
      <c r="T328" s="9">
        <f t="shared" si="169"/>
        <v>237</v>
      </c>
      <c r="U328" s="51"/>
      <c r="V328" s="19"/>
      <c r="W328" s="13"/>
      <c r="X328" s="14"/>
      <c r="Y328" s="14"/>
      <c r="Z328" s="14"/>
      <c r="AA328" s="1"/>
      <c r="AB328" s="1"/>
      <c r="AC328" s="1"/>
      <c r="AD328" s="1"/>
      <c r="AE328" s="1"/>
    </row>
    <row r="329" spans="1:31">
      <c r="A329" s="1"/>
      <c r="B329" s="31">
        <f t="shared" si="171"/>
        <v>2000</v>
      </c>
      <c r="C329" s="33">
        <v>90</v>
      </c>
      <c r="D329" s="34">
        <v>63</v>
      </c>
      <c r="E329" s="35">
        <v>2129</v>
      </c>
      <c r="F329" s="35">
        <v>1899</v>
      </c>
      <c r="G329" s="35">
        <v>1815</v>
      </c>
      <c r="H329" s="35">
        <v>11560100</v>
      </c>
      <c r="I329" s="34">
        <v>10380300</v>
      </c>
      <c r="J329" s="34">
        <v>9927500</v>
      </c>
      <c r="K329" s="72">
        <v>150328</v>
      </c>
      <c r="L329" s="36">
        <f t="shared" si="149"/>
        <v>254.21177277686127</v>
      </c>
      <c r="M329" s="28">
        <f>IF(L319=0,0,L329/L319*100)</f>
        <v>38.173886948053678</v>
      </c>
      <c r="N329" s="37">
        <f t="shared" si="170"/>
        <v>-3.6790356457008815</v>
      </c>
      <c r="O329" s="29">
        <f t="shared" si="150"/>
        <v>5429.8262094880229</v>
      </c>
      <c r="P329" s="30">
        <f t="shared" si="151"/>
        <v>70.609675904180364</v>
      </c>
      <c r="Q329" s="6">
        <f t="shared" si="166"/>
        <v>89.196806012212306</v>
      </c>
      <c r="R329" s="7">
        <f t="shared" si="167"/>
        <v>85.251291686237678</v>
      </c>
      <c r="S329" s="8">
        <f t="shared" si="168"/>
        <v>89.79420593247464</v>
      </c>
      <c r="T329" s="9">
        <f t="shared" si="169"/>
        <v>230</v>
      </c>
      <c r="U329" s="51"/>
      <c r="V329" s="19"/>
      <c r="W329" s="13"/>
      <c r="X329" s="14"/>
      <c r="Y329" s="14"/>
      <c r="Z329" s="14"/>
      <c r="AA329" s="1"/>
      <c r="AB329" s="1"/>
      <c r="AC329" s="1"/>
      <c r="AD329" s="1"/>
      <c r="AE329" s="1"/>
    </row>
    <row r="330" spans="1:31">
      <c r="A330" s="1"/>
      <c r="B330" s="31">
        <f t="shared" si="171"/>
        <v>2001</v>
      </c>
      <c r="C330" s="33">
        <v>94</v>
      </c>
      <c r="D330" s="34"/>
      <c r="E330" s="35">
        <v>2415</v>
      </c>
      <c r="F330" s="35">
        <v>2227</v>
      </c>
      <c r="G330" s="35">
        <v>1969</v>
      </c>
      <c r="H330" s="35">
        <v>14775051</v>
      </c>
      <c r="I330" s="34">
        <v>13235261</v>
      </c>
      <c r="J330" s="34"/>
      <c r="K330" s="72">
        <v>182240</v>
      </c>
      <c r="L330" s="36">
        <f t="shared" si="149"/>
        <v>268.01507953676469</v>
      </c>
      <c r="M330" s="28">
        <f>IF(L319=0,0,L330/L319*100)</f>
        <v>40.246670069016275</v>
      </c>
      <c r="N330" s="37">
        <f t="shared" si="170"/>
        <v>5.4298456004315385</v>
      </c>
      <c r="O330" s="29">
        <f t="shared" si="150"/>
        <v>6118.0335403726704</v>
      </c>
      <c r="P330" s="30">
        <f t="shared" si="151"/>
        <v>75.461697722567294</v>
      </c>
      <c r="Q330" s="6">
        <f t="shared" si="166"/>
        <v>92.215320910973091</v>
      </c>
      <c r="R330" s="7">
        <f t="shared" si="167"/>
        <v>81.532091097308495</v>
      </c>
      <c r="S330" s="8">
        <f t="shared" si="168"/>
        <v>89.57844544834397</v>
      </c>
      <c r="T330" s="9">
        <f t="shared" si="169"/>
        <v>188</v>
      </c>
      <c r="U330" s="5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>
      <c r="A331" s="1"/>
      <c r="B331" s="31">
        <f t="shared" si="171"/>
        <v>2002</v>
      </c>
      <c r="C331" s="33">
        <v>123</v>
      </c>
      <c r="D331" s="34"/>
      <c r="E331" s="35">
        <v>2803</v>
      </c>
      <c r="F331" s="35">
        <v>2506</v>
      </c>
      <c r="G331" s="35">
        <v>2253</v>
      </c>
      <c r="H331" s="35">
        <v>16135356</v>
      </c>
      <c r="I331" s="34">
        <v>14329252</v>
      </c>
      <c r="J331" s="34"/>
      <c r="K331" s="72">
        <v>211724</v>
      </c>
      <c r="L331" s="36">
        <f t="shared" si="149"/>
        <v>251.93146340367647</v>
      </c>
      <c r="M331" s="28">
        <f>IF(L319=0,0,L331/L319*100)</f>
        <v>37.831462711490282</v>
      </c>
      <c r="N331" s="37">
        <f t="shared" si="170"/>
        <v>-6.0010116448996147</v>
      </c>
      <c r="O331" s="29">
        <f t="shared" si="150"/>
        <v>5756.4595076703536</v>
      </c>
      <c r="P331" s="30">
        <f t="shared" si="151"/>
        <v>75.53478415982876</v>
      </c>
      <c r="Q331" s="6">
        <f t="shared" si="166"/>
        <v>89.404209775240815</v>
      </c>
      <c r="R331" s="7">
        <f t="shared" si="167"/>
        <v>80.378166250445943</v>
      </c>
      <c r="S331" s="8">
        <f t="shared" si="168"/>
        <v>88.806543840743274</v>
      </c>
      <c r="T331" s="9">
        <f t="shared" si="169"/>
        <v>297</v>
      </c>
      <c r="U331" s="5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>
      <c r="A332" s="1"/>
      <c r="B332" s="31">
        <f t="shared" si="171"/>
        <v>2003</v>
      </c>
      <c r="C332" s="33">
        <v>151</v>
      </c>
      <c r="D332" s="34"/>
      <c r="E332" s="35">
        <v>3163</v>
      </c>
      <c r="F332" s="35">
        <v>2929</v>
      </c>
      <c r="G332" s="35"/>
      <c r="H332" s="35">
        <v>16948039</v>
      </c>
      <c r="I332" s="34">
        <v>15810071</v>
      </c>
      <c r="J332" s="34"/>
      <c r="K332" s="72">
        <v>221030</v>
      </c>
      <c r="L332" s="36">
        <f t="shared" si="149"/>
        <v>253.4791130860969</v>
      </c>
      <c r="M332" s="28">
        <f>IF(L319=0,0,L332/L319*100)</f>
        <v>38.063866598086705</v>
      </c>
      <c r="N332" s="37">
        <f t="shared" si="170"/>
        <v>0.61431377467156112</v>
      </c>
      <c r="O332" s="29">
        <f t="shared" si="150"/>
        <v>5358.2165665507428</v>
      </c>
      <c r="P332" s="30">
        <f t="shared" si="151"/>
        <v>69.87986089155865</v>
      </c>
      <c r="Q332" s="15">
        <f t="shared" si="166"/>
        <v>92.601960164400893</v>
      </c>
      <c r="R332" s="16">
        <f t="shared" si="167"/>
        <v>0</v>
      </c>
      <c r="S332" s="17">
        <f t="shared" si="168"/>
        <v>93.285547667196184</v>
      </c>
      <c r="T332" s="18">
        <f t="shared" si="169"/>
        <v>234</v>
      </c>
      <c r="U332" s="5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>
      <c r="A333" s="1"/>
      <c r="B333" s="31">
        <f t="shared" si="171"/>
        <v>2004</v>
      </c>
      <c r="C333" s="33">
        <v>122</v>
      </c>
      <c r="D333" s="34"/>
      <c r="E333" s="35">
        <v>3339</v>
      </c>
      <c r="F333" s="35">
        <v>3184</v>
      </c>
      <c r="G333" s="35"/>
      <c r="H333" s="35">
        <v>19106638</v>
      </c>
      <c r="I333" s="34">
        <v>18258150</v>
      </c>
      <c r="J333" s="34"/>
      <c r="K333" s="72">
        <v>246381</v>
      </c>
      <c r="L333" s="36">
        <f t="shared" si="149"/>
        <v>256.36044081175089</v>
      </c>
      <c r="M333" s="28">
        <f>IF(L319=0,0,L333/L319*100)</f>
        <v>38.496543171865824</v>
      </c>
      <c r="N333" s="37">
        <f t="shared" si="170"/>
        <v>1.1367120906231494</v>
      </c>
      <c r="O333" s="29">
        <f t="shared" si="150"/>
        <v>5722.2635519616651</v>
      </c>
      <c r="P333" s="30">
        <f t="shared" si="151"/>
        <v>73.788858939802338</v>
      </c>
      <c r="Q333" s="6">
        <f t="shared" si="166"/>
        <v>95.357891584306671</v>
      </c>
      <c r="R333" s="7">
        <f t="shared" si="167"/>
        <v>0</v>
      </c>
      <c r="S333" s="8">
        <f t="shared" si="168"/>
        <v>95.559197803402157</v>
      </c>
      <c r="T333" s="9">
        <f t="shared" si="169"/>
        <v>155</v>
      </c>
      <c r="U333" s="5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>
      <c r="A334" s="1"/>
      <c r="B334" s="31">
        <f t="shared" si="171"/>
        <v>2005</v>
      </c>
      <c r="C334" s="33">
        <v>97</v>
      </c>
      <c r="D334" s="34"/>
      <c r="E334" s="35">
        <v>2636</v>
      </c>
      <c r="F334" s="35">
        <v>2549</v>
      </c>
      <c r="G334" s="35"/>
      <c r="H334" s="35">
        <v>14933802</v>
      </c>
      <c r="I334" s="34">
        <v>14412116</v>
      </c>
      <c r="J334" s="34"/>
      <c r="K334" s="72">
        <v>199087</v>
      </c>
      <c r="L334" s="36">
        <f t="shared" si="149"/>
        <v>247.97130890294193</v>
      </c>
      <c r="M334" s="28">
        <f>IF(L319=0,0,L334/L319*100)</f>
        <v>37.236783367742646</v>
      </c>
      <c r="N334" s="37">
        <f t="shared" si="170"/>
        <v>-3.2723972084949025</v>
      </c>
      <c r="O334" s="29">
        <f t="shared" si="150"/>
        <v>5665.3270106221544</v>
      </c>
      <c r="P334" s="30">
        <f t="shared" si="151"/>
        <v>75.526176024279209</v>
      </c>
      <c r="Q334" s="6">
        <f t="shared" si="166"/>
        <v>96.699544764795149</v>
      </c>
      <c r="R334" s="7">
        <f t="shared" si="167"/>
        <v>0</v>
      </c>
      <c r="S334" s="8">
        <f t="shared" si="168"/>
        <v>96.506676598497819</v>
      </c>
      <c r="T334" s="9">
        <f t="shared" si="169"/>
        <v>87</v>
      </c>
      <c r="U334" s="5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>
      <c r="A335" s="1"/>
      <c r="B335" s="31">
        <f t="shared" si="171"/>
        <v>2006</v>
      </c>
      <c r="C335" s="33">
        <v>75</v>
      </c>
      <c r="D335" s="34">
        <v>0</v>
      </c>
      <c r="E335" s="35">
        <v>1832</v>
      </c>
      <c r="F335" s="35">
        <v>1735</v>
      </c>
      <c r="G335" s="35">
        <v>0</v>
      </c>
      <c r="H335" s="35">
        <v>10769315</v>
      </c>
      <c r="I335" s="34">
        <v>10184647</v>
      </c>
      <c r="J335" s="34">
        <v>0</v>
      </c>
      <c r="K335" s="72">
        <v>127268</v>
      </c>
      <c r="L335" s="36">
        <f t="shared" si="149"/>
        <v>279.73242402410659</v>
      </c>
      <c r="M335" s="28">
        <f>IF(L319=0,0,L335/L319*100)</f>
        <v>42.006213220402152</v>
      </c>
      <c r="N335" s="37">
        <f t="shared" si="170"/>
        <v>12.808383059185379</v>
      </c>
      <c r="O335" s="29">
        <f t="shared" si="150"/>
        <v>5878.447052401747</v>
      </c>
      <c r="P335" s="30">
        <f t="shared" si="151"/>
        <v>69.469432314410483</v>
      </c>
      <c r="Q335" s="6"/>
      <c r="R335" s="7"/>
      <c r="S335" s="8"/>
      <c r="T335" s="9"/>
      <c r="U335" s="5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>
      <c r="A336" s="1"/>
      <c r="B336" s="31">
        <f t="shared" si="171"/>
        <v>2007</v>
      </c>
      <c r="C336" s="33">
        <v>72</v>
      </c>
      <c r="D336" s="34"/>
      <c r="E336" s="35">
        <v>1172</v>
      </c>
      <c r="F336" s="35">
        <v>1060</v>
      </c>
      <c r="G336" s="35"/>
      <c r="H336" s="35">
        <v>9610708</v>
      </c>
      <c r="I336" s="34">
        <v>8505798</v>
      </c>
      <c r="J336" s="34"/>
      <c r="K336" s="72">
        <v>92608</v>
      </c>
      <c r="L336" s="36">
        <f t="shared" ref="L336:L341" si="172">IF(H336=0,0,H336/K336*3.30578)</f>
        <v>343.06848536022801</v>
      </c>
      <c r="M336" s="28">
        <f>IF(L319=0,0,L336/L319*100)</f>
        <v>51.517116742963807</v>
      </c>
      <c r="N336" s="37">
        <f>IF(L335=0,"     －",IF(L336=0,"     －",(L336-L335)/L335*100))</f>
        <v>22.641658919976788</v>
      </c>
      <c r="O336" s="29">
        <f>IF(H336=0,0,H336/E336)</f>
        <v>8200.2627986348125</v>
      </c>
      <c r="P336" s="30">
        <f>IF(K336=0,0,K336/E336)</f>
        <v>79.017064846416389</v>
      </c>
      <c r="Q336" s="6"/>
      <c r="R336" s="7"/>
      <c r="S336" s="8"/>
      <c r="T336" s="9"/>
      <c r="U336" s="5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>
      <c r="A337" s="1"/>
      <c r="B337" s="31">
        <f t="shared" si="171"/>
        <v>2008</v>
      </c>
      <c r="C337" s="33">
        <v>73</v>
      </c>
      <c r="D337" s="34"/>
      <c r="E337" s="35">
        <v>1338</v>
      </c>
      <c r="F337" s="35">
        <v>1030</v>
      </c>
      <c r="G337" s="35"/>
      <c r="H337" s="35">
        <v>10525254</v>
      </c>
      <c r="I337" s="34">
        <v>7896520</v>
      </c>
      <c r="J337" s="34"/>
      <c r="K337" s="72">
        <v>102348</v>
      </c>
      <c r="L337" s="36">
        <f t="shared" si="172"/>
        <v>339.95949279047954</v>
      </c>
      <c r="M337" s="28">
        <f>IF(L319=0,0,L337/L319*100)</f>
        <v>51.050252720170917</v>
      </c>
      <c r="N337" s="37">
        <f>IF(L336=0,"     －",IF(L337=0,"     －",(L337-L336)/L336*100))</f>
        <v>-0.90623088462467449</v>
      </c>
      <c r="O337" s="29">
        <f>IF(H337=0,0,H337/E337)</f>
        <v>7866.4080717488787</v>
      </c>
      <c r="P337" s="30">
        <f>IF(K337=0,0,K337/E337)</f>
        <v>76.493273542600903</v>
      </c>
      <c r="Q337" s="6"/>
      <c r="R337" s="7"/>
      <c r="S337" s="8"/>
      <c r="T337" s="9"/>
      <c r="U337" s="5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>
      <c r="A338" s="1"/>
      <c r="B338" s="31">
        <f t="shared" si="171"/>
        <v>2009</v>
      </c>
      <c r="C338" s="33">
        <v>78</v>
      </c>
      <c r="D338" s="34"/>
      <c r="E338" s="35">
        <v>1531</v>
      </c>
      <c r="F338" s="35">
        <v>1281</v>
      </c>
      <c r="G338" s="35"/>
      <c r="H338" s="35">
        <v>10304454</v>
      </c>
      <c r="I338" s="34">
        <v>8286778</v>
      </c>
      <c r="J338" s="34"/>
      <c r="K338" s="72">
        <v>111541</v>
      </c>
      <c r="L338" s="36">
        <f t="shared" si="172"/>
        <v>305.39674150420024</v>
      </c>
      <c r="M338" s="28">
        <f>IF(L319=0,0,L338/L319*100)</f>
        <v>45.86011323212194</v>
      </c>
      <c r="N338" s="37">
        <f>IF(L337=0,"     －",IF(L338=0,"     －",(L338-L337)/L337*100))</f>
        <v>-10.16672633629933</v>
      </c>
      <c r="O338" s="29">
        <f>IF(H338=0,0,H338/E338)</f>
        <v>6730.5382103200518</v>
      </c>
      <c r="P338" s="30">
        <f>IF(K338=0,0,K338/E338)</f>
        <v>72.854996734160679</v>
      </c>
      <c r="Q338" s="6"/>
      <c r="R338" s="7"/>
      <c r="S338" s="8"/>
      <c r="T338" s="9"/>
      <c r="U338" s="5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>
      <c r="A339" s="1"/>
      <c r="B339" s="31">
        <f t="shared" si="171"/>
        <v>2010</v>
      </c>
      <c r="C339" s="33">
        <v>112</v>
      </c>
      <c r="D339" s="34"/>
      <c r="E339" s="35">
        <v>2133</v>
      </c>
      <c r="F339" s="35">
        <v>1884</v>
      </c>
      <c r="G339" s="35"/>
      <c r="H339" s="35">
        <v>13331224</v>
      </c>
      <c r="I339" s="34">
        <v>11397459</v>
      </c>
      <c r="J339" s="34"/>
      <c r="K339" s="72">
        <v>149677</v>
      </c>
      <c r="L339" s="36">
        <f t="shared" si="172"/>
        <v>294.43464042384602</v>
      </c>
      <c r="M339" s="28">
        <f>IF(L319=0,0,L339/L319*100)</f>
        <v>44.213981730093138</v>
      </c>
      <c r="N339" s="37">
        <f>IF(L338=0,"     －",IF(L339=0,"     －",(L339-L338)/L338*100))</f>
        <v>-3.5894623584919452</v>
      </c>
      <c r="O339" s="29">
        <f>IF(H339=0,0,H339/E339)</f>
        <v>6249.9878105954058</v>
      </c>
      <c r="P339" s="30">
        <f>IF(K339=0,0,K339/E339)</f>
        <v>70.172058134083457</v>
      </c>
      <c r="Q339" s="6"/>
      <c r="R339" s="7"/>
      <c r="S339" s="8"/>
      <c r="T339" s="9"/>
      <c r="U339" s="5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>
      <c r="A340" s="1"/>
      <c r="B340" s="31">
        <f t="shared" si="171"/>
        <v>2011</v>
      </c>
      <c r="C340" s="33">
        <v>65</v>
      </c>
      <c r="D340" s="34"/>
      <c r="E340" s="35">
        <v>1167</v>
      </c>
      <c r="F340" s="35">
        <v>1086</v>
      </c>
      <c r="G340" s="35"/>
      <c r="H340" s="35">
        <v>6900496</v>
      </c>
      <c r="I340" s="34">
        <v>6443366</v>
      </c>
      <c r="J340" s="34"/>
      <c r="K340" s="72">
        <v>77427</v>
      </c>
      <c r="L340" s="36">
        <f t="shared" si="172"/>
        <v>294.61972783240992</v>
      </c>
      <c r="M340" s="28">
        <f>IF(L319=0,0,L340/L319*100)</f>
        <v>44.241775509007653</v>
      </c>
      <c r="N340" s="37">
        <f>IF(L339=0,"     －",IF(L340=0,"     －",(L340-L339)/L339*100))</f>
        <v>6.2861967701036844E-2</v>
      </c>
      <c r="O340" s="29">
        <f>IF(H340=0,0,H340/E340)</f>
        <v>5913.0214224507281</v>
      </c>
      <c r="P340" s="30">
        <f>IF(K340=0,0,K340/E340)</f>
        <v>66.347043701799493</v>
      </c>
      <c r="Q340" s="6"/>
      <c r="R340" s="7"/>
      <c r="S340" s="8"/>
      <c r="T340" s="9"/>
      <c r="U340" s="5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>
      <c r="A341" s="1"/>
      <c r="B341" s="31">
        <f t="shared" si="171"/>
        <v>2012</v>
      </c>
      <c r="C341" s="33">
        <v>77</v>
      </c>
      <c r="D341" s="34"/>
      <c r="E341" s="35">
        <v>1100</v>
      </c>
      <c r="F341" s="35">
        <v>994</v>
      </c>
      <c r="G341" s="35"/>
      <c r="H341" s="35">
        <v>5921228</v>
      </c>
      <c r="I341" s="34">
        <v>5346038</v>
      </c>
      <c r="J341" s="34"/>
      <c r="K341" s="72">
        <v>72508</v>
      </c>
      <c r="L341" s="36">
        <f t="shared" si="172"/>
        <v>269.96024021956197</v>
      </c>
      <c r="M341" s="28">
        <f>IF(L319=0,0,L341/L319*100)</f>
        <v>40.538766470334721</v>
      </c>
      <c r="N341" s="37">
        <f t="shared" ref="N341:N343" si="173">IF(L340=0,"     －",IF(L341=0,"     －",(L341-L340)/L340*100))</f>
        <v>-8.3699376800983067</v>
      </c>
      <c r="O341" s="29">
        <f t="shared" ref="O341:O348" si="174">IF(H341=0,0,H341/E341)</f>
        <v>5382.9345454545455</v>
      </c>
      <c r="P341" s="30">
        <f t="shared" ref="P341:P348" si="175">IF(K341=0,0,K341/E341)</f>
        <v>65.916363636363641</v>
      </c>
      <c r="Q341" s="6"/>
      <c r="R341" s="7"/>
      <c r="S341" s="8"/>
      <c r="T341" s="9"/>
      <c r="U341" s="5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>
      <c r="A342" s="1"/>
      <c r="B342" s="31">
        <f t="shared" si="171"/>
        <v>2013</v>
      </c>
      <c r="C342" s="33">
        <v>57</v>
      </c>
      <c r="D342" s="34"/>
      <c r="E342" s="35">
        <v>1189</v>
      </c>
      <c r="F342" s="35">
        <v>1134</v>
      </c>
      <c r="G342" s="35"/>
      <c r="H342" s="35">
        <v>7688242</v>
      </c>
      <c r="I342" s="34">
        <v>7369360</v>
      </c>
      <c r="J342" s="34"/>
      <c r="K342" s="72">
        <v>83213</v>
      </c>
      <c r="L342" s="36">
        <f>IF(H342=0,0,H342/K342*3.30578)</f>
        <v>305.42867867712977</v>
      </c>
      <c r="M342" s="28">
        <f>IF(L319=0,0,L342/L319*100)</f>
        <v>45.864909099817346</v>
      </c>
      <c r="N342" s="37">
        <f t="shared" si="173"/>
        <v>13.138393427388007</v>
      </c>
      <c r="O342" s="29">
        <f t="shared" si="174"/>
        <v>6466.1412952060555</v>
      </c>
      <c r="P342" s="30">
        <f t="shared" si="175"/>
        <v>69.985702270815807</v>
      </c>
      <c r="Q342" s="6"/>
      <c r="R342" s="7"/>
      <c r="S342" s="8"/>
      <c r="T342" s="9"/>
      <c r="U342" s="5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>
      <c r="A343" s="1"/>
      <c r="B343" s="31">
        <f t="shared" si="171"/>
        <v>2014</v>
      </c>
      <c r="C343" s="33">
        <v>65</v>
      </c>
      <c r="D343" s="34"/>
      <c r="E343" s="35">
        <v>964</v>
      </c>
      <c r="F343" s="35">
        <v>890</v>
      </c>
      <c r="G343" s="35"/>
      <c r="H343" s="35">
        <v>7168531</v>
      </c>
      <c r="I343" s="34">
        <v>6609449</v>
      </c>
      <c r="J343" s="34"/>
      <c r="K343" s="72">
        <v>70677</v>
      </c>
      <c r="L343" s="36">
        <f>IF(H343=0,0,H343/K343*3.30578)</f>
        <v>335.29417503827267</v>
      </c>
      <c r="M343" s="28">
        <f>IF(L319=0,0,L343/L319*100)</f>
        <v>50.349682048309006</v>
      </c>
      <c r="N343" s="37">
        <f t="shared" si="173"/>
        <v>9.778222690317131</v>
      </c>
      <c r="O343" s="29">
        <f t="shared" si="174"/>
        <v>7436.235477178423</v>
      </c>
      <c r="P343" s="30">
        <f t="shared" si="175"/>
        <v>73.316390041493776</v>
      </c>
      <c r="Q343" s="6"/>
      <c r="R343" s="7"/>
      <c r="S343" s="8"/>
      <c r="T343" s="9"/>
      <c r="U343" s="5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>
      <c r="A344" s="1"/>
      <c r="B344" s="31">
        <f t="shared" ref="B344:B353" si="176">B343+1</f>
        <v>2015</v>
      </c>
      <c r="C344" s="33">
        <v>81</v>
      </c>
      <c r="D344" s="34"/>
      <c r="E344" s="35">
        <v>983</v>
      </c>
      <c r="F344" s="35">
        <v>913</v>
      </c>
      <c r="G344" s="35"/>
      <c r="H344" s="35">
        <v>7259845</v>
      </c>
      <c r="I344" s="34">
        <v>6749218</v>
      </c>
      <c r="J344" s="34"/>
      <c r="K344" s="72">
        <v>70479</v>
      </c>
      <c r="L344" s="36">
        <f>IF(H344=0,0,H344/K344*3.30578)</f>
        <v>340.51916746974274</v>
      </c>
      <c r="M344" s="28">
        <f>IF(L319=0,0,L344/L319*100)</f>
        <v>51.134296656061473</v>
      </c>
      <c r="N344" s="37">
        <f>IF(L343=0,"     －",IF(L344=0,"     －",(L344-L343)/L343*100))</f>
        <v>1.5583308093180133</v>
      </c>
      <c r="O344" s="29">
        <f t="shared" si="174"/>
        <v>7385.3967446592069</v>
      </c>
      <c r="P344" s="30">
        <f t="shared" si="175"/>
        <v>71.697863682604279</v>
      </c>
      <c r="Q344" s="6"/>
      <c r="R344" s="7"/>
      <c r="S344" s="8"/>
      <c r="T344" s="9"/>
      <c r="U344" s="5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>
      <c r="A345" s="1"/>
      <c r="B345" s="31">
        <f t="shared" si="176"/>
        <v>2016</v>
      </c>
      <c r="C345" s="33">
        <v>69</v>
      </c>
      <c r="D345" s="34"/>
      <c r="E345" s="35">
        <v>729</v>
      </c>
      <c r="F345" s="35">
        <v>663</v>
      </c>
      <c r="G345" s="35"/>
      <c r="H345" s="35">
        <v>5388453</v>
      </c>
      <c r="I345" s="34">
        <v>4932979</v>
      </c>
      <c r="J345" s="34"/>
      <c r="K345" s="72">
        <v>52877</v>
      </c>
      <c r="L345" s="36">
        <f>IF(H345=0,0,H345/K345*3.30578)</f>
        <v>336.87690599580156</v>
      </c>
      <c r="M345" s="28">
        <f>IF(L319=0,0,L345/L319*100)</f>
        <v>50.587353938882416</v>
      </c>
      <c r="N345" s="37">
        <f>IF(L344=0,"     －",IF(L345=0,"     －",(L345-L344)/L344*100))</f>
        <v>-1.0696201042089102</v>
      </c>
      <c r="O345" s="29">
        <f t="shared" si="174"/>
        <v>7391.5679012345681</v>
      </c>
      <c r="P345" s="30">
        <f t="shared" si="175"/>
        <v>72.533607681755825</v>
      </c>
      <c r="Q345" s="6"/>
      <c r="R345" s="7"/>
      <c r="S345" s="8"/>
      <c r="T345" s="9"/>
      <c r="U345" s="5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>
      <c r="A346" s="1"/>
      <c r="B346" s="31">
        <f t="shared" si="176"/>
        <v>2017</v>
      </c>
      <c r="C346" s="33">
        <v>67</v>
      </c>
      <c r="D346" s="34"/>
      <c r="E346" s="35">
        <v>796</v>
      </c>
      <c r="F346" s="35">
        <v>725</v>
      </c>
      <c r="G346" s="35"/>
      <c r="H346" s="35">
        <v>5872454</v>
      </c>
      <c r="I346" s="34">
        <v>5360110</v>
      </c>
      <c r="J346" s="34"/>
      <c r="K346" s="72">
        <v>54926</v>
      </c>
      <c r="L346" s="36">
        <f t="shared" ref="L346:L353" si="177">IF(H346=0,0,H346/K346*3.30578)</f>
        <v>353.43991887484981</v>
      </c>
      <c r="M346" s="28">
        <f>IF(L319=0,0,L346/L319*100)</f>
        <v>53.074550240837063</v>
      </c>
      <c r="N346" s="37">
        <f>IF(L345=0,"     －",IF(L346=0,"     －",(L346-L345)/L345*100))</f>
        <v>4.9166364877664446</v>
      </c>
      <c r="O346" s="29">
        <f t="shared" si="174"/>
        <v>7377.4547738693464</v>
      </c>
      <c r="P346" s="30">
        <f t="shared" si="175"/>
        <v>69.002512562814076</v>
      </c>
      <c r="Q346" s="6"/>
      <c r="R346" s="7"/>
      <c r="S346" s="8"/>
      <c r="T346" s="9"/>
      <c r="U346" s="5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>
      <c r="A347" s="1"/>
      <c r="B347" s="31">
        <f t="shared" si="176"/>
        <v>2018</v>
      </c>
      <c r="C347" s="33">
        <v>70</v>
      </c>
      <c r="D347" s="34"/>
      <c r="E347" s="35">
        <v>880</v>
      </c>
      <c r="F347" s="35">
        <v>793</v>
      </c>
      <c r="G347" s="35"/>
      <c r="H347" s="35">
        <v>6682006</v>
      </c>
      <c r="I347" s="34">
        <v>5999696</v>
      </c>
      <c r="J347" s="34"/>
      <c r="K347" s="72">
        <v>60493</v>
      </c>
      <c r="L347" s="36">
        <f t="shared" si="177"/>
        <v>365.15368380936638</v>
      </c>
      <c r="M347" s="28">
        <f>IF(L319=0,0,L347/L319*100)</f>
        <v>54.833555866193414</v>
      </c>
      <c r="N347" s="37">
        <f>IF(L346=0,"     －",IF(L347=0,"     －",(L347-L346)/L346*100))</f>
        <v>3.3142167335841668</v>
      </c>
      <c r="O347" s="29">
        <f t="shared" si="174"/>
        <v>7593.1886363636368</v>
      </c>
      <c r="P347" s="30">
        <f t="shared" si="175"/>
        <v>68.742045454545448</v>
      </c>
      <c r="Q347" s="6"/>
      <c r="R347" s="7"/>
      <c r="S347" s="8"/>
      <c r="T347" s="9"/>
      <c r="U347" s="5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>
      <c r="A348" s="1"/>
      <c r="B348" s="31">
        <f t="shared" si="176"/>
        <v>2019</v>
      </c>
      <c r="C348" s="33">
        <v>53</v>
      </c>
      <c r="D348" s="34"/>
      <c r="E348" s="35">
        <v>490</v>
      </c>
      <c r="F348" s="35">
        <v>456</v>
      </c>
      <c r="G348" s="35"/>
      <c r="H348" s="35">
        <v>4118194</v>
      </c>
      <c r="I348" s="34">
        <v>3729795</v>
      </c>
      <c r="J348" s="34"/>
      <c r="K348" s="72">
        <v>36258</v>
      </c>
      <c r="L348" s="36">
        <f t="shared" si="177"/>
        <v>375.47143696067076</v>
      </c>
      <c r="M348" s="28">
        <f>IF(L319=0,0,L348/L319*100)</f>
        <v>56.382928415125456</v>
      </c>
      <c r="N348" s="37">
        <f>IF(L347=0,"     －",IF(L348=0,"     －",(L348-L347)/L347*100))</f>
        <v>2.825591965461562</v>
      </c>
      <c r="O348" s="29">
        <f t="shared" si="174"/>
        <v>8404.477551020409</v>
      </c>
      <c r="P348" s="30">
        <f t="shared" si="175"/>
        <v>73.995918367346945</v>
      </c>
      <c r="Q348" s="6"/>
      <c r="R348" s="7"/>
      <c r="S348" s="8"/>
      <c r="T348" s="9"/>
      <c r="U348" s="5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>
      <c r="A349" s="1"/>
      <c r="B349" s="31">
        <f t="shared" si="176"/>
        <v>2020</v>
      </c>
      <c r="C349" s="33">
        <v>30</v>
      </c>
      <c r="D349" s="34"/>
      <c r="E349" s="35">
        <v>404</v>
      </c>
      <c r="F349" s="35">
        <v>365</v>
      </c>
      <c r="G349" s="35"/>
      <c r="H349" s="35">
        <v>3291212</v>
      </c>
      <c r="I349" s="34">
        <v>2984240</v>
      </c>
      <c r="J349" s="34"/>
      <c r="K349" s="72">
        <v>26696</v>
      </c>
      <c r="L349" s="36">
        <f t="shared" si="177"/>
        <v>407.55254739886124</v>
      </c>
      <c r="M349" s="28">
        <f>IF(L319=0,0,L349/L319*100)</f>
        <v>61.200410586222532</v>
      </c>
      <c r="N349" s="37">
        <f t="shared" ref="N349:N353" si="178">IF(L348=0,"     －",IF(L349=0,"     －",(L349-L348)/L348*100))</f>
        <v>8.5442212856129593</v>
      </c>
      <c r="O349" s="29">
        <f>IF(H349=0,0,H349/E349)</f>
        <v>8146.5643564356433</v>
      </c>
      <c r="P349" s="30">
        <f>IF(K349=0,0,K349/E349)</f>
        <v>66.079207920792072</v>
      </c>
      <c r="Q349" s="6"/>
      <c r="R349" s="7"/>
      <c r="S349" s="8"/>
      <c r="T349" s="9"/>
      <c r="U349" s="5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>
      <c r="A350" s="1"/>
      <c r="B350" s="31">
        <f t="shared" si="176"/>
        <v>2021</v>
      </c>
      <c r="C350" s="81">
        <v>34</v>
      </c>
      <c r="D350" s="34"/>
      <c r="E350" s="35">
        <v>551</v>
      </c>
      <c r="F350" s="35">
        <v>531</v>
      </c>
      <c r="G350" s="35"/>
      <c r="H350" s="35">
        <v>4054291</v>
      </c>
      <c r="I350" s="34">
        <v>3879335</v>
      </c>
      <c r="J350" s="34"/>
      <c r="K350" s="72">
        <v>37074</v>
      </c>
      <c r="L350" s="36">
        <f t="shared" si="177"/>
        <v>361.50925451745155</v>
      </c>
      <c r="M350" s="28">
        <f>IF(L319=0,0,L350/L319*100)</f>
        <v>54.286287617126725</v>
      </c>
      <c r="N350" s="37">
        <f t="shared" si="178"/>
        <v>-11.297510756655459</v>
      </c>
      <c r="O350" s="29">
        <f>IF(H350=0,0,H350/E350)</f>
        <v>7358.0598911070783</v>
      </c>
      <c r="P350" s="30">
        <f>IF(K350=0,0,K350/E350)</f>
        <v>67.284936479128859</v>
      </c>
      <c r="Q350" s="6"/>
      <c r="R350" s="7"/>
      <c r="S350" s="8"/>
      <c r="T350" s="9"/>
      <c r="U350" s="5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>
      <c r="A351" s="1"/>
      <c r="B351" s="31">
        <f t="shared" si="176"/>
        <v>2022</v>
      </c>
      <c r="C351" s="81">
        <v>28</v>
      </c>
      <c r="D351" s="34"/>
      <c r="E351" s="35">
        <v>365</v>
      </c>
      <c r="F351" s="35">
        <v>349</v>
      </c>
      <c r="G351" s="35"/>
      <c r="H351" s="35">
        <v>3645593</v>
      </c>
      <c r="I351" s="34">
        <v>3428365</v>
      </c>
      <c r="J351" s="34"/>
      <c r="K351" s="72">
        <v>25252</v>
      </c>
      <c r="L351" s="36">
        <f t="shared" si="177"/>
        <v>477.25045253999684</v>
      </c>
      <c r="M351" s="28">
        <f>IF(L319=0,0,L351/L319*100)</f>
        <v>71.666644790526277</v>
      </c>
      <c r="N351" s="37">
        <f t="shared" si="178"/>
        <v>32.016109290767261</v>
      </c>
      <c r="O351" s="29">
        <f>IF(H351=0,0,H351/E351)</f>
        <v>9987.9260273972595</v>
      </c>
      <c r="P351" s="30">
        <f>IF(K351=0,0,K351/E351)</f>
        <v>69.183561643835617</v>
      </c>
      <c r="Q351" s="6"/>
      <c r="R351" s="7"/>
      <c r="S351" s="8"/>
      <c r="T351" s="9"/>
      <c r="U351" s="5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>
      <c r="A352" s="1"/>
      <c r="B352" s="31">
        <f t="shared" si="176"/>
        <v>2023</v>
      </c>
      <c r="C352" s="81">
        <v>33</v>
      </c>
      <c r="D352" s="34"/>
      <c r="E352" s="35">
        <v>388</v>
      </c>
      <c r="F352" s="35">
        <v>350</v>
      </c>
      <c r="G352" s="35"/>
      <c r="H352" s="35">
        <v>3839584</v>
      </c>
      <c r="I352" s="34">
        <v>3460340</v>
      </c>
      <c r="J352" s="34"/>
      <c r="K352" s="72">
        <v>25625</v>
      </c>
      <c r="L352" s="36">
        <f t="shared" si="177"/>
        <v>495.32956080078048</v>
      </c>
      <c r="M352" s="28">
        <f>IF(L319=0,0,L352/L319*100)</f>
        <v>74.381506605657748</v>
      </c>
      <c r="N352" s="37">
        <f t="shared" si="178"/>
        <v>3.7881804332639137</v>
      </c>
      <c r="O352" s="29">
        <f>IF(H352=0,0,H352/E352)</f>
        <v>9895.8350515463917</v>
      </c>
      <c r="P352" s="30">
        <f>IF(K352=0,0,K352/E352)</f>
        <v>66.043814432989691</v>
      </c>
      <c r="Q352" s="6"/>
      <c r="R352" s="7"/>
      <c r="S352" s="8"/>
      <c r="T352" s="9"/>
      <c r="U352" s="5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>
      <c r="A353" s="1"/>
      <c r="B353" s="31">
        <f t="shared" si="176"/>
        <v>2024</v>
      </c>
      <c r="C353" s="81">
        <v>55</v>
      </c>
      <c r="D353" s="34"/>
      <c r="E353" s="35">
        <v>440</v>
      </c>
      <c r="F353" s="35">
        <v>416</v>
      </c>
      <c r="G353" s="35"/>
      <c r="H353" s="35">
        <v>4699720</v>
      </c>
      <c r="I353" s="34">
        <v>4428838</v>
      </c>
      <c r="J353" s="34"/>
      <c r="K353" s="72">
        <v>29801</v>
      </c>
      <c r="L353" s="36">
        <f t="shared" si="177"/>
        <v>521.33285398476562</v>
      </c>
      <c r="M353" s="28">
        <f>IF(L319=0,0,L353/L319*100)</f>
        <v>78.286309138756224</v>
      </c>
      <c r="N353" s="37">
        <f t="shared" si="178"/>
        <v>5.2496954031870411</v>
      </c>
      <c r="O353" s="29">
        <f>IF(H353=0,0,H353/E353)</f>
        <v>10681.181818181818</v>
      </c>
      <c r="P353" s="30">
        <f>IF(K353=0,0,K353/E353)</f>
        <v>67.729545454545459</v>
      </c>
      <c r="Q353" s="6"/>
      <c r="R353" s="7"/>
      <c r="S353" s="8"/>
      <c r="T353" s="9"/>
      <c r="U353" s="5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>
      <c r="A354" s="1"/>
      <c r="B354" s="58" t="s">
        <v>35</v>
      </c>
      <c r="C354" s="59">
        <v>7</v>
      </c>
      <c r="D354" s="60">
        <v>2</v>
      </c>
      <c r="E354" s="61">
        <v>250</v>
      </c>
      <c r="F354" s="61">
        <v>167</v>
      </c>
      <c r="G354" s="61">
        <v>96</v>
      </c>
      <c r="H354" s="61">
        <v>1209949</v>
      </c>
      <c r="I354" s="60">
        <v>829742</v>
      </c>
      <c r="J354" s="60">
        <v>436324</v>
      </c>
      <c r="K354" s="73">
        <v>6347</v>
      </c>
      <c r="L354" s="63">
        <f t="shared" si="149"/>
        <v>630.19146135497078</v>
      </c>
      <c r="M354" s="62">
        <v>100</v>
      </c>
      <c r="N354" s="63"/>
      <c r="O354" s="64">
        <f t="shared" si="150"/>
        <v>4839.7960000000003</v>
      </c>
      <c r="P354" s="65">
        <f t="shared" si="151"/>
        <v>25.388000000000002</v>
      </c>
      <c r="Q354" s="6">
        <f t="shared" ref="Q354:Q369" si="179">IF(F354=0,0,F354/E354*100)</f>
        <v>66.8</v>
      </c>
      <c r="R354" s="7">
        <f t="shared" ref="R354:R369" si="180">IF(G354=0,0,G354/E354*100)</f>
        <v>38.4</v>
      </c>
      <c r="S354" s="8">
        <f t="shared" ref="S354:S369" si="181">IF(I354=0,0,I354/H354*100)</f>
        <v>68.576609427339491</v>
      </c>
      <c r="T354" s="9">
        <f t="shared" ref="T354:T369" si="182">E354-F354</f>
        <v>83</v>
      </c>
      <c r="U354" s="5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>
      <c r="A355" s="1"/>
      <c r="B355" s="31">
        <v>1991</v>
      </c>
      <c r="C355" s="33">
        <v>13</v>
      </c>
      <c r="D355" s="34">
        <v>1</v>
      </c>
      <c r="E355" s="35">
        <v>481</v>
      </c>
      <c r="F355" s="35">
        <v>247</v>
      </c>
      <c r="G355" s="35">
        <v>125</v>
      </c>
      <c r="H355" s="35">
        <v>2175672</v>
      </c>
      <c r="I355" s="34">
        <v>1053249</v>
      </c>
      <c r="J355" s="34">
        <v>637030</v>
      </c>
      <c r="K355" s="72">
        <v>12676</v>
      </c>
      <c r="L355" s="36">
        <f t="shared" si="149"/>
        <v>567.39452383717264</v>
      </c>
      <c r="M355" s="28">
        <f>IF(L354=0,0,L355/L354*100)</f>
        <v>90.035260493250917</v>
      </c>
      <c r="N355" s="37">
        <f t="shared" ref="N355:N370" si="183">IF(L354=0,"     －",IF(L355=0,"     －",(L355-L354)/L354*100))</f>
        <v>-9.9647395067490816</v>
      </c>
      <c r="O355" s="29">
        <f t="shared" si="150"/>
        <v>4523.2266112266116</v>
      </c>
      <c r="P355" s="30">
        <f t="shared" si="151"/>
        <v>26.353430353430355</v>
      </c>
      <c r="Q355" s="6">
        <f t="shared" si="179"/>
        <v>51.351351351351347</v>
      </c>
      <c r="R355" s="7">
        <f t="shared" si="180"/>
        <v>25.987525987525988</v>
      </c>
      <c r="S355" s="8">
        <f t="shared" si="181"/>
        <v>48.410284270790818</v>
      </c>
      <c r="T355" s="9">
        <f t="shared" si="182"/>
        <v>234</v>
      </c>
      <c r="U355" s="5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>
      <c r="A356" s="1"/>
      <c r="B356" s="31">
        <v>1992</v>
      </c>
      <c r="C356" s="33">
        <v>11</v>
      </c>
      <c r="D356" s="34">
        <v>0</v>
      </c>
      <c r="E356" s="35">
        <v>374</v>
      </c>
      <c r="F356" s="35">
        <v>265</v>
      </c>
      <c r="G356" s="35">
        <v>177</v>
      </c>
      <c r="H356" s="35">
        <v>1451432</v>
      </c>
      <c r="I356" s="34">
        <v>1052130</v>
      </c>
      <c r="J356" s="34">
        <v>712603</v>
      </c>
      <c r="K356" s="72">
        <v>10355</v>
      </c>
      <c r="L356" s="36">
        <f t="shared" si="149"/>
        <v>463.36213200965722</v>
      </c>
      <c r="M356" s="28">
        <f>IF(L354=0,0,L356/L354*100)</f>
        <v>73.52719933929049</v>
      </c>
      <c r="N356" s="37">
        <f t="shared" si="183"/>
        <v>-18.335106783189538</v>
      </c>
      <c r="O356" s="29">
        <f t="shared" si="150"/>
        <v>3880.8342245989306</v>
      </c>
      <c r="P356" s="30">
        <f t="shared" si="151"/>
        <v>27.68716577540107</v>
      </c>
      <c r="Q356" s="6">
        <f t="shared" si="179"/>
        <v>70.855614973262021</v>
      </c>
      <c r="R356" s="7">
        <f t="shared" si="180"/>
        <v>47.326203208556151</v>
      </c>
      <c r="S356" s="8">
        <f t="shared" si="181"/>
        <v>72.489100419447823</v>
      </c>
      <c r="T356" s="9">
        <f t="shared" si="182"/>
        <v>109</v>
      </c>
      <c r="U356" s="5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>
      <c r="A357" s="1"/>
      <c r="B357" s="31">
        <f>B356+1</f>
        <v>1993</v>
      </c>
      <c r="C357" s="33">
        <v>7</v>
      </c>
      <c r="D357" s="34">
        <v>-5</v>
      </c>
      <c r="E357" s="35">
        <v>178</v>
      </c>
      <c r="F357" s="35">
        <v>155</v>
      </c>
      <c r="G357" s="35">
        <v>144</v>
      </c>
      <c r="H357" s="35">
        <v>1166332</v>
      </c>
      <c r="I357" s="34">
        <v>996846</v>
      </c>
      <c r="J357" s="34">
        <v>909145</v>
      </c>
      <c r="K357" s="72">
        <v>10296</v>
      </c>
      <c r="L357" s="36">
        <f t="shared" si="149"/>
        <v>374.479118003108</v>
      </c>
      <c r="M357" s="28">
        <f>IF(L354=0,0,L357/L354*100)</f>
        <v>59.423070759788267</v>
      </c>
      <c r="N357" s="37">
        <f t="shared" si="183"/>
        <v>-19.182192040824077</v>
      </c>
      <c r="O357" s="29">
        <f t="shared" si="150"/>
        <v>6552.4269662921351</v>
      </c>
      <c r="P357" s="30">
        <f t="shared" si="151"/>
        <v>57.842696629213485</v>
      </c>
      <c r="Q357" s="6">
        <f t="shared" si="179"/>
        <v>87.078651685393254</v>
      </c>
      <c r="R357" s="7">
        <f t="shared" si="180"/>
        <v>80.898876404494374</v>
      </c>
      <c r="S357" s="8">
        <f t="shared" si="181"/>
        <v>85.468460095410222</v>
      </c>
      <c r="T357" s="9">
        <f t="shared" si="182"/>
        <v>23</v>
      </c>
      <c r="U357" s="5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>
      <c r="A358" s="1"/>
      <c r="B358" s="31">
        <f t="shared" ref="B358:B378" si="184">B357+1</f>
        <v>1994</v>
      </c>
      <c r="C358" s="33">
        <v>21</v>
      </c>
      <c r="D358" s="34">
        <v>13</v>
      </c>
      <c r="E358" s="35">
        <v>650</v>
      </c>
      <c r="F358" s="35">
        <v>575</v>
      </c>
      <c r="G358" s="35">
        <v>521</v>
      </c>
      <c r="H358" s="35">
        <v>3723714</v>
      </c>
      <c r="I358" s="34">
        <v>3311280</v>
      </c>
      <c r="J358" s="34">
        <v>3028745</v>
      </c>
      <c r="K358" s="72">
        <v>38046</v>
      </c>
      <c r="L358" s="36">
        <f t="shared" si="149"/>
        <v>323.54989399463807</v>
      </c>
      <c r="M358" s="28">
        <f>IF(L354=0,0,L358/L354*100)</f>
        <v>51.341522987153056</v>
      </c>
      <c r="N358" s="37">
        <f t="shared" si="183"/>
        <v>-13.60001707973667</v>
      </c>
      <c r="O358" s="29">
        <f t="shared" si="150"/>
        <v>5728.790769230769</v>
      </c>
      <c r="P358" s="30">
        <f t="shared" si="151"/>
        <v>58.53230769230769</v>
      </c>
      <c r="Q358" s="6">
        <f t="shared" si="179"/>
        <v>88.461538461538453</v>
      </c>
      <c r="R358" s="7">
        <f t="shared" si="180"/>
        <v>80.15384615384616</v>
      </c>
      <c r="S358" s="8">
        <f t="shared" si="181"/>
        <v>88.924122529281249</v>
      </c>
      <c r="T358" s="9">
        <f t="shared" si="182"/>
        <v>75</v>
      </c>
      <c r="U358" s="5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>
      <c r="A359" s="1"/>
      <c r="B359" s="31">
        <f t="shared" si="184"/>
        <v>1995</v>
      </c>
      <c r="C359" s="33">
        <v>33</v>
      </c>
      <c r="D359" s="34">
        <v>18</v>
      </c>
      <c r="E359" s="35">
        <v>863</v>
      </c>
      <c r="F359" s="35">
        <v>772</v>
      </c>
      <c r="G359" s="35">
        <v>682</v>
      </c>
      <c r="H359" s="35">
        <v>4761136</v>
      </c>
      <c r="I359" s="34">
        <v>4297575</v>
      </c>
      <c r="J359" s="34">
        <v>3816541</v>
      </c>
      <c r="K359" s="72">
        <v>54624</v>
      </c>
      <c r="L359" s="36">
        <f t="shared" si="149"/>
        <v>288.13833051552433</v>
      </c>
      <c r="M359" s="28">
        <f>IF(L354=0,0,L359/L354*100)</f>
        <v>45.722347601473352</v>
      </c>
      <c r="N359" s="37">
        <f t="shared" si="183"/>
        <v>-10.94469945327832</v>
      </c>
      <c r="O359" s="29">
        <f t="shared" si="150"/>
        <v>5516.9594438006952</v>
      </c>
      <c r="P359" s="30">
        <f t="shared" si="151"/>
        <v>63.295480880648903</v>
      </c>
      <c r="Q359" s="6">
        <f t="shared" si="179"/>
        <v>89.455388180764771</v>
      </c>
      <c r="R359" s="7">
        <f t="shared" si="180"/>
        <v>79.026651216685977</v>
      </c>
      <c r="S359" s="8">
        <f t="shared" si="181"/>
        <v>90.26364716319803</v>
      </c>
      <c r="T359" s="9">
        <f t="shared" si="182"/>
        <v>91</v>
      </c>
      <c r="U359" s="5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>
      <c r="A360" s="1"/>
      <c r="B360" s="31">
        <f t="shared" si="184"/>
        <v>1996</v>
      </c>
      <c r="C360" s="33">
        <v>42</v>
      </c>
      <c r="D360" s="34">
        <v>34</v>
      </c>
      <c r="E360" s="35">
        <v>985</v>
      </c>
      <c r="F360" s="35">
        <v>947</v>
      </c>
      <c r="G360" s="35">
        <v>865</v>
      </c>
      <c r="H360" s="35">
        <v>5487083</v>
      </c>
      <c r="I360" s="34">
        <v>5274070</v>
      </c>
      <c r="J360" s="34">
        <v>4838819</v>
      </c>
      <c r="K360" s="72">
        <v>64209</v>
      </c>
      <c r="L360" s="36">
        <f t="shared" si="149"/>
        <v>282.50072793128692</v>
      </c>
      <c r="M360" s="28">
        <f>IF(L354=0,0,L360/L354*100)</f>
        <v>44.827761919192596</v>
      </c>
      <c r="N360" s="37">
        <f t="shared" si="183"/>
        <v>-1.9565611330331734</v>
      </c>
      <c r="O360" s="29">
        <f t="shared" si="150"/>
        <v>5570.6426395939088</v>
      </c>
      <c r="P360" s="30">
        <f t="shared" si="151"/>
        <v>65.186802030456846</v>
      </c>
      <c r="Q360" s="6">
        <f t="shared" si="179"/>
        <v>96.142131979695435</v>
      </c>
      <c r="R360" s="7">
        <f t="shared" si="180"/>
        <v>87.817258883248726</v>
      </c>
      <c r="S360" s="8">
        <f t="shared" si="181"/>
        <v>96.117919120232003</v>
      </c>
      <c r="T360" s="9">
        <f t="shared" si="182"/>
        <v>38</v>
      </c>
      <c r="U360" s="5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>
      <c r="A361" s="1"/>
      <c r="B361" s="31">
        <f t="shared" si="184"/>
        <v>1997</v>
      </c>
      <c r="C361" s="33">
        <v>20</v>
      </c>
      <c r="D361">
        <v>13</v>
      </c>
      <c r="E361" s="35">
        <v>532</v>
      </c>
      <c r="F361" s="35">
        <v>502</v>
      </c>
      <c r="G361" s="35">
        <v>463</v>
      </c>
      <c r="H361" s="35">
        <v>3141473</v>
      </c>
      <c r="I361" s="34">
        <v>2934980</v>
      </c>
      <c r="J361" s="34">
        <v>2738826</v>
      </c>
      <c r="K361" s="72">
        <v>36899</v>
      </c>
      <c r="L361" s="36">
        <f t="shared" si="149"/>
        <v>281.44444602672161</v>
      </c>
      <c r="M361" s="28">
        <f>IF(L354=0,0,L361/L354*100)</f>
        <v>44.660149063522638</v>
      </c>
      <c r="N361" s="37">
        <f t="shared" si="183"/>
        <v>-0.37390413550446888</v>
      </c>
      <c r="O361" s="29">
        <f t="shared" si="150"/>
        <v>5905.0244360902252</v>
      </c>
      <c r="P361" s="30">
        <f t="shared" si="151"/>
        <v>69.359022556390983</v>
      </c>
      <c r="Q361" s="6">
        <f t="shared" si="179"/>
        <v>94.360902255639104</v>
      </c>
      <c r="R361" s="7">
        <f t="shared" si="180"/>
        <v>87.030075187969928</v>
      </c>
      <c r="S361" s="8">
        <f t="shared" si="181"/>
        <v>93.426873317071326</v>
      </c>
      <c r="T361" s="9">
        <f t="shared" si="182"/>
        <v>30</v>
      </c>
      <c r="U361" s="5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>
      <c r="A362" s="1"/>
      <c r="B362" s="31">
        <f t="shared" si="184"/>
        <v>1998</v>
      </c>
      <c r="C362" s="33">
        <v>38</v>
      </c>
      <c r="D362" s="34">
        <v>17</v>
      </c>
      <c r="E362" s="35">
        <v>805</v>
      </c>
      <c r="F362" s="35">
        <v>730</v>
      </c>
      <c r="G362" s="35">
        <v>653</v>
      </c>
      <c r="H362" s="35">
        <v>4440080</v>
      </c>
      <c r="I362" s="34">
        <v>4041120</v>
      </c>
      <c r="J362" s="34">
        <v>3623350</v>
      </c>
      <c r="K362" s="72">
        <v>54537</v>
      </c>
      <c r="L362" s="36">
        <f t="shared" si="149"/>
        <v>269.13705672112513</v>
      </c>
      <c r="M362" s="28">
        <f>IF(L354=0,0,L362/L354*100)</f>
        <v>42.707188723638879</v>
      </c>
      <c r="N362" s="37">
        <f t="shared" si="183"/>
        <v>-4.3729373520584431</v>
      </c>
      <c r="O362" s="29">
        <f t="shared" si="150"/>
        <v>5515.6273291925463</v>
      </c>
      <c r="P362" s="30">
        <f t="shared" si="151"/>
        <v>67.747826086956522</v>
      </c>
      <c r="Q362" s="6">
        <f t="shared" si="179"/>
        <v>90.683229813664596</v>
      </c>
      <c r="R362" s="7">
        <f t="shared" si="180"/>
        <v>81.118012422360252</v>
      </c>
      <c r="S362" s="8">
        <f t="shared" si="181"/>
        <v>91.014576313940282</v>
      </c>
      <c r="T362" s="9">
        <f t="shared" si="182"/>
        <v>75</v>
      </c>
      <c r="U362" s="5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>
      <c r="A363" s="1"/>
      <c r="B363" s="31">
        <f t="shared" si="184"/>
        <v>1999</v>
      </c>
      <c r="C363" s="33">
        <v>77</v>
      </c>
      <c r="D363" s="34">
        <v>54</v>
      </c>
      <c r="E363" s="35">
        <v>1653</v>
      </c>
      <c r="F363" s="35">
        <v>1549</v>
      </c>
      <c r="G363" s="35">
        <v>1352</v>
      </c>
      <c r="H363" s="35">
        <v>8412780</v>
      </c>
      <c r="I363" s="34">
        <v>7897930</v>
      </c>
      <c r="J363" s="34">
        <v>6884410</v>
      </c>
      <c r="K363" s="72">
        <v>111126</v>
      </c>
      <c r="L363" s="36">
        <f t="shared" si="149"/>
        <v>250.26366348469304</v>
      </c>
      <c r="M363" s="28">
        <f>IF(L354=0,0,L363/L354*100)</f>
        <v>39.712322180088364</v>
      </c>
      <c r="N363" s="37">
        <f t="shared" si="183"/>
        <v>-7.0125583843284556</v>
      </c>
      <c r="O363" s="29">
        <f t="shared" si="150"/>
        <v>5089.4010889292194</v>
      </c>
      <c r="P363" s="30">
        <f t="shared" si="151"/>
        <v>67.226860254083491</v>
      </c>
      <c r="Q363" s="6">
        <f t="shared" si="179"/>
        <v>93.708408953418029</v>
      </c>
      <c r="R363" s="7">
        <f t="shared" si="180"/>
        <v>81.790683605565633</v>
      </c>
      <c r="S363" s="8">
        <f t="shared" si="181"/>
        <v>93.880144256714189</v>
      </c>
      <c r="T363" s="9">
        <f t="shared" si="182"/>
        <v>104</v>
      </c>
      <c r="U363" s="5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>
      <c r="A364" s="1"/>
      <c r="B364" s="31">
        <f t="shared" si="184"/>
        <v>2000</v>
      </c>
      <c r="C364" s="33">
        <v>58</v>
      </c>
      <c r="D364" s="34">
        <v>38</v>
      </c>
      <c r="E364" s="35">
        <v>1457</v>
      </c>
      <c r="F364" s="35">
        <v>1265</v>
      </c>
      <c r="G364" s="35">
        <v>1075</v>
      </c>
      <c r="H364" s="35">
        <v>6890690</v>
      </c>
      <c r="I364" s="34">
        <v>5813820</v>
      </c>
      <c r="J364" s="34">
        <v>4923320</v>
      </c>
      <c r="K364" s="72">
        <v>91596</v>
      </c>
      <c r="L364" s="36">
        <f t="shared" si="149"/>
        <v>248.69104751517531</v>
      </c>
      <c r="M364" s="28">
        <f>IF(L354=0,0,L364/L354*100)</f>
        <v>39.462776436301787</v>
      </c>
      <c r="N364" s="37">
        <f t="shared" si="183"/>
        <v>-0.6283836605044798</v>
      </c>
      <c r="O364" s="29">
        <f t="shared" si="150"/>
        <v>4729.368565545642</v>
      </c>
      <c r="P364" s="30">
        <f t="shared" si="151"/>
        <v>62.866163349347978</v>
      </c>
      <c r="Q364" s="6">
        <f t="shared" si="179"/>
        <v>86.822237474262181</v>
      </c>
      <c r="R364" s="7">
        <f t="shared" si="180"/>
        <v>73.781743308167464</v>
      </c>
      <c r="S364" s="8">
        <f t="shared" si="181"/>
        <v>84.372102068152827</v>
      </c>
      <c r="T364" s="9">
        <f t="shared" si="182"/>
        <v>192</v>
      </c>
      <c r="U364" s="5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>
      <c r="A365" s="1"/>
      <c r="B365" s="31">
        <f t="shared" si="184"/>
        <v>2001</v>
      </c>
      <c r="C365" s="33">
        <v>42</v>
      </c>
      <c r="D365" s="34"/>
      <c r="E365" s="35">
        <v>1038</v>
      </c>
      <c r="F365" s="35">
        <v>881</v>
      </c>
      <c r="G365" s="35">
        <v>699</v>
      </c>
      <c r="H365" s="35">
        <v>5377504</v>
      </c>
      <c r="I365" s="34">
        <v>4340861</v>
      </c>
      <c r="J365" s="34"/>
      <c r="K365" s="72">
        <v>71991</v>
      </c>
      <c r="L365" s="36">
        <f t="shared" si="149"/>
        <v>246.93149384117461</v>
      </c>
      <c r="M365" s="28">
        <f>IF(L354=0,0,L365/L354*100)</f>
        <v>39.183567055994182</v>
      </c>
      <c r="N365" s="37">
        <f t="shared" si="183"/>
        <v>-0.7075259409542396</v>
      </c>
      <c r="O365" s="29">
        <f t="shared" si="150"/>
        <v>5180.6396917148359</v>
      </c>
      <c r="P365" s="30">
        <f t="shared" si="151"/>
        <v>69.355491329479776</v>
      </c>
      <c r="Q365" s="6">
        <f t="shared" si="179"/>
        <v>84.874759152215802</v>
      </c>
      <c r="R365" s="7">
        <f t="shared" si="180"/>
        <v>67.341040462427742</v>
      </c>
      <c r="S365" s="8">
        <f t="shared" si="181"/>
        <v>80.722599183561741</v>
      </c>
      <c r="T365" s="9">
        <f t="shared" si="182"/>
        <v>157</v>
      </c>
      <c r="U365" s="5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>
      <c r="A366" s="1"/>
      <c r="B366" s="31">
        <f t="shared" si="184"/>
        <v>2002</v>
      </c>
      <c r="C366" s="33">
        <v>62</v>
      </c>
      <c r="D366" s="34"/>
      <c r="E366" s="35">
        <v>1414</v>
      </c>
      <c r="F366" s="35">
        <v>1317</v>
      </c>
      <c r="G366" s="35">
        <v>1183</v>
      </c>
      <c r="H366" s="35">
        <v>6238893</v>
      </c>
      <c r="I366" s="34">
        <v>5741262</v>
      </c>
      <c r="J366" s="34"/>
      <c r="K366" s="72">
        <v>81325</v>
      </c>
      <c r="L366" s="36">
        <f t="shared" si="149"/>
        <v>253.60476731066706</v>
      </c>
      <c r="M366" s="28">
        <f>IF(L354=0,0,L366/L354*100)</f>
        <v>40.242494997535033</v>
      </c>
      <c r="N366" s="37">
        <f t="shared" si="183"/>
        <v>2.7024796900895383</v>
      </c>
      <c r="O366" s="29">
        <f t="shared" si="150"/>
        <v>4412.2298444130129</v>
      </c>
      <c r="P366" s="30">
        <f t="shared" si="151"/>
        <v>57.514144271570011</v>
      </c>
      <c r="Q366" s="6">
        <f t="shared" si="179"/>
        <v>93.140028288543135</v>
      </c>
      <c r="R366" s="7">
        <f t="shared" si="180"/>
        <v>83.663366336633658</v>
      </c>
      <c r="S366" s="8">
        <f t="shared" si="181"/>
        <v>92.023729209653055</v>
      </c>
      <c r="T366" s="9">
        <f t="shared" si="182"/>
        <v>97</v>
      </c>
      <c r="U366" s="5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>
      <c r="A367" s="1"/>
      <c r="B367" s="31">
        <f t="shared" si="184"/>
        <v>2003</v>
      </c>
      <c r="C367" s="33">
        <v>66</v>
      </c>
      <c r="D367" s="34"/>
      <c r="E367" s="35">
        <v>1422</v>
      </c>
      <c r="F367" s="35">
        <v>1300</v>
      </c>
      <c r="G367" s="35"/>
      <c r="H367" s="35">
        <v>6458814</v>
      </c>
      <c r="I367" s="34">
        <v>5819257</v>
      </c>
      <c r="J367" s="34"/>
      <c r="K367" s="72">
        <v>85840</v>
      </c>
      <c r="L367" s="36">
        <f t="shared" si="149"/>
        <v>248.73506692590868</v>
      </c>
      <c r="M367" s="28">
        <f>IF(L354=0,0,L367/L354*100)</f>
        <v>39.469761521539013</v>
      </c>
      <c r="N367" s="37">
        <f t="shared" si="183"/>
        <v>-1.9201927615157834</v>
      </c>
      <c r="O367" s="29">
        <f t="shared" si="150"/>
        <v>4542.0632911392404</v>
      </c>
      <c r="P367" s="30">
        <f t="shared" si="151"/>
        <v>60.365682137834035</v>
      </c>
      <c r="Q367" s="15">
        <f t="shared" si="179"/>
        <v>91.420534458509138</v>
      </c>
      <c r="R367" s="16">
        <f t="shared" si="180"/>
        <v>0</v>
      </c>
      <c r="S367" s="17">
        <f t="shared" si="181"/>
        <v>90.097918905854854</v>
      </c>
      <c r="T367" s="18">
        <f t="shared" si="182"/>
        <v>122</v>
      </c>
      <c r="U367" s="5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>
      <c r="A368" s="1"/>
      <c r="B368" s="31">
        <f t="shared" si="184"/>
        <v>2004</v>
      </c>
      <c r="C368" s="33">
        <v>66</v>
      </c>
      <c r="D368" s="34"/>
      <c r="E368" s="35">
        <v>1706</v>
      </c>
      <c r="F368" s="35">
        <v>1555</v>
      </c>
      <c r="G368" s="35"/>
      <c r="H368" s="35">
        <v>8110551</v>
      </c>
      <c r="I368" s="34">
        <v>7402041</v>
      </c>
      <c r="J368" s="34"/>
      <c r="K368" s="72">
        <v>110698</v>
      </c>
      <c r="L368" s="36">
        <f t="shared" si="149"/>
        <v>242.20579671520716</v>
      </c>
      <c r="M368" s="28">
        <f>IF(L354=0,0,L368/L354*100)</f>
        <v>38.433684295633263</v>
      </c>
      <c r="N368" s="37">
        <f t="shared" si="183"/>
        <v>-2.6249898301016059</v>
      </c>
      <c r="O368" s="29">
        <f t="shared" si="150"/>
        <v>4754.1330597889801</v>
      </c>
      <c r="P368" s="30">
        <f t="shared" si="151"/>
        <v>64.887456037514653</v>
      </c>
      <c r="Q368" s="6">
        <f t="shared" si="179"/>
        <v>91.14888628370457</v>
      </c>
      <c r="R368" s="7">
        <f t="shared" si="180"/>
        <v>0</v>
      </c>
      <c r="S368" s="8">
        <f t="shared" si="181"/>
        <v>91.264341966408949</v>
      </c>
      <c r="T368" s="9">
        <f t="shared" si="182"/>
        <v>151</v>
      </c>
      <c r="U368" s="5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>
      <c r="A369" s="1"/>
      <c r="B369" s="31">
        <f t="shared" si="184"/>
        <v>2005</v>
      </c>
      <c r="C369" s="33">
        <v>35</v>
      </c>
      <c r="D369" s="34"/>
      <c r="E369" s="35">
        <v>682</v>
      </c>
      <c r="F369" s="35">
        <v>645</v>
      </c>
      <c r="G369" s="35"/>
      <c r="H369" s="35">
        <v>3301960</v>
      </c>
      <c r="I369" s="34">
        <v>3091700</v>
      </c>
      <c r="J369" s="34"/>
      <c r="K369" s="72">
        <v>41234</v>
      </c>
      <c r="L369" s="36">
        <f t="shared" si="149"/>
        <v>264.72215474608333</v>
      </c>
      <c r="M369" s="28">
        <f>IF(L354=0,0,L369/L354*100)</f>
        <v>42.006623538964789</v>
      </c>
      <c r="N369" s="37">
        <f t="shared" si="183"/>
        <v>9.2963745443927532</v>
      </c>
      <c r="O369" s="29">
        <f t="shared" si="150"/>
        <v>4841.5835777126103</v>
      </c>
      <c r="P369" s="30">
        <f t="shared" si="151"/>
        <v>60.460410557184751</v>
      </c>
      <c r="Q369" s="6">
        <f t="shared" si="179"/>
        <v>94.574780058651029</v>
      </c>
      <c r="R369" s="7">
        <f t="shared" si="180"/>
        <v>0</v>
      </c>
      <c r="S369" s="8">
        <f t="shared" si="181"/>
        <v>93.632266896025399</v>
      </c>
      <c r="T369" s="9">
        <f t="shared" si="182"/>
        <v>37</v>
      </c>
      <c r="U369" s="5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>
      <c r="A370" s="1"/>
      <c r="B370" s="31">
        <f t="shared" si="184"/>
        <v>2006</v>
      </c>
      <c r="C370" s="33">
        <v>44</v>
      </c>
      <c r="D370" s="34">
        <v>0</v>
      </c>
      <c r="E370" s="35">
        <v>1224</v>
      </c>
      <c r="F370" s="35">
        <v>1141</v>
      </c>
      <c r="G370" s="35">
        <v>0</v>
      </c>
      <c r="H370" s="35">
        <v>6022625</v>
      </c>
      <c r="I370" s="34">
        <v>5582935</v>
      </c>
      <c r="J370" s="34">
        <v>0</v>
      </c>
      <c r="K370" s="72">
        <v>77958</v>
      </c>
      <c r="L370" s="36">
        <f t="shared" si="149"/>
        <v>255.38717351009518</v>
      </c>
      <c r="M370" s="28">
        <f>IF(L354=0,0,L370/L354*100)</f>
        <v>40.525330660778671</v>
      </c>
      <c r="N370" s="37">
        <f t="shared" si="183"/>
        <v>-3.5263316910298257</v>
      </c>
      <c r="O370" s="29">
        <f t="shared" si="150"/>
        <v>4920.4452614379088</v>
      </c>
      <c r="P370" s="30">
        <f t="shared" si="151"/>
        <v>63.691176470588232</v>
      </c>
      <c r="Q370" s="6"/>
      <c r="R370" s="7"/>
      <c r="S370" s="8"/>
      <c r="T370" s="9"/>
      <c r="U370" s="5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>
      <c r="A371" s="1"/>
      <c r="B371" s="31">
        <f t="shared" si="184"/>
        <v>2007</v>
      </c>
      <c r="C371" s="33">
        <v>38</v>
      </c>
      <c r="D371" s="34"/>
      <c r="E371" s="35">
        <v>833</v>
      </c>
      <c r="F371" s="35">
        <v>775</v>
      </c>
      <c r="G371" s="35"/>
      <c r="H371" s="35">
        <v>5801390</v>
      </c>
      <c r="I371" s="34">
        <v>5402522</v>
      </c>
      <c r="J371" s="34"/>
      <c r="K371" s="72">
        <v>61872</v>
      </c>
      <c r="L371" s="36">
        <f t="shared" ref="L371:L376" si="185">IF(H371=0,0,H371/K371*3.30578)</f>
        <v>309.96442711080942</v>
      </c>
      <c r="M371" s="28">
        <f>IF(L354=0,0,L371/L354*100)</f>
        <v>49.185754825106137</v>
      </c>
      <c r="N371" s="37">
        <f>IF(L370=0,"     －",IF(L371=0,"     －",(L371-L370)/L370*100))</f>
        <v>21.370397287613532</v>
      </c>
      <c r="O371" s="29">
        <f>IF(H371=0,0,H371/E371)</f>
        <v>6964.453781512605</v>
      </c>
      <c r="P371" s="30">
        <f>IF(K371=0,0,K371/E371)</f>
        <v>74.276110444177675</v>
      </c>
      <c r="Q371" s="6"/>
      <c r="R371" s="7"/>
      <c r="S371" s="8"/>
      <c r="T371" s="9"/>
      <c r="U371" s="5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>
      <c r="A372" s="1"/>
      <c r="B372" s="31">
        <f t="shared" si="184"/>
        <v>2008</v>
      </c>
      <c r="C372" s="33">
        <v>44</v>
      </c>
      <c r="D372" s="34"/>
      <c r="E372" s="35">
        <v>585</v>
      </c>
      <c r="F372" s="35">
        <v>458</v>
      </c>
      <c r="G372" s="35"/>
      <c r="H372" s="35">
        <v>4317744</v>
      </c>
      <c r="I372" s="34">
        <v>3529068</v>
      </c>
      <c r="J372" s="34"/>
      <c r="K372" s="72">
        <v>38660</v>
      </c>
      <c r="L372" s="36">
        <f t="shared" si="185"/>
        <v>369.20620176720121</v>
      </c>
      <c r="M372" s="28">
        <f>IF(L354=0,0,L372/L354*100)</f>
        <v>58.586354212634561</v>
      </c>
      <c r="N372" s="37">
        <f>IF(L371=0,"     －",IF(L372=0,"     －",(L372-L371)/L371*100))</f>
        <v>19.112443065995247</v>
      </c>
      <c r="O372" s="29">
        <f>IF(H372=0,0,H372/E372)</f>
        <v>7380.7589743589742</v>
      </c>
      <c r="P372" s="30">
        <f>IF(K372=0,0,K372/E372)</f>
        <v>66.085470085470092</v>
      </c>
      <c r="Q372" s="6"/>
      <c r="R372" s="7"/>
      <c r="S372" s="8"/>
      <c r="T372" s="9"/>
      <c r="U372" s="5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>
      <c r="A373" s="1"/>
      <c r="B373" s="31">
        <f t="shared" si="184"/>
        <v>2009</v>
      </c>
      <c r="C373" s="33">
        <v>34</v>
      </c>
      <c r="D373" s="34"/>
      <c r="E373" s="35">
        <v>511</v>
      </c>
      <c r="F373" s="35">
        <v>466</v>
      </c>
      <c r="G373" s="35"/>
      <c r="H373" s="35">
        <v>2876680</v>
      </c>
      <c r="I373" s="34">
        <v>2581070</v>
      </c>
      <c r="J373" s="34"/>
      <c r="K373" s="72">
        <v>31486</v>
      </c>
      <c r="L373" s="36">
        <f t="shared" si="185"/>
        <v>302.028559054818</v>
      </c>
      <c r="M373" s="28">
        <f>IF(L354=0,0,L373/L354*100)</f>
        <v>47.926475932477452</v>
      </c>
      <c r="N373" s="37">
        <f>IF(L372=0,"     －",IF(L373=0,"     －",(L373-L372)/L372*100))</f>
        <v>-18.195155550160909</v>
      </c>
      <c r="O373" s="29">
        <f>IF(H373=0,0,H373/E373)</f>
        <v>5629.5107632093932</v>
      </c>
      <c r="P373" s="30">
        <f>IF(K373=0,0,K373/E373)</f>
        <v>61.61643835616438</v>
      </c>
      <c r="Q373" s="6"/>
      <c r="R373" s="7"/>
      <c r="S373" s="8"/>
      <c r="T373" s="9"/>
      <c r="U373" s="5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>
      <c r="A374" s="1"/>
      <c r="B374" s="31">
        <f t="shared" si="184"/>
        <v>2010</v>
      </c>
      <c r="C374" s="33">
        <v>47</v>
      </c>
      <c r="D374" s="34"/>
      <c r="E374" s="35">
        <v>706</v>
      </c>
      <c r="F374" s="35">
        <v>673</v>
      </c>
      <c r="G374" s="35"/>
      <c r="H374" s="35">
        <v>4362004</v>
      </c>
      <c r="I374" s="34">
        <v>4194496</v>
      </c>
      <c r="J374" s="34"/>
      <c r="K374" s="72">
        <v>46618</v>
      </c>
      <c r="L374" s="36">
        <f t="shared" si="185"/>
        <v>309.31883785490584</v>
      </c>
      <c r="M374" s="28">
        <f>IF(L354=0,0,L374/L354*100)</f>
        <v>49.083311473284851</v>
      </c>
      <c r="N374" s="37">
        <f>IF(L373=0,"     －",IF(L374=0,"     －",(L374-L373)/L373*100))</f>
        <v>2.4137713409958201</v>
      </c>
      <c r="O374" s="29">
        <f>IF(H374=0,0,H374/E374)</f>
        <v>6178.4759206798863</v>
      </c>
      <c r="P374" s="30">
        <f>IF(K374=0,0,K374/E374)</f>
        <v>66.03116147308782</v>
      </c>
      <c r="Q374" s="6"/>
      <c r="R374" s="7"/>
      <c r="S374" s="8"/>
      <c r="T374" s="9"/>
      <c r="U374" s="5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>
      <c r="A375" s="1"/>
      <c r="B375" s="31">
        <f t="shared" si="184"/>
        <v>2011</v>
      </c>
      <c r="C375" s="33">
        <v>38</v>
      </c>
      <c r="D375" s="34"/>
      <c r="E375" s="35">
        <v>569</v>
      </c>
      <c r="F375" s="35">
        <v>525</v>
      </c>
      <c r="G375" s="35"/>
      <c r="H375" s="35">
        <v>3262617</v>
      </c>
      <c r="I375" s="34">
        <v>2945707</v>
      </c>
      <c r="J375" s="34"/>
      <c r="K375" s="72">
        <v>39067</v>
      </c>
      <c r="L375" s="36">
        <f t="shared" si="185"/>
        <v>276.0768430199401</v>
      </c>
      <c r="M375" s="28">
        <f>IF(L354=0,0,L375/L354*100)</f>
        <v>43.808407436424005</v>
      </c>
      <c r="N375" s="37">
        <f>IF(L374=0,"     －",IF(L375=0,"     －",(L375-L374)/L374*100))</f>
        <v>-10.7468381381152</v>
      </c>
      <c r="O375" s="29">
        <f>IF(H375=0,0,H375/E375)</f>
        <v>5733.9490333919157</v>
      </c>
      <c r="P375" s="30">
        <f>IF(K375=0,0,K375/E375)</f>
        <v>68.659050966608078</v>
      </c>
      <c r="Q375" s="6"/>
      <c r="R375" s="7"/>
      <c r="S375" s="8"/>
      <c r="T375" s="9"/>
      <c r="U375" s="5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>
      <c r="A376" s="1"/>
      <c r="B376" s="31">
        <f t="shared" si="184"/>
        <v>2012</v>
      </c>
      <c r="C376" s="33">
        <v>42</v>
      </c>
      <c r="D376" s="34"/>
      <c r="E376" s="35">
        <v>518</v>
      </c>
      <c r="F376" s="35">
        <v>452</v>
      </c>
      <c r="G376" s="35"/>
      <c r="H376" s="35">
        <v>3023649</v>
      </c>
      <c r="I376" s="34">
        <v>2650881</v>
      </c>
      <c r="J376" s="34"/>
      <c r="K376" s="72">
        <v>35117</v>
      </c>
      <c r="L376" s="36">
        <f t="shared" si="185"/>
        <v>284.63474645385429</v>
      </c>
      <c r="M376" s="28">
        <f>IF(L354=0,0,L376/L354*100)</f>
        <v>45.166392105958224</v>
      </c>
      <c r="N376" s="37">
        <f t="shared" ref="N376:N378" si="186">IF(L375=0,"     －",IF(L376=0,"     －",(L376-L375)/L375*100))</f>
        <v>3.0998266063539717</v>
      </c>
      <c r="O376" s="29">
        <f t="shared" ref="O376:O383" si="187">IF(H376=0,0,H376/E376)</f>
        <v>5837.1602316602321</v>
      </c>
      <c r="P376" s="30">
        <f t="shared" ref="P376:P383" si="188">IF(K376=0,0,K376/E376)</f>
        <v>67.793436293436287</v>
      </c>
      <c r="Q376" s="6"/>
      <c r="R376" s="7"/>
      <c r="S376" s="8"/>
      <c r="T376" s="9"/>
      <c r="U376" s="5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>
      <c r="A377" s="1"/>
      <c r="B377" s="31">
        <f t="shared" si="184"/>
        <v>2013</v>
      </c>
      <c r="C377" s="33">
        <v>40</v>
      </c>
      <c r="D377" s="34"/>
      <c r="E377" s="35">
        <v>551</v>
      </c>
      <c r="F377" s="35">
        <v>528</v>
      </c>
      <c r="G377" s="35"/>
      <c r="H377" s="35">
        <v>3206956</v>
      </c>
      <c r="I377" s="34">
        <v>3072376</v>
      </c>
      <c r="J377" s="34"/>
      <c r="K377" s="72">
        <v>37743</v>
      </c>
      <c r="L377" s="36">
        <f>IF(H377=0,0,H377/K377*3.30578)</f>
        <v>280.88628369975891</v>
      </c>
      <c r="M377" s="28">
        <f>IF(L354=0,0,L377/L354*100)</f>
        <v>44.571578785886281</v>
      </c>
      <c r="N377" s="37">
        <f t="shared" si="186"/>
        <v>-1.3169378653856989</v>
      </c>
      <c r="O377" s="29">
        <f t="shared" si="187"/>
        <v>5820.2468239564432</v>
      </c>
      <c r="P377" s="30">
        <f t="shared" si="188"/>
        <v>68.499092558983662</v>
      </c>
      <c r="Q377" s="6"/>
      <c r="R377" s="7"/>
      <c r="S377" s="8"/>
      <c r="T377" s="9"/>
      <c r="U377" s="5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>
      <c r="A378" s="1"/>
      <c r="B378" s="31">
        <f t="shared" si="184"/>
        <v>2014</v>
      </c>
      <c r="C378" s="33">
        <v>25</v>
      </c>
      <c r="D378" s="34"/>
      <c r="E378" s="35">
        <v>287</v>
      </c>
      <c r="F378" s="35">
        <v>274</v>
      </c>
      <c r="G378" s="35"/>
      <c r="H378" s="35">
        <v>1891317</v>
      </c>
      <c r="I378" s="34">
        <v>1824989</v>
      </c>
      <c r="J378" s="34"/>
      <c r="K378" s="72">
        <v>20387</v>
      </c>
      <c r="L378" s="36">
        <f>IF(H378=0,0,H378/K378*3.30578)</f>
        <v>306.6796444920783</v>
      </c>
      <c r="M378" s="28">
        <f>IF(L354=0,0,L378/L354*100)</f>
        <v>48.664519165760879</v>
      </c>
      <c r="N378" s="37">
        <f t="shared" si="186"/>
        <v>9.1828481094114505</v>
      </c>
      <c r="O378" s="29">
        <f t="shared" si="187"/>
        <v>6589.9547038327528</v>
      </c>
      <c r="P378" s="30">
        <f t="shared" si="188"/>
        <v>71.034843205574916</v>
      </c>
      <c r="Q378" s="6"/>
      <c r="R378" s="7"/>
      <c r="S378" s="8"/>
      <c r="T378" s="9"/>
      <c r="U378" s="5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>
      <c r="A379" s="1"/>
      <c r="B379" s="31">
        <f t="shared" ref="B379:B388" si="189">B378+1</f>
        <v>2015</v>
      </c>
      <c r="C379" s="33">
        <v>30</v>
      </c>
      <c r="D379" s="34"/>
      <c r="E379" s="35">
        <v>363</v>
      </c>
      <c r="F379" s="35">
        <v>357</v>
      </c>
      <c r="G379" s="35"/>
      <c r="H379" s="35">
        <v>2839451</v>
      </c>
      <c r="I379" s="34">
        <v>2803963</v>
      </c>
      <c r="J379" s="34"/>
      <c r="K379" s="72">
        <v>26522</v>
      </c>
      <c r="L379" s="36">
        <f>IF(H379=0,0,H379/K379*3.30578)</f>
        <v>353.91751477188745</v>
      </c>
      <c r="M379" s="28">
        <f>IF(L354=0,0,L379/L354*100)</f>
        <v>56.160315788940011</v>
      </c>
      <c r="N379" s="37">
        <f>IF(L378=0,"     －",IF(L379=0,"     －",(L379-L378)/L378*100))</f>
        <v>15.403001512553709</v>
      </c>
      <c r="O379" s="29">
        <f t="shared" si="187"/>
        <v>7822.1790633608816</v>
      </c>
      <c r="P379" s="30">
        <f t="shared" si="188"/>
        <v>73.063360881542707</v>
      </c>
      <c r="Q379" s="6"/>
      <c r="R379" s="7"/>
      <c r="S379" s="8"/>
      <c r="T379" s="9"/>
      <c r="U379" s="5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>
      <c r="A380" s="1"/>
      <c r="B380" s="31">
        <f t="shared" si="189"/>
        <v>2016</v>
      </c>
      <c r="C380" s="33">
        <v>46</v>
      </c>
      <c r="D380" s="34"/>
      <c r="E380" s="35">
        <v>466</v>
      </c>
      <c r="F380" s="35">
        <v>421</v>
      </c>
      <c r="G380" s="35"/>
      <c r="H380" s="35">
        <v>3466931</v>
      </c>
      <c r="I380" s="34">
        <v>3161464</v>
      </c>
      <c r="J380" s="34"/>
      <c r="K380" s="72">
        <v>33386</v>
      </c>
      <c r="L380" s="36">
        <f>IF(H380=0,0,H380/K380*3.30578)</f>
        <v>343.28494462289581</v>
      </c>
      <c r="M380" s="28">
        <f>IF(L354=0,0,L380/L354*100)</f>
        <v>54.473118992250534</v>
      </c>
      <c r="N380" s="37">
        <f>IF(L379=0,"     －",IF(L380=0,"     －",(L380-L379)/L379*100))</f>
        <v>-3.0042509074027377</v>
      </c>
      <c r="O380" s="29">
        <f t="shared" si="187"/>
        <v>7439.7660944206009</v>
      </c>
      <c r="P380" s="30">
        <f t="shared" si="188"/>
        <v>71.643776824034333</v>
      </c>
      <c r="Q380" s="6"/>
      <c r="R380" s="7"/>
      <c r="S380" s="8"/>
      <c r="T380" s="9"/>
      <c r="U380" s="5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>
      <c r="A381" s="1"/>
      <c r="B381" s="31">
        <f t="shared" si="189"/>
        <v>2017</v>
      </c>
      <c r="C381" s="33">
        <v>42</v>
      </c>
      <c r="D381" s="34"/>
      <c r="E381" s="35">
        <v>403</v>
      </c>
      <c r="F381" s="35">
        <v>360</v>
      </c>
      <c r="G381" s="35"/>
      <c r="H381" s="35">
        <v>3056060</v>
      </c>
      <c r="I381" s="34">
        <v>2747468</v>
      </c>
      <c r="J381" s="34"/>
      <c r="K381" s="72">
        <v>28795</v>
      </c>
      <c r="L381" s="36">
        <f t="shared" ref="L381:L382" si="190">IF(H381=0,0,H381/K381*3.30578)</f>
        <v>350.84778700468831</v>
      </c>
      <c r="M381" s="28">
        <f>IF(L354=0,0,L381/L354*100)</f>
        <v>55.673205449393528</v>
      </c>
      <c r="N381" s="37">
        <f>IF(L380=0,"     －",IF(L381=0,"     －",(L381-L380)/L380*100))</f>
        <v>2.2030801234526654</v>
      </c>
      <c r="O381" s="29">
        <f t="shared" si="187"/>
        <v>7583.2754342431763</v>
      </c>
      <c r="P381" s="30">
        <f t="shared" si="188"/>
        <v>71.451612903225808</v>
      </c>
      <c r="Q381" s="6"/>
      <c r="R381" s="7"/>
      <c r="S381" s="8"/>
      <c r="T381" s="9"/>
      <c r="U381" s="5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>
      <c r="A382" s="1"/>
      <c r="B382" s="31">
        <f t="shared" si="189"/>
        <v>2018</v>
      </c>
      <c r="C382" s="33">
        <v>23</v>
      </c>
      <c r="D382" s="34"/>
      <c r="E382" s="35">
        <v>246</v>
      </c>
      <c r="F382" s="35">
        <v>231</v>
      </c>
      <c r="G382" s="35"/>
      <c r="H382" s="35">
        <v>1699636</v>
      </c>
      <c r="I382" s="34">
        <v>1578204</v>
      </c>
      <c r="J382" s="34"/>
      <c r="K382" s="72">
        <v>16338</v>
      </c>
      <c r="L382" s="36">
        <f t="shared" si="190"/>
        <v>343.89905105153628</v>
      </c>
      <c r="M382" s="28">
        <f>IF(L354=0,0,L382/L354*100)</f>
        <v>54.570566588147841</v>
      </c>
      <c r="N382" s="37">
        <f>IF(L381=0,"     －",IF(L382=0,"     －",(L382-L381)/L381*100))</f>
        <v>-1.9805557311550561</v>
      </c>
      <c r="O382" s="29">
        <f t="shared" si="187"/>
        <v>6909.0894308943089</v>
      </c>
      <c r="P382" s="30">
        <f t="shared" si="188"/>
        <v>66.41463414634147</v>
      </c>
      <c r="Q382" s="6"/>
      <c r="R382" s="7"/>
      <c r="S382" s="8"/>
      <c r="T382" s="9"/>
      <c r="U382" s="5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>
      <c r="A383" s="1"/>
      <c r="B383" s="31">
        <f t="shared" si="189"/>
        <v>2019</v>
      </c>
      <c r="C383" s="33">
        <v>16</v>
      </c>
      <c r="D383" s="34"/>
      <c r="E383" s="35">
        <v>226</v>
      </c>
      <c r="F383" s="35">
        <v>214</v>
      </c>
      <c r="G383" s="35"/>
      <c r="H383" s="35">
        <v>1725374</v>
      </c>
      <c r="I383" s="34">
        <v>1661918</v>
      </c>
      <c r="J383" s="34"/>
      <c r="K383" s="72">
        <v>13331</v>
      </c>
      <c r="L383" s="36">
        <f>IF(H383=0,0,H383/K383*3.30578)</f>
        <v>427.85288888455477</v>
      </c>
      <c r="M383" s="28">
        <f>IF(L354=0,0,L383/L354*100)</f>
        <v>67.892523958453978</v>
      </c>
      <c r="N383" s="37">
        <f>IF(L382=0,"     －",IF(L383=0,"     －",(L383-L382)/L382*100))</f>
        <v>24.412349372966801</v>
      </c>
      <c r="O383" s="29">
        <f t="shared" si="187"/>
        <v>7634.3982300884954</v>
      </c>
      <c r="P383" s="30">
        <f t="shared" si="188"/>
        <v>58.986725663716811</v>
      </c>
      <c r="Q383" s="6"/>
      <c r="R383" s="7"/>
      <c r="S383" s="8"/>
      <c r="T383" s="9"/>
      <c r="U383" s="5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>
      <c r="A384" s="1"/>
      <c r="B384" s="31">
        <f t="shared" si="189"/>
        <v>2020</v>
      </c>
      <c r="C384" s="33">
        <v>16</v>
      </c>
      <c r="D384" s="34"/>
      <c r="E384" s="35">
        <v>189</v>
      </c>
      <c r="F384" s="35">
        <v>177</v>
      </c>
      <c r="G384" s="35"/>
      <c r="H384" s="35">
        <v>1326594</v>
      </c>
      <c r="I384" s="34">
        <v>1240021</v>
      </c>
      <c r="J384" s="34"/>
      <c r="K384" s="72">
        <v>11000</v>
      </c>
      <c r="L384" s="36">
        <f t="shared" ref="L384:L388" si="191">IF(H384=0,0,H384/K384*3.30578)</f>
        <v>398.67526484727273</v>
      </c>
      <c r="M384" s="28">
        <f>IF(L354=0,0,L384/L354*100)</f>
        <v>63.262562141048932</v>
      </c>
      <c r="N384" s="37">
        <f t="shared" ref="N384:N388" si="192">IF(L383=0,"     －",IF(L384=0,"     －",(L384-L383)/L383*100))</f>
        <v>-6.8195458755345424</v>
      </c>
      <c r="O384" s="29">
        <f>IF(H384=0,0,H384/E384)</f>
        <v>7019.0158730158728</v>
      </c>
      <c r="P384" s="30">
        <f>IF(K384=0,0,K384/E384)</f>
        <v>58.201058201058203</v>
      </c>
      <c r="Q384" s="6"/>
      <c r="R384" s="7"/>
      <c r="S384" s="8"/>
      <c r="T384" s="9"/>
      <c r="U384" s="5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>
      <c r="A385" s="1"/>
      <c r="B385" s="31">
        <f t="shared" si="189"/>
        <v>2021</v>
      </c>
      <c r="C385" s="81">
        <v>6</v>
      </c>
      <c r="D385" s="34"/>
      <c r="E385" s="35">
        <v>154</v>
      </c>
      <c r="F385" s="35">
        <v>145</v>
      </c>
      <c r="G385" s="35"/>
      <c r="H385" s="35">
        <v>1114282</v>
      </c>
      <c r="I385" s="34">
        <v>1046888</v>
      </c>
      <c r="J385" s="34"/>
      <c r="K385" s="72">
        <v>10131</v>
      </c>
      <c r="L385" s="36">
        <f t="shared" si="191"/>
        <v>363.59403316158324</v>
      </c>
      <c r="M385" s="28">
        <f>IF(L354=0,0,L385/L354*100)</f>
        <v>57.695804443275378</v>
      </c>
      <c r="N385" s="37">
        <f t="shared" si="192"/>
        <v>-8.7994502741795753</v>
      </c>
      <c r="O385" s="29">
        <f>IF(H385=0,0,H385/E385)</f>
        <v>7235.5974025974028</v>
      </c>
      <c r="P385" s="30">
        <f>IF(K385=0,0,K385/E385)</f>
        <v>65.785714285714292</v>
      </c>
      <c r="Q385" s="6"/>
      <c r="R385" s="7"/>
      <c r="S385" s="8"/>
      <c r="T385" s="9"/>
      <c r="U385" s="5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>
      <c r="A386" s="1"/>
      <c r="B386" s="31">
        <f t="shared" si="189"/>
        <v>2022</v>
      </c>
      <c r="C386" s="81">
        <v>24</v>
      </c>
      <c r="D386" s="34"/>
      <c r="E386" s="35">
        <v>272</v>
      </c>
      <c r="F386" s="35">
        <v>260</v>
      </c>
      <c r="G386" s="35"/>
      <c r="H386" s="35">
        <v>2269980</v>
      </c>
      <c r="I386" s="34">
        <v>2151982</v>
      </c>
      <c r="J386" s="34"/>
      <c r="K386" s="72">
        <v>18220</v>
      </c>
      <c r="L386" s="36">
        <f t="shared" si="191"/>
        <v>411.85809464324916</v>
      </c>
      <c r="M386" s="28">
        <f>IF(L354=0,0,L386/L354*100)</f>
        <v>65.354439071217442</v>
      </c>
      <c r="N386" s="37">
        <f t="shared" si="192"/>
        <v>13.274162136818427</v>
      </c>
      <c r="O386" s="29">
        <f>IF(H386=0,0,H386/E386)</f>
        <v>8345.5147058823532</v>
      </c>
      <c r="P386" s="30">
        <f>IF(K386=0,0,K386/E386)</f>
        <v>66.985294117647058</v>
      </c>
      <c r="Q386" s="6"/>
      <c r="R386" s="7"/>
      <c r="S386" s="8"/>
      <c r="T386" s="9"/>
      <c r="U386" s="5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>
      <c r="A387" s="1"/>
      <c r="B387" s="31">
        <f t="shared" si="189"/>
        <v>2023</v>
      </c>
      <c r="C387" s="81">
        <v>17</v>
      </c>
      <c r="D387" s="34"/>
      <c r="E387" s="35">
        <v>179</v>
      </c>
      <c r="F387" s="35">
        <v>170</v>
      </c>
      <c r="G387" s="35"/>
      <c r="H387" s="35">
        <v>1650904</v>
      </c>
      <c r="I387" s="34">
        <v>1558014</v>
      </c>
      <c r="J387" s="34"/>
      <c r="K387" s="72">
        <v>10592</v>
      </c>
      <c r="L387" s="36">
        <f t="shared" si="191"/>
        <v>515.24975690332326</v>
      </c>
      <c r="M387" s="28">
        <f>IF(L354=0,0,L387/L354*100)</f>
        <v>81.76082801812133</v>
      </c>
      <c r="N387" s="37">
        <f t="shared" si="192"/>
        <v>25.10371013822899</v>
      </c>
      <c r="O387" s="29">
        <f>IF(H387=0,0,H387/E387)</f>
        <v>9222.9273743016765</v>
      </c>
      <c r="P387" s="30">
        <f>IF(K387=0,0,K387/E387)</f>
        <v>59.173184357541899</v>
      </c>
      <c r="Q387" s="6"/>
      <c r="R387" s="7"/>
      <c r="S387" s="8"/>
      <c r="T387" s="9"/>
      <c r="U387" s="5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>
      <c r="A388" s="1"/>
      <c r="B388" s="31">
        <f t="shared" si="189"/>
        <v>2024</v>
      </c>
      <c r="C388" s="81">
        <v>15</v>
      </c>
      <c r="D388" s="34"/>
      <c r="E388" s="35">
        <v>275</v>
      </c>
      <c r="F388" s="35">
        <v>265</v>
      </c>
      <c r="G388" s="35"/>
      <c r="H388" s="35">
        <v>2628816</v>
      </c>
      <c r="I388" s="34">
        <v>2531328</v>
      </c>
      <c r="J388" s="34"/>
      <c r="K388" s="72">
        <v>17939</v>
      </c>
      <c r="L388" s="36">
        <f t="shared" si="191"/>
        <v>484.43543990634925</v>
      </c>
      <c r="M388" s="28">
        <f>IF(L354=0,0,L388/L354*100)</f>
        <v>76.871152596191578</v>
      </c>
      <c r="N388" s="37">
        <f t="shared" si="192"/>
        <v>-5.9804622096611162</v>
      </c>
      <c r="O388" s="29">
        <f>IF(H388=0,0,H388/E388)</f>
        <v>9559.3309090909097</v>
      </c>
      <c r="P388" s="30">
        <f>IF(K388=0,0,K388/E388)</f>
        <v>65.232727272727274</v>
      </c>
      <c r="Q388" s="6"/>
      <c r="R388" s="7"/>
      <c r="S388" s="8"/>
      <c r="T388" s="9"/>
      <c r="U388" s="5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>
      <c r="A389" s="1"/>
      <c r="B389" s="58" t="s">
        <v>36</v>
      </c>
      <c r="C389" s="59">
        <v>9</v>
      </c>
      <c r="D389" s="60">
        <v>6</v>
      </c>
      <c r="E389" s="61">
        <v>493</v>
      </c>
      <c r="F389" s="61">
        <v>458</v>
      </c>
      <c r="G389" s="61">
        <v>440</v>
      </c>
      <c r="H389" s="61">
        <v>2987009</v>
      </c>
      <c r="I389" s="60">
        <v>2665800</v>
      </c>
      <c r="J389" s="60">
        <v>2538351</v>
      </c>
      <c r="K389" s="73">
        <v>15368</v>
      </c>
      <c r="L389" s="63">
        <f t="shared" si="149"/>
        <v>642.52958172956789</v>
      </c>
      <c r="M389" s="62">
        <v>100</v>
      </c>
      <c r="N389" s="63"/>
      <c r="O389" s="64">
        <f t="shared" si="150"/>
        <v>6058.8417849898578</v>
      </c>
      <c r="P389" s="65">
        <f t="shared" si="151"/>
        <v>31.172413793103448</v>
      </c>
      <c r="Q389" s="6">
        <f t="shared" ref="Q389:Q404" si="193">IF(F389=0,0,F389/E389*100)</f>
        <v>92.900608519269781</v>
      </c>
      <c r="R389" s="7">
        <f t="shared" ref="R389:R404" si="194">IF(G389=0,0,G389/E389*100)</f>
        <v>89.249492900608516</v>
      </c>
      <c r="S389" s="8">
        <f t="shared" ref="S389:S404" si="195">IF(I389=0,0,I389/H389*100)</f>
        <v>89.246466950718926</v>
      </c>
      <c r="T389" s="9">
        <f t="shared" ref="T389:T404" si="196">E389-F389</f>
        <v>35</v>
      </c>
      <c r="U389" s="5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>
      <c r="A390" s="1"/>
      <c r="B390" s="31">
        <v>1991</v>
      </c>
      <c r="C390" s="33">
        <v>7</v>
      </c>
      <c r="D390" s="34">
        <v>1</v>
      </c>
      <c r="E390" s="35">
        <v>228</v>
      </c>
      <c r="F390" s="35">
        <v>122</v>
      </c>
      <c r="G390" s="35">
        <v>37</v>
      </c>
      <c r="H390" s="35">
        <v>2141088</v>
      </c>
      <c r="I390" s="34">
        <v>813286</v>
      </c>
      <c r="J390" s="34">
        <v>429292</v>
      </c>
      <c r="K390" s="72">
        <v>11051</v>
      </c>
      <c r="L390" s="36">
        <f t="shared" si="149"/>
        <v>640.48193725816668</v>
      </c>
      <c r="M390" s="28">
        <f>IF(L389=0,0,L390/L389*100)</f>
        <v>99.681315144138679</v>
      </c>
      <c r="N390" s="37">
        <f t="shared" ref="N390:N405" si="197">IF(L389=0,"     －",IF(L390=0,"     －",(L390-L389)/L389*100))</f>
        <v>-0.31868485586131962</v>
      </c>
      <c r="O390" s="29">
        <f t="shared" si="150"/>
        <v>9390.7368421052633</v>
      </c>
      <c r="P390" s="30">
        <f t="shared" si="151"/>
        <v>48.469298245614034</v>
      </c>
      <c r="Q390" s="6">
        <f t="shared" si="193"/>
        <v>53.508771929824562</v>
      </c>
      <c r="R390" s="7">
        <f t="shared" si="194"/>
        <v>16.228070175438596</v>
      </c>
      <c r="S390" s="8">
        <f t="shared" si="195"/>
        <v>37.984706840634296</v>
      </c>
      <c r="T390" s="9">
        <f t="shared" si="196"/>
        <v>106</v>
      </c>
      <c r="U390" s="5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>
      <c r="A391" s="1"/>
      <c r="B391" s="31">
        <v>1992</v>
      </c>
      <c r="C391" s="33">
        <v>5</v>
      </c>
      <c r="D391" s="34">
        <v>2</v>
      </c>
      <c r="E391" s="35">
        <v>99</v>
      </c>
      <c r="F391" s="35">
        <v>75</v>
      </c>
      <c r="G391" s="35">
        <v>64</v>
      </c>
      <c r="H391" s="35">
        <v>447340</v>
      </c>
      <c r="I391" s="34">
        <v>323824</v>
      </c>
      <c r="J391" s="34">
        <v>286904</v>
      </c>
      <c r="K391" s="72">
        <v>3375</v>
      </c>
      <c r="L391" s="36">
        <f t="shared" si="149"/>
        <v>438.16522228148142</v>
      </c>
      <c r="M391" s="28">
        <f>IF(L389=0,0,L391/L389*100)</f>
        <v>68.193782004872631</v>
      </c>
      <c r="N391" s="37">
        <f t="shared" si="197"/>
        <v>-31.588199948741892</v>
      </c>
      <c r="O391" s="29">
        <f t="shared" si="150"/>
        <v>4518.5858585858587</v>
      </c>
      <c r="P391" s="30">
        <f t="shared" si="151"/>
        <v>34.090909090909093</v>
      </c>
      <c r="Q391" s="6">
        <f t="shared" si="193"/>
        <v>75.757575757575751</v>
      </c>
      <c r="R391" s="7">
        <f t="shared" si="194"/>
        <v>64.646464646464651</v>
      </c>
      <c r="S391" s="8">
        <f t="shared" si="195"/>
        <v>72.388787052353905</v>
      </c>
      <c r="T391" s="9">
        <f t="shared" si="196"/>
        <v>24</v>
      </c>
      <c r="U391" s="5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>
      <c r="A392" s="1"/>
      <c r="B392" s="31">
        <f>B391+1</f>
        <v>1993</v>
      </c>
      <c r="C392" s="33">
        <v>5</v>
      </c>
      <c r="D392" s="34">
        <v>-1</v>
      </c>
      <c r="E392" s="35">
        <v>136</v>
      </c>
      <c r="F392" s="35">
        <v>113</v>
      </c>
      <c r="G392" s="35">
        <v>104</v>
      </c>
      <c r="H392" s="35">
        <v>768247</v>
      </c>
      <c r="I392" s="34">
        <v>671099</v>
      </c>
      <c r="J392" s="34">
        <v>651569</v>
      </c>
      <c r="K392" s="72">
        <v>7022</v>
      </c>
      <c r="L392" s="36">
        <f t="shared" si="149"/>
        <v>361.67125714326403</v>
      </c>
      <c r="M392" s="28">
        <f>IF(L389=0,0,L392/L389*100)</f>
        <v>56.288654628120547</v>
      </c>
      <c r="N392" s="37">
        <f t="shared" si="197"/>
        <v>-17.457790177851439</v>
      </c>
      <c r="O392" s="29">
        <f t="shared" si="150"/>
        <v>5648.875</v>
      </c>
      <c r="P392" s="30">
        <f t="shared" si="151"/>
        <v>51.632352941176471</v>
      </c>
      <c r="Q392" s="6">
        <f t="shared" si="193"/>
        <v>83.088235294117652</v>
      </c>
      <c r="R392" s="7">
        <f t="shared" si="194"/>
        <v>76.470588235294116</v>
      </c>
      <c r="S392" s="8">
        <f t="shared" si="195"/>
        <v>87.354587782314809</v>
      </c>
      <c r="T392" s="9">
        <f t="shared" si="196"/>
        <v>23</v>
      </c>
      <c r="U392" s="5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>
      <c r="A393" s="1"/>
      <c r="B393" s="31">
        <f t="shared" ref="B393:B413" si="198">B392+1</f>
        <v>1994</v>
      </c>
      <c r="C393" s="33">
        <v>12</v>
      </c>
      <c r="D393" s="34">
        <v>10</v>
      </c>
      <c r="E393" s="35">
        <v>326</v>
      </c>
      <c r="F393" s="35">
        <v>309</v>
      </c>
      <c r="G393" s="35">
        <v>277</v>
      </c>
      <c r="H393" s="35">
        <v>1379349</v>
      </c>
      <c r="I393" s="34">
        <v>1340149</v>
      </c>
      <c r="J393" s="34">
        <v>1220596</v>
      </c>
      <c r="K393" s="72">
        <v>14641</v>
      </c>
      <c r="L393" s="36">
        <f t="shared" si="149"/>
        <v>311.44213764223758</v>
      </c>
      <c r="M393" s="28">
        <f>IF(L389=0,0,L393/L389*100)</f>
        <v>48.471252763786275</v>
      </c>
      <c r="N393" s="37">
        <f t="shared" si="197"/>
        <v>-13.888059531678474</v>
      </c>
      <c r="O393" s="29">
        <f t="shared" si="150"/>
        <v>4231.1319018404911</v>
      </c>
      <c r="P393" s="30">
        <f t="shared" si="151"/>
        <v>44.911042944785279</v>
      </c>
      <c r="Q393" s="6">
        <f t="shared" si="193"/>
        <v>94.785276073619627</v>
      </c>
      <c r="R393" s="7">
        <f t="shared" si="194"/>
        <v>84.969325153374228</v>
      </c>
      <c r="S393" s="8">
        <f t="shared" si="195"/>
        <v>97.158079644817946</v>
      </c>
      <c r="T393" s="9">
        <f t="shared" si="196"/>
        <v>17</v>
      </c>
      <c r="U393" s="5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>
      <c r="A394" s="1"/>
      <c r="B394" s="31">
        <f t="shared" si="198"/>
        <v>1995</v>
      </c>
      <c r="C394" s="33">
        <v>9</v>
      </c>
      <c r="D394" s="34">
        <v>5</v>
      </c>
      <c r="E394" s="35">
        <v>213</v>
      </c>
      <c r="F394" s="35">
        <v>199</v>
      </c>
      <c r="G394" s="35">
        <v>188</v>
      </c>
      <c r="H394" s="35">
        <v>1097067</v>
      </c>
      <c r="I394" s="34">
        <v>1027508</v>
      </c>
      <c r="J394" s="34">
        <v>979628</v>
      </c>
      <c r="K394" s="72">
        <v>13109</v>
      </c>
      <c r="L394" s="36">
        <f t="shared" si="149"/>
        <v>276.65437083377833</v>
      </c>
      <c r="M394" s="28">
        <f>IF(L389=0,0,L394/L389*100)</f>
        <v>43.05706362796203</v>
      </c>
      <c r="N394" s="37">
        <f t="shared" si="197"/>
        <v>-11.169897263041827</v>
      </c>
      <c r="O394" s="29">
        <f t="shared" si="150"/>
        <v>5150.5492957746483</v>
      </c>
      <c r="P394" s="30">
        <f t="shared" si="151"/>
        <v>61.544600938967136</v>
      </c>
      <c r="Q394" s="6">
        <f t="shared" si="193"/>
        <v>93.427230046948367</v>
      </c>
      <c r="R394" s="7">
        <f t="shared" si="194"/>
        <v>88.262910798122064</v>
      </c>
      <c r="S394" s="8">
        <f t="shared" si="195"/>
        <v>93.659548596393833</v>
      </c>
      <c r="T394" s="9">
        <f t="shared" si="196"/>
        <v>14</v>
      </c>
      <c r="U394" s="5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>
      <c r="A395" s="1"/>
      <c r="B395" s="31">
        <f t="shared" si="198"/>
        <v>1996</v>
      </c>
      <c r="C395" s="33">
        <v>27</v>
      </c>
      <c r="D395" s="34">
        <v>19</v>
      </c>
      <c r="E395" s="35">
        <v>1108</v>
      </c>
      <c r="F395" s="35">
        <v>1052</v>
      </c>
      <c r="G395" s="35">
        <v>951</v>
      </c>
      <c r="H395" s="35">
        <v>5472726</v>
      </c>
      <c r="I395" s="34">
        <v>5165891</v>
      </c>
      <c r="J395" s="34">
        <v>4649324</v>
      </c>
      <c r="K395" s="72">
        <v>74015</v>
      </c>
      <c r="L395" s="36">
        <f t="shared" si="149"/>
        <v>244.43191456164288</v>
      </c>
      <c r="M395" s="28">
        <f>IF(L389=0,0,L395/L389*100)</f>
        <v>38.042126232332912</v>
      </c>
      <c r="N395" s="37">
        <f t="shared" si="197"/>
        <v>-11.647188575052587</v>
      </c>
      <c r="O395" s="29">
        <f t="shared" si="150"/>
        <v>4939.2833935018052</v>
      </c>
      <c r="P395" s="30">
        <f t="shared" si="151"/>
        <v>66.800541516245488</v>
      </c>
      <c r="Q395" s="6">
        <f t="shared" si="193"/>
        <v>94.945848375451263</v>
      </c>
      <c r="R395" s="7">
        <f t="shared" si="194"/>
        <v>85.83032490974729</v>
      </c>
      <c r="S395" s="8">
        <f t="shared" si="195"/>
        <v>94.39337909480578</v>
      </c>
      <c r="T395" s="9">
        <f t="shared" si="196"/>
        <v>56</v>
      </c>
      <c r="U395" s="5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>
      <c r="A396" s="1"/>
      <c r="B396" s="31">
        <f t="shared" si="198"/>
        <v>1997</v>
      </c>
      <c r="C396" s="33">
        <v>16</v>
      </c>
      <c r="D396">
        <v>8</v>
      </c>
      <c r="E396" s="35">
        <v>440</v>
      </c>
      <c r="F396" s="35">
        <v>409</v>
      </c>
      <c r="G396" s="35">
        <v>306</v>
      </c>
      <c r="H396" s="35">
        <v>2321538</v>
      </c>
      <c r="I396" s="34">
        <v>2175181</v>
      </c>
      <c r="J396" s="34">
        <v>1679609</v>
      </c>
      <c r="K396" s="72">
        <v>29460</v>
      </c>
      <c r="L396" s="36">
        <f t="shared" si="149"/>
        <v>260.50556312423623</v>
      </c>
      <c r="M396" s="28">
        <f>IF(L389=0,0,L396/L389*100)</f>
        <v>40.543746238578557</v>
      </c>
      <c r="N396" s="37">
        <f t="shared" si="197"/>
        <v>6.5759205754368706</v>
      </c>
      <c r="O396" s="29">
        <f t="shared" si="150"/>
        <v>5276.2227272727268</v>
      </c>
      <c r="P396" s="30">
        <f t="shared" si="151"/>
        <v>66.954545454545453</v>
      </c>
      <c r="Q396" s="6">
        <f t="shared" si="193"/>
        <v>92.954545454545453</v>
      </c>
      <c r="R396" s="7">
        <f t="shared" si="194"/>
        <v>69.545454545454547</v>
      </c>
      <c r="S396" s="8">
        <f t="shared" si="195"/>
        <v>93.695687944802103</v>
      </c>
      <c r="T396" s="9">
        <f t="shared" si="196"/>
        <v>31</v>
      </c>
      <c r="U396" s="5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>
      <c r="A397" s="1"/>
      <c r="B397" s="31">
        <f t="shared" si="198"/>
        <v>1998</v>
      </c>
      <c r="C397" s="33">
        <v>30</v>
      </c>
      <c r="D397" s="34">
        <v>14</v>
      </c>
      <c r="E397" s="35">
        <v>815</v>
      </c>
      <c r="F397" s="35">
        <v>700</v>
      </c>
      <c r="G397" s="35">
        <v>542</v>
      </c>
      <c r="H397" s="35">
        <v>3634250</v>
      </c>
      <c r="I397" s="34">
        <v>3100960</v>
      </c>
      <c r="J397" s="34">
        <v>2491200</v>
      </c>
      <c r="K397" s="72">
        <v>46573</v>
      </c>
      <c r="L397" s="36">
        <f t="shared" si="149"/>
        <v>257.96128583084618</v>
      </c>
      <c r="M397" s="28">
        <f>IF(L389=0,0,L397/L389*100)</f>
        <v>40.147768004153718</v>
      </c>
      <c r="N397" s="37">
        <f t="shared" si="197"/>
        <v>-0.97666908256261542</v>
      </c>
      <c r="O397" s="29">
        <f t="shared" si="150"/>
        <v>4459.2024539877302</v>
      </c>
      <c r="P397" s="30">
        <f t="shared" si="151"/>
        <v>57.14478527607362</v>
      </c>
      <c r="Q397" s="6">
        <f t="shared" si="193"/>
        <v>85.889570552147248</v>
      </c>
      <c r="R397" s="7">
        <f t="shared" si="194"/>
        <v>66.50306748466258</v>
      </c>
      <c r="S397" s="8">
        <f t="shared" si="195"/>
        <v>85.325995735020982</v>
      </c>
      <c r="T397" s="9">
        <f t="shared" si="196"/>
        <v>115</v>
      </c>
      <c r="U397" s="5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>
      <c r="A398" s="1"/>
      <c r="B398" s="31">
        <f t="shared" si="198"/>
        <v>1999</v>
      </c>
      <c r="C398" s="33">
        <v>43</v>
      </c>
      <c r="D398" s="34">
        <v>23</v>
      </c>
      <c r="E398" s="35">
        <v>1227</v>
      </c>
      <c r="F398" s="35">
        <v>1102</v>
      </c>
      <c r="G398" s="35">
        <v>974</v>
      </c>
      <c r="H398" s="35">
        <v>5638390</v>
      </c>
      <c r="I398" s="34">
        <v>5078870</v>
      </c>
      <c r="J398" s="34">
        <v>4543090</v>
      </c>
      <c r="K398" s="72">
        <v>76606</v>
      </c>
      <c r="L398" s="36">
        <f t="shared" si="149"/>
        <v>243.31353802835289</v>
      </c>
      <c r="M398" s="28">
        <f>IF(L389=0,0,L398/L389*100)</f>
        <v>37.868067859755023</v>
      </c>
      <c r="N398" s="37">
        <f t="shared" si="197"/>
        <v>-5.6782736817718851</v>
      </c>
      <c r="O398" s="29">
        <f t="shared" si="150"/>
        <v>4595.2648736756319</v>
      </c>
      <c r="P398" s="30">
        <f t="shared" si="151"/>
        <v>62.433577832110842</v>
      </c>
      <c r="Q398" s="6">
        <f t="shared" si="193"/>
        <v>89.812550937245319</v>
      </c>
      <c r="R398" s="7">
        <f t="shared" si="194"/>
        <v>79.380603096984515</v>
      </c>
      <c r="S398" s="8">
        <f t="shared" si="195"/>
        <v>90.076599880462325</v>
      </c>
      <c r="T398" s="9">
        <f t="shared" si="196"/>
        <v>125</v>
      </c>
      <c r="U398" s="5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>
      <c r="A399" s="1"/>
      <c r="B399" s="31">
        <f t="shared" si="198"/>
        <v>2000</v>
      </c>
      <c r="C399" s="33">
        <v>29</v>
      </c>
      <c r="D399" s="34">
        <v>17</v>
      </c>
      <c r="E399" s="35">
        <v>935</v>
      </c>
      <c r="F399" s="35">
        <v>838</v>
      </c>
      <c r="G399" s="35">
        <v>675</v>
      </c>
      <c r="H399" s="35">
        <v>3523480</v>
      </c>
      <c r="I399" s="34">
        <v>3122440</v>
      </c>
      <c r="J399" s="34">
        <v>2443690</v>
      </c>
      <c r="K399" s="72">
        <v>52301</v>
      </c>
      <c r="L399" s="36">
        <f t="shared" si="149"/>
        <v>222.70797335423796</v>
      </c>
      <c r="M399" s="28">
        <f>IF(L389=0,0,L399/L389*100)</f>
        <v>34.661123734529127</v>
      </c>
      <c r="N399" s="37">
        <f t="shared" si="197"/>
        <v>-8.468729212968741</v>
      </c>
      <c r="O399" s="29">
        <f t="shared" si="150"/>
        <v>3768.4278074866311</v>
      </c>
      <c r="P399" s="30">
        <f t="shared" si="151"/>
        <v>55.936898395721926</v>
      </c>
      <c r="Q399" s="6">
        <f t="shared" si="193"/>
        <v>89.62566844919786</v>
      </c>
      <c r="R399" s="7">
        <f t="shared" si="194"/>
        <v>72.192513368983953</v>
      </c>
      <c r="S399" s="8">
        <f t="shared" si="195"/>
        <v>88.618070770942353</v>
      </c>
      <c r="T399" s="9">
        <f t="shared" si="196"/>
        <v>97</v>
      </c>
      <c r="U399" s="5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>
      <c r="A400" s="1"/>
      <c r="B400" s="31">
        <f t="shared" si="198"/>
        <v>2001</v>
      </c>
      <c r="C400" s="33">
        <v>35</v>
      </c>
      <c r="D400" s="34"/>
      <c r="E400" s="35">
        <v>966</v>
      </c>
      <c r="F400" s="35">
        <v>871</v>
      </c>
      <c r="G400" s="35">
        <v>784</v>
      </c>
      <c r="H400" s="35">
        <v>4814441</v>
      </c>
      <c r="I400" s="34">
        <v>4371813</v>
      </c>
      <c r="J400" s="34"/>
      <c r="K400" s="72">
        <v>67705</v>
      </c>
      <c r="L400" s="36">
        <f t="shared" si="149"/>
        <v>235.07101054545456</v>
      </c>
      <c r="M400" s="28">
        <f>IF(L389=0,0,L400/L389*100)</f>
        <v>36.585243268129062</v>
      </c>
      <c r="N400" s="37">
        <f t="shared" si="197"/>
        <v>5.5512324076300672</v>
      </c>
      <c r="O400" s="29">
        <f t="shared" si="150"/>
        <v>4983.8933747412011</v>
      </c>
      <c r="P400" s="30">
        <f t="shared" si="151"/>
        <v>70.087991718426494</v>
      </c>
      <c r="Q400" s="6">
        <f t="shared" si="193"/>
        <v>90.165631469979303</v>
      </c>
      <c r="R400" s="7">
        <f t="shared" si="194"/>
        <v>81.159420289855078</v>
      </c>
      <c r="S400" s="8">
        <f t="shared" si="195"/>
        <v>90.806243133938082</v>
      </c>
      <c r="T400" s="9">
        <f t="shared" si="196"/>
        <v>95</v>
      </c>
      <c r="U400" s="5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>
      <c r="A401" s="1"/>
      <c r="B401" s="31">
        <f t="shared" si="198"/>
        <v>2002</v>
      </c>
      <c r="C401" s="33">
        <v>34</v>
      </c>
      <c r="D401" s="34"/>
      <c r="E401" s="35">
        <v>992</v>
      </c>
      <c r="F401" s="35">
        <v>906</v>
      </c>
      <c r="G401" s="35">
        <v>793</v>
      </c>
      <c r="H401" s="35">
        <v>4408888</v>
      </c>
      <c r="I401" s="34">
        <v>4029105</v>
      </c>
      <c r="J401" s="34"/>
      <c r="K401" s="72">
        <v>60910</v>
      </c>
      <c r="L401" s="36">
        <f t="shared" si="149"/>
        <v>239.28441590280741</v>
      </c>
      <c r="M401" s="28">
        <f>IF(L389=0,0,L401/L389*100)</f>
        <v>37.24099601121852</v>
      </c>
      <c r="N401" s="37">
        <f t="shared" si="197"/>
        <v>1.7923968368435326</v>
      </c>
      <c r="O401" s="29">
        <f t="shared" si="150"/>
        <v>4444.4435483870966</v>
      </c>
      <c r="P401" s="30">
        <f t="shared" si="151"/>
        <v>61.401209677419352</v>
      </c>
      <c r="Q401" s="6">
        <f t="shared" si="193"/>
        <v>91.33064516129032</v>
      </c>
      <c r="R401" s="7">
        <f t="shared" si="194"/>
        <v>79.939516129032256</v>
      </c>
      <c r="S401" s="8">
        <f t="shared" si="195"/>
        <v>91.385968525396876</v>
      </c>
      <c r="T401" s="9">
        <f t="shared" si="196"/>
        <v>86</v>
      </c>
      <c r="U401" s="5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>
      <c r="A402" s="1"/>
      <c r="B402" s="31">
        <f t="shared" si="198"/>
        <v>2003</v>
      </c>
      <c r="C402" s="33">
        <v>39</v>
      </c>
      <c r="D402" s="34"/>
      <c r="E402" s="35">
        <v>936</v>
      </c>
      <c r="F402" s="35">
        <v>847</v>
      </c>
      <c r="G402" s="35"/>
      <c r="H402" s="35">
        <v>3215134</v>
      </c>
      <c r="I402" s="34">
        <v>2886481</v>
      </c>
      <c r="J402" s="34"/>
      <c r="K402" s="72">
        <v>46307</v>
      </c>
      <c r="L402" s="36">
        <f t="shared" si="149"/>
        <v>229.52308883149416</v>
      </c>
      <c r="M402" s="28">
        <f>IF(L389=0,0,L402/L389*100)</f>
        <v>35.721793261823294</v>
      </c>
      <c r="N402" s="37">
        <f t="shared" si="197"/>
        <v>-4.0793827021639819</v>
      </c>
      <c r="O402" s="29">
        <f t="shared" si="150"/>
        <v>3434.9722222222222</v>
      </c>
      <c r="P402" s="30">
        <f t="shared" si="151"/>
        <v>49.473290598290596</v>
      </c>
      <c r="Q402" s="15">
        <f t="shared" si="193"/>
        <v>90.491452991452988</v>
      </c>
      <c r="R402" s="16">
        <f t="shared" si="194"/>
        <v>0</v>
      </c>
      <c r="S402" s="17">
        <f t="shared" si="195"/>
        <v>89.77793771581527</v>
      </c>
      <c r="T402" s="18">
        <f t="shared" si="196"/>
        <v>89</v>
      </c>
      <c r="U402" s="5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>
      <c r="A403" s="1"/>
      <c r="B403" s="31">
        <f t="shared" si="198"/>
        <v>2004</v>
      </c>
      <c r="C403" s="33">
        <v>41</v>
      </c>
      <c r="D403" s="34"/>
      <c r="E403" s="35">
        <v>1677</v>
      </c>
      <c r="F403" s="35">
        <v>1610</v>
      </c>
      <c r="G403" s="35"/>
      <c r="H403" s="35">
        <v>8593874</v>
      </c>
      <c r="I403" s="34">
        <v>8185518</v>
      </c>
      <c r="J403" s="34"/>
      <c r="K403" s="72">
        <v>119477</v>
      </c>
      <c r="L403" s="36">
        <f t="shared" si="149"/>
        <v>237.7818056338877</v>
      </c>
      <c r="M403" s="28">
        <f>IF(L389=0,0,L403/L389*100)</f>
        <v>37.007137475884633</v>
      </c>
      <c r="N403" s="37">
        <f t="shared" si="197"/>
        <v>3.5982074154015615</v>
      </c>
      <c r="O403" s="29">
        <f t="shared" si="150"/>
        <v>5124.5521765056646</v>
      </c>
      <c r="P403" s="30">
        <f t="shared" si="151"/>
        <v>71.244484197972568</v>
      </c>
      <c r="Q403" s="6">
        <f t="shared" si="193"/>
        <v>96.004770423375078</v>
      </c>
      <c r="R403" s="7">
        <f t="shared" si="194"/>
        <v>0</v>
      </c>
      <c r="S403" s="8">
        <f t="shared" si="195"/>
        <v>95.248289653769646</v>
      </c>
      <c r="T403" s="9">
        <f t="shared" si="196"/>
        <v>67</v>
      </c>
      <c r="U403" s="5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>
      <c r="A404" s="1"/>
      <c r="B404" s="31">
        <f t="shared" si="198"/>
        <v>2005</v>
      </c>
      <c r="C404" s="33">
        <v>61</v>
      </c>
      <c r="D404" s="34"/>
      <c r="E404" s="35">
        <v>1890</v>
      </c>
      <c r="F404" s="35">
        <v>1874</v>
      </c>
      <c r="G404" s="35"/>
      <c r="H404" s="35">
        <v>10705200</v>
      </c>
      <c r="I404" s="34">
        <v>10639936</v>
      </c>
      <c r="J404" s="34"/>
      <c r="K404" s="72">
        <v>134301</v>
      </c>
      <c r="L404" s="36">
        <f t="shared" si="149"/>
        <v>263.50538012375188</v>
      </c>
      <c r="M404" s="28">
        <f>IF(L389=0,0,L404/L389*100)</f>
        <v>41.010622330328403</v>
      </c>
      <c r="N404" s="37">
        <f t="shared" si="197"/>
        <v>10.81814246522744</v>
      </c>
      <c r="O404" s="29">
        <f t="shared" si="150"/>
        <v>5664.1269841269841</v>
      </c>
      <c r="P404" s="30">
        <f t="shared" si="151"/>
        <v>71.058730158730157</v>
      </c>
      <c r="Q404" s="6">
        <f t="shared" si="193"/>
        <v>99.153439153439152</v>
      </c>
      <c r="R404" s="7">
        <f t="shared" si="194"/>
        <v>0</v>
      </c>
      <c r="S404" s="8">
        <f t="shared" si="195"/>
        <v>99.390352352127948</v>
      </c>
      <c r="T404" s="9">
        <f t="shared" si="196"/>
        <v>16</v>
      </c>
      <c r="U404" s="5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>
      <c r="A405" s="1"/>
      <c r="B405" s="31">
        <f t="shared" si="198"/>
        <v>2006</v>
      </c>
      <c r="C405" s="33">
        <v>24</v>
      </c>
      <c r="D405" s="34">
        <v>0</v>
      </c>
      <c r="E405" s="35">
        <v>502</v>
      </c>
      <c r="F405" s="35">
        <v>491</v>
      </c>
      <c r="G405" s="35">
        <v>0</v>
      </c>
      <c r="H405" s="35">
        <v>2339041</v>
      </c>
      <c r="I405" s="34">
        <v>2294627</v>
      </c>
      <c r="J405" s="34">
        <v>0</v>
      </c>
      <c r="K405" s="72">
        <v>30717</v>
      </c>
      <c r="L405" s="36">
        <f t="shared" ref="L405:L410" si="199">IF(H405=0,0,H405/K405*3.30578)</f>
        <v>251.72884581762543</v>
      </c>
      <c r="M405" s="28">
        <f>IF(L389=0,0,L405/L389*100)</f>
        <v>39.177783089771381</v>
      </c>
      <c r="N405" s="37">
        <f t="shared" si="197"/>
        <v>-4.4691817300260634</v>
      </c>
      <c r="O405" s="29">
        <f t="shared" ref="O405:O418" si="200">IF(H405=0,0,H405/E405)</f>
        <v>4659.44422310757</v>
      </c>
      <c r="P405" s="30">
        <f t="shared" ref="P405:P418" si="201">IF(K405=0,0,K405/E405)</f>
        <v>61.189243027888445</v>
      </c>
      <c r="Q405" s="6"/>
      <c r="R405" s="7"/>
      <c r="S405" s="8"/>
      <c r="T405" s="9"/>
      <c r="U405" s="5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>
      <c r="A406" s="1"/>
      <c r="B406" s="31">
        <f t="shared" si="198"/>
        <v>2007</v>
      </c>
      <c r="C406" s="33">
        <v>18</v>
      </c>
      <c r="D406" s="34"/>
      <c r="E406" s="35">
        <v>482</v>
      </c>
      <c r="F406" s="35">
        <v>428</v>
      </c>
      <c r="G406" s="35"/>
      <c r="H406" s="35">
        <v>3121641</v>
      </c>
      <c r="I406" s="34">
        <v>2657539</v>
      </c>
      <c r="J406" s="34"/>
      <c r="K406" s="72">
        <v>31037</v>
      </c>
      <c r="L406" s="36">
        <f t="shared" si="199"/>
        <v>332.4889127486548</v>
      </c>
      <c r="M406" s="28">
        <f>IF(L389=0,0,L406/L389*100)</f>
        <v>51.746864611845211</v>
      </c>
      <c r="N406" s="37">
        <f>IF(L405=0,"     －",IF(L406=0,"     －",(L406-L405)/L405*100))</f>
        <v>32.082166296324694</v>
      </c>
      <c r="O406" s="29">
        <f t="shared" si="200"/>
        <v>6476.4336099585062</v>
      </c>
      <c r="P406" s="30">
        <f t="shared" si="201"/>
        <v>64.392116182572607</v>
      </c>
      <c r="Q406" s="6"/>
      <c r="R406" s="7"/>
      <c r="S406" s="8"/>
      <c r="T406" s="9"/>
      <c r="U406" s="5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>
      <c r="A407" s="1"/>
      <c r="B407" s="31">
        <f t="shared" si="198"/>
        <v>2008</v>
      </c>
      <c r="C407" s="33">
        <v>30</v>
      </c>
      <c r="D407" s="34"/>
      <c r="E407" s="35">
        <v>431</v>
      </c>
      <c r="F407" s="35">
        <v>321</v>
      </c>
      <c r="G407" s="35"/>
      <c r="H407" s="35">
        <v>2751402</v>
      </c>
      <c r="I407" s="34">
        <v>1864018</v>
      </c>
      <c r="J407" s="34"/>
      <c r="K407" s="72">
        <v>27510</v>
      </c>
      <c r="L407" s="36">
        <f t="shared" si="199"/>
        <v>330.62630692693563</v>
      </c>
      <c r="M407" s="28">
        <f>IF(L389=0,0,L407/L389*100)</f>
        <v>51.456978219890239</v>
      </c>
      <c r="N407" s="37">
        <f>IF(L406=0,"     －",IF(L407=0,"     －",(L407-L406)/L406*100))</f>
        <v>-0.56020088198466012</v>
      </c>
      <c r="O407" s="29">
        <f t="shared" si="200"/>
        <v>6383.7633410672852</v>
      </c>
      <c r="P407" s="30">
        <f t="shared" si="201"/>
        <v>63.828306264501158</v>
      </c>
      <c r="Q407" s="6"/>
      <c r="R407" s="7"/>
      <c r="S407" s="8"/>
      <c r="T407" s="9"/>
      <c r="U407" s="5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>
      <c r="A408" s="1"/>
      <c r="B408" s="31">
        <f t="shared" si="198"/>
        <v>2009</v>
      </c>
      <c r="C408" s="33">
        <v>35</v>
      </c>
      <c r="D408" s="34"/>
      <c r="E408" s="35">
        <v>701</v>
      </c>
      <c r="F408" s="35">
        <v>634</v>
      </c>
      <c r="G408" s="35"/>
      <c r="H408" s="35">
        <v>3070136</v>
      </c>
      <c r="I408" s="34">
        <v>2741717</v>
      </c>
      <c r="J408" s="34"/>
      <c r="K408" s="72">
        <v>35550</v>
      </c>
      <c r="L408" s="36">
        <f t="shared" si="199"/>
        <v>285.49069440450069</v>
      </c>
      <c r="M408" s="28">
        <f>IF(L389=0,0,L408/L389*100)</f>
        <v>44.43230358920033</v>
      </c>
      <c r="N408" s="37">
        <f>IF(L407=0,"     －",IF(L408=0,"     －",(L408-L407)/L407*100))</f>
        <v>-13.651549068177857</v>
      </c>
      <c r="O408" s="29">
        <f t="shared" si="200"/>
        <v>4379.651925820257</v>
      </c>
      <c r="P408" s="30">
        <f t="shared" si="201"/>
        <v>50.713266761768899</v>
      </c>
      <c r="Q408" s="6"/>
      <c r="R408" s="7"/>
      <c r="S408" s="8"/>
      <c r="T408" s="9"/>
      <c r="U408" s="5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>
      <c r="A409" s="1"/>
      <c r="B409" s="31">
        <f t="shared" si="198"/>
        <v>2010</v>
      </c>
      <c r="C409" s="33">
        <v>48</v>
      </c>
      <c r="D409" s="34"/>
      <c r="E409" s="35">
        <v>1582</v>
      </c>
      <c r="F409" s="35">
        <v>1557</v>
      </c>
      <c r="G409" s="35"/>
      <c r="H409" s="35">
        <v>7867916</v>
      </c>
      <c r="I409" s="34">
        <v>7698296</v>
      </c>
      <c r="J409" s="34"/>
      <c r="K409" s="72">
        <v>97746</v>
      </c>
      <c r="L409" s="36">
        <f t="shared" si="199"/>
        <v>266.09374659300636</v>
      </c>
      <c r="M409" s="28">
        <f>IF(L389=0,0,L409/L389*100)</f>
        <v>41.413462377363608</v>
      </c>
      <c r="N409" s="37">
        <f>IF(L408=0,"     －",IF(L409=0,"     －",(L409-L408)/L408*100))</f>
        <v>-6.7942487064084638</v>
      </c>
      <c r="O409" s="29">
        <f t="shared" si="200"/>
        <v>4973.3982300884954</v>
      </c>
      <c r="P409" s="30">
        <f t="shared" si="201"/>
        <v>61.786346396965868</v>
      </c>
      <c r="Q409" s="6"/>
      <c r="R409" s="7"/>
      <c r="S409" s="8"/>
      <c r="T409" s="9"/>
      <c r="U409" s="5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>
      <c r="A410" s="1"/>
      <c r="B410" s="31">
        <f t="shared" si="198"/>
        <v>2011</v>
      </c>
      <c r="C410" s="33">
        <v>34</v>
      </c>
      <c r="D410" s="34"/>
      <c r="E410" s="35">
        <v>642</v>
      </c>
      <c r="F410" s="35">
        <v>570</v>
      </c>
      <c r="G410" s="35"/>
      <c r="H410" s="35">
        <v>3054736</v>
      </c>
      <c r="I410" s="34">
        <v>2710044</v>
      </c>
      <c r="J410" s="34"/>
      <c r="K410" s="72">
        <v>36142</v>
      </c>
      <c r="L410" s="36">
        <f t="shared" si="199"/>
        <v>279.40582076476124</v>
      </c>
      <c r="M410" s="28">
        <f>IF(L389=0,0,L410/L389*100)</f>
        <v>43.485285146351352</v>
      </c>
      <c r="N410" s="37">
        <f>IF(L409=0,"     －",IF(L410=0,"     －",(L410-L409)/L409*100))</f>
        <v>5.0027760299515291</v>
      </c>
      <c r="O410" s="29">
        <f t="shared" si="200"/>
        <v>4758.1557632398753</v>
      </c>
      <c r="P410" s="30">
        <f t="shared" si="201"/>
        <v>56.295950155763236</v>
      </c>
      <c r="Q410" s="6"/>
      <c r="R410" s="7"/>
      <c r="S410" s="8"/>
      <c r="T410" s="9"/>
      <c r="U410" s="5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>
      <c r="A411" s="1"/>
      <c r="B411" s="31">
        <f t="shared" si="198"/>
        <v>2012</v>
      </c>
      <c r="C411" s="33">
        <v>26</v>
      </c>
      <c r="D411" s="34"/>
      <c r="E411" s="35">
        <v>329</v>
      </c>
      <c r="F411" s="35">
        <v>306</v>
      </c>
      <c r="G411" s="35"/>
      <c r="H411" s="35">
        <v>1528662</v>
      </c>
      <c r="I411" s="34">
        <v>1409126</v>
      </c>
      <c r="J411" s="34"/>
      <c r="K411" s="72">
        <v>18750</v>
      </c>
      <c r="L411" s="36">
        <f>IF(H411=0,0,H411/K411*3.30578)</f>
        <v>269.51574753919999</v>
      </c>
      <c r="M411" s="28">
        <f>IF(L389=0,0,L411/L389*100)</f>
        <v>41.946045007564422</v>
      </c>
      <c r="N411" s="37">
        <f t="shared" ref="N411:N413" si="202">IF(L410=0,"     －",IF(L411=0,"     －",(L411-L410)/L410*100))</f>
        <v>-3.5396804542192961</v>
      </c>
      <c r="O411" s="29">
        <f t="shared" si="200"/>
        <v>4646.38905775076</v>
      </c>
      <c r="P411" s="30">
        <f t="shared" si="201"/>
        <v>56.990881458966562</v>
      </c>
      <c r="Q411" s="6"/>
      <c r="R411" s="7"/>
      <c r="S411" s="8"/>
      <c r="T411" s="9"/>
      <c r="U411" s="5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>
      <c r="A412" s="1"/>
      <c r="B412" s="31">
        <f t="shared" si="198"/>
        <v>2013</v>
      </c>
      <c r="C412" s="33">
        <v>20</v>
      </c>
      <c r="D412" s="34"/>
      <c r="E412" s="35">
        <v>725</v>
      </c>
      <c r="F412" s="35">
        <v>709</v>
      </c>
      <c r="G412" s="35"/>
      <c r="H412" s="35">
        <v>4461254</v>
      </c>
      <c r="I412" s="34">
        <v>4370924</v>
      </c>
      <c r="J412" s="34"/>
      <c r="K412" s="72">
        <v>46495</v>
      </c>
      <c r="L412" s="36">
        <f>IF(H412=0,0,H412/K412*3.30578)</f>
        <v>317.19376810667814</v>
      </c>
      <c r="M412" s="28">
        <f>IF(L389=0,0,L412/L389*100)</f>
        <v>49.366406952478762</v>
      </c>
      <c r="N412" s="37">
        <f t="shared" si="202"/>
        <v>17.690254095651152</v>
      </c>
      <c r="O412" s="29">
        <f t="shared" si="200"/>
        <v>6153.4537931034483</v>
      </c>
      <c r="P412" s="30">
        <f t="shared" si="201"/>
        <v>64.131034482758622</v>
      </c>
      <c r="Q412" s="6"/>
      <c r="R412" s="7"/>
      <c r="S412" s="8"/>
      <c r="T412" s="9"/>
      <c r="U412" s="5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>
      <c r="A413" s="1"/>
      <c r="B413" s="31">
        <f t="shared" si="198"/>
        <v>2014</v>
      </c>
      <c r="C413" s="33">
        <v>18</v>
      </c>
      <c r="D413" s="34"/>
      <c r="E413" s="35">
        <v>307</v>
      </c>
      <c r="F413" s="35">
        <v>303</v>
      </c>
      <c r="G413" s="35"/>
      <c r="H413" s="35">
        <v>1874501</v>
      </c>
      <c r="I413" s="34">
        <v>1843785</v>
      </c>
      <c r="J413" s="34"/>
      <c r="K413" s="72">
        <v>18940</v>
      </c>
      <c r="L413" s="36">
        <f>IF(H413=0,0,H413/K413*3.30578)</f>
        <v>327.17465236430837</v>
      </c>
      <c r="M413" s="28">
        <f>IF(L389=0,0,L413/L389*100)</f>
        <v>50.919780453316434</v>
      </c>
      <c r="N413" s="37">
        <f t="shared" si="202"/>
        <v>3.1466205396171216</v>
      </c>
      <c r="O413" s="29">
        <f t="shared" si="200"/>
        <v>6105.8664495114008</v>
      </c>
      <c r="P413" s="30">
        <f t="shared" si="201"/>
        <v>61.693811074918564</v>
      </c>
      <c r="Q413" s="6"/>
      <c r="R413" s="7"/>
      <c r="S413" s="8"/>
      <c r="T413" s="9"/>
      <c r="U413" s="5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>
      <c r="A414" s="1"/>
      <c r="B414" s="31">
        <f t="shared" ref="B414:B423" si="203">B413+1</f>
        <v>2015</v>
      </c>
      <c r="C414" s="33">
        <v>11</v>
      </c>
      <c r="D414" s="34"/>
      <c r="E414" s="35">
        <v>271</v>
      </c>
      <c r="F414" s="35">
        <v>271</v>
      </c>
      <c r="G414" s="35"/>
      <c r="H414" s="35">
        <v>1218880</v>
      </c>
      <c r="I414" s="34">
        <v>1218880</v>
      </c>
      <c r="J414" s="34"/>
      <c r="K414" s="72">
        <v>10626</v>
      </c>
      <c r="L414" s="36">
        <f>IF(H414=0,0,H414/K414*3.30578)</f>
        <v>379.19716980990023</v>
      </c>
      <c r="M414" s="28">
        <f>IF(L389=0,0,L414/L389*100)</f>
        <v>59.016297551495342</v>
      </c>
      <c r="N414" s="37">
        <f>IF(L413=0,"     －",IF(L414=0,"     －",(L414-L413)/L413*100))</f>
        <v>15.900534185534912</v>
      </c>
      <c r="O414" s="29">
        <f t="shared" si="200"/>
        <v>4497.7121771217708</v>
      </c>
      <c r="P414" s="30">
        <f t="shared" si="201"/>
        <v>39.210332103321036</v>
      </c>
      <c r="Q414" s="6"/>
      <c r="R414" s="7"/>
      <c r="S414" s="8"/>
      <c r="T414" s="9"/>
      <c r="U414" s="5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>
      <c r="A415" s="1"/>
      <c r="B415" s="31">
        <f t="shared" si="203"/>
        <v>2016</v>
      </c>
      <c r="C415" s="33">
        <v>16</v>
      </c>
      <c r="D415" s="34"/>
      <c r="E415" s="35">
        <v>216</v>
      </c>
      <c r="F415" s="35">
        <v>196</v>
      </c>
      <c r="G415" s="35"/>
      <c r="H415" s="35">
        <v>1189650</v>
      </c>
      <c r="I415" s="34">
        <v>1066980</v>
      </c>
      <c r="J415" s="34"/>
      <c r="K415" s="72">
        <v>11305</v>
      </c>
      <c r="L415" s="36">
        <f>IF(H415=0,0,H415/K415*3.30578)</f>
        <v>347.87449597523221</v>
      </c>
      <c r="M415" s="28">
        <f>IF(L389=0,0,L415/L389*100)</f>
        <v>54.141397667453681</v>
      </c>
      <c r="N415" s="37">
        <f>IF(L414=0,"     －",IF(L415=0,"     －",(L415-L414)/L414*100))</f>
        <v>-8.2602604471891912</v>
      </c>
      <c r="O415" s="29">
        <f t="shared" si="200"/>
        <v>5507.6388888888887</v>
      </c>
      <c r="P415" s="30">
        <f t="shared" si="201"/>
        <v>52.337962962962962</v>
      </c>
      <c r="Q415" s="6"/>
      <c r="R415" s="7"/>
      <c r="S415" s="8"/>
      <c r="T415" s="9"/>
      <c r="U415" s="5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>
      <c r="A416" s="1"/>
      <c r="B416" s="31">
        <f t="shared" si="203"/>
        <v>2017</v>
      </c>
      <c r="C416" s="33">
        <v>7</v>
      </c>
      <c r="D416" s="34"/>
      <c r="E416" s="35">
        <v>111</v>
      </c>
      <c r="F416" s="35">
        <v>103</v>
      </c>
      <c r="G416" s="35"/>
      <c r="H416" s="35">
        <v>742338</v>
      </c>
      <c r="I416" s="34">
        <v>687920</v>
      </c>
      <c r="J416" s="34"/>
      <c r="K416" s="72">
        <v>7086</v>
      </c>
      <c r="L416" s="36">
        <f t="shared" ref="L416:L423" si="204">IF(H416=0,0,H416/K416*3.30578)</f>
        <v>346.31754355630818</v>
      </c>
      <c r="M416" s="28">
        <f>IF(L389=0,0,L416/L389*100)</f>
        <v>53.899081599338508</v>
      </c>
      <c r="N416" s="37">
        <f>IF(L415=0,"     －",IF(L416=0,"     －",(L416-L415)/L415*100))</f>
        <v>-0.44756153064893789</v>
      </c>
      <c r="O416" s="29">
        <f t="shared" si="200"/>
        <v>6687.72972972973</v>
      </c>
      <c r="P416" s="30">
        <f t="shared" si="201"/>
        <v>63.837837837837839</v>
      </c>
      <c r="Q416" s="6"/>
      <c r="R416" s="7"/>
      <c r="S416" s="8"/>
      <c r="T416" s="9"/>
      <c r="U416" s="5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>
      <c r="A417" s="1"/>
      <c r="B417" s="31">
        <f t="shared" si="203"/>
        <v>2018</v>
      </c>
      <c r="C417" s="33">
        <v>15</v>
      </c>
      <c r="D417" s="34"/>
      <c r="E417" s="35">
        <v>244</v>
      </c>
      <c r="F417" s="35">
        <v>200</v>
      </c>
      <c r="G417" s="35"/>
      <c r="H417" s="35">
        <v>1691317</v>
      </c>
      <c r="I417" s="34">
        <v>1520060</v>
      </c>
      <c r="J417" s="34"/>
      <c r="K417" s="72">
        <v>13343</v>
      </c>
      <c r="L417" s="36">
        <f t="shared" si="204"/>
        <v>419.03034641834665</v>
      </c>
      <c r="M417" s="28">
        <f>IF(L389=0,0,L417/L389*100)</f>
        <v>65.215728323417636</v>
      </c>
      <c r="N417" s="37">
        <f>IF(L416=0,"     －",IF(L417=0,"     －",(L417-L416)/L416*100))</f>
        <v>20.99599174657925</v>
      </c>
      <c r="O417" s="29">
        <f t="shared" si="200"/>
        <v>6931.627049180328</v>
      </c>
      <c r="P417" s="30">
        <f t="shared" si="201"/>
        <v>54.684426229508198</v>
      </c>
      <c r="Q417" s="6"/>
      <c r="R417" s="7"/>
      <c r="S417" s="8"/>
      <c r="T417" s="9"/>
      <c r="U417" s="5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>
      <c r="A418" s="1"/>
      <c r="B418" s="31">
        <f t="shared" si="203"/>
        <v>2019</v>
      </c>
      <c r="C418" s="33">
        <v>11</v>
      </c>
      <c r="D418" s="34"/>
      <c r="E418" s="35">
        <v>131</v>
      </c>
      <c r="F418" s="35">
        <v>120</v>
      </c>
      <c r="G418" s="35"/>
      <c r="H418" s="35">
        <v>961562</v>
      </c>
      <c r="I418" s="34">
        <v>873043</v>
      </c>
      <c r="J418" s="34"/>
      <c r="K418" s="72">
        <v>7670</v>
      </c>
      <c r="L418" s="36">
        <f t="shared" si="204"/>
        <v>414.43447566623206</v>
      </c>
      <c r="M418" s="28">
        <f>IF(L389=0,0,L418/L389*100)</f>
        <v>64.500450633051472</v>
      </c>
      <c r="N418" s="37">
        <f>IF(L417=0,"     －",IF(L418=0,"     －",(L418-L417)/L417*100))</f>
        <v>-1.0967870922470662</v>
      </c>
      <c r="O418" s="29">
        <f t="shared" si="200"/>
        <v>7340.1679389312976</v>
      </c>
      <c r="P418" s="30">
        <f t="shared" si="201"/>
        <v>58.549618320610683</v>
      </c>
      <c r="Q418" s="6"/>
      <c r="R418" s="7"/>
      <c r="S418" s="8"/>
      <c r="T418" s="9"/>
      <c r="U418" s="5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>
      <c r="A419" s="1"/>
      <c r="B419" s="31">
        <f t="shared" si="203"/>
        <v>2020</v>
      </c>
      <c r="C419" s="33">
        <v>6</v>
      </c>
      <c r="D419" s="34"/>
      <c r="E419" s="35">
        <v>239</v>
      </c>
      <c r="F419" s="35">
        <v>201</v>
      </c>
      <c r="G419" s="35"/>
      <c r="H419" s="35">
        <v>2349524</v>
      </c>
      <c r="I419" s="34">
        <v>2059624</v>
      </c>
      <c r="J419" s="34"/>
      <c r="K419" s="72">
        <v>15396</v>
      </c>
      <c r="L419" s="36">
        <f t="shared" si="204"/>
        <v>504.48229726682257</v>
      </c>
      <c r="M419" s="28">
        <f>IF(L389=0,0,L419/L389*100)</f>
        <v>78.515030531178326</v>
      </c>
      <c r="N419" s="37">
        <f t="shared" ref="N419:N423" si="205">IF(L418=0,"     －",IF(L419=0,"     －",(L419-L418)/L418*100))</f>
        <v>21.727879046701513</v>
      </c>
      <c r="O419" s="29">
        <f>IF(H419=0,0,H419/E419)</f>
        <v>9830.6443514644343</v>
      </c>
      <c r="P419" s="30">
        <f>IF(K419=0,0,K419/E419)</f>
        <v>64.418410041841</v>
      </c>
      <c r="Q419" s="6"/>
      <c r="R419" s="7"/>
      <c r="S419" s="8"/>
      <c r="T419" s="9"/>
      <c r="U419" s="5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>
      <c r="A420" s="1"/>
      <c r="B420" s="31">
        <f t="shared" si="203"/>
        <v>2021</v>
      </c>
      <c r="C420" s="81">
        <v>13</v>
      </c>
      <c r="D420" s="34"/>
      <c r="E420" s="35">
        <v>298</v>
      </c>
      <c r="F420" s="35">
        <v>289</v>
      </c>
      <c r="G420" s="35"/>
      <c r="H420" s="35">
        <v>2511710</v>
      </c>
      <c r="I420" s="34">
        <v>2439910</v>
      </c>
      <c r="J420" s="34"/>
      <c r="K420" s="72">
        <v>17715</v>
      </c>
      <c r="L420" s="36">
        <f t="shared" si="204"/>
        <v>468.70791328252892</v>
      </c>
      <c r="M420" s="28">
        <f>IF(L389=0,0,L420/L389*100)</f>
        <v>72.947289371620215</v>
      </c>
      <c r="N420" s="37">
        <f t="shared" si="205"/>
        <v>-7.0913061128431316</v>
      </c>
      <c r="O420" s="29">
        <f>IF(H420=0,0,H420/E420)</f>
        <v>8428.5570469798658</v>
      </c>
      <c r="P420" s="30">
        <f>IF(K420=0,0,K420/E420)</f>
        <v>59.446308724832214</v>
      </c>
      <c r="Q420" s="6"/>
      <c r="R420" s="7"/>
      <c r="S420" s="8"/>
      <c r="T420" s="9"/>
      <c r="U420" s="5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>
      <c r="A421" s="1"/>
      <c r="B421" s="31">
        <f t="shared" si="203"/>
        <v>2022</v>
      </c>
      <c r="C421" s="81">
        <v>21</v>
      </c>
      <c r="D421" s="34"/>
      <c r="E421" s="35">
        <v>335</v>
      </c>
      <c r="F421" s="35">
        <v>305</v>
      </c>
      <c r="G421" s="35"/>
      <c r="H421" s="35">
        <v>2764142</v>
      </c>
      <c r="I421" s="34">
        <v>2513652</v>
      </c>
      <c r="J421" s="34"/>
      <c r="K421" s="72">
        <v>18052</v>
      </c>
      <c r="L421" s="36">
        <f t="shared" si="204"/>
        <v>506.18465215820959</v>
      </c>
      <c r="M421" s="28">
        <f>IF(L389=0,0,L421/L389*100)</f>
        <v>78.779976292399866</v>
      </c>
      <c r="N421" s="37">
        <f t="shared" si="205"/>
        <v>7.9957555256999351</v>
      </c>
      <c r="O421" s="29">
        <f>IF(H421=0,0,H421/E421)</f>
        <v>8251.1701492537322</v>
      </c>
      <c r="P421" s="30">
        <f>IF(K421=0,0,K421/E421)</f>
        <v>53.886567164179105</v>
      </c>
      <c r="Q421" s="6"/>
      <c r="R421" s="7"/>
      <c r="S421" s="8"/>
      <c r="T421" s="9"/>
      <c r="U421" s="5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>
      <c r="A422" s="1"/>
      <c r="B422" s="31">
        <f t="shared" si="203"/>
        <v>2023</v>
      </c>
      <c r="C422" s="81">
        <v>22</v>
      </c>
      <c r="D422" s="34"/>
      <c r="E422" s="35">
        <v>237</v>
      </c>
      <c r="F422" s="35">
        <v>231</v>
      </c>
      <c r="G422" s="35"/>
      <c r="H422" s="35">
        <v>2738566</v>
      </c>
      <c r="I422" s="34">
        <v>2672786</v>
      </c>
      <c r="J422" s="34"/>
      <c r="K422" s="72">
        <v>15322</v>
      </c>
      <c r="L422" s="36">
        <f t="shared" si="204"/>
        <v>590.85607045294341</v>
      </c>
      <c r="M422" s="28">
        <f>IF(L389=0,0,L422/L389*100)</f>
        <v>91.957800427253616</v>
      </c>
      <c r="N422" s="37">
        <f t="shared" si="205"/>
        <v>16.727377634569116</v>
      </c>
      <c r="O422" s="29">
        <f>IF(H422=0,0,H422/E422)</f>
        <v>11555.130801687763</v>
      </c>
      <c r="P422" s="30">
        <f>IF(K422=0,0,K422/E422)</f>
        <v>64.649789029535867</v>
      </c>
      <c r="Q422" s="6"/>
      <c r="R422" s="7"/>
      <c r="S422" s="8"/>
      <c r="T422" s="9"/>
      <c r="U422" s="5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>
      <c r="A423" s="1"/>
      <c r="B423" s="31">
        <f t="shared" si="203"/>
        <v>2024</v>
      </c>
      <c r="C423" s="81">
        <v>13</v>
      </c>
      <c r="D423" s="34"/>
      <c r="E423" s="35">
        <v>140</v>
      </c>
      <c r="F423" s="35">
        <v>138</v>
      </c>
      <c r="G423" s="35"/>
      <c r="H423" s="35">
        <v>2362958</v>
      </c>
      <c r="I423" s="34">
        <v>2327658</v>
      </c>
      <c r="J423" s="34"/>
      <c r="K423" s="72">
        <v>9324</v>
      </c>
      <c r="L423" s="36">
        <f t="shared" si="204"/>
        <v>837.77555740454738</v>
      </c>
      <c r="M423" s="28">
        <f>IF(L389=0,0,L423/L389*100)</f>
        <v>130.38707963443713</v>
      </c>
      <c r="N423" s="37">
        <f t="shared" si="205"/>
        <v>41.790124414278814</v>
      </c>
      <c r="O423" s="29">
        <f>IF(H423=0,0,H423/E423)</f>
        <v>16878.271428571428</v>
      </c>
      <c r="P423" s="30">
        <f>IF(K423=0,0,K423/E423)</f>
        <v>66.599999999999994</v>
      </c>
      <c r="Q423" s="6"/>
      <c r="R423" s="7"/>
      <c r="S423" s="8"/>
      <c r="T423" s="9"/>
      <c r="U423" s="5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>
      <c r="A424" s="1"/>
      <c r="B424" s="58" t="s">
        <v>37</v>
      </c>
      <c r="C424" s="59">
        <v>11</v>
      </c>
      <c r="D424" s="60">
        <v>5</v>
      </c>
      <c r="E424" s="61">
        <v>394</v>
      </c>
      <c r="F424" s="61">
        <v>327</v>
      </c>
      <c r="G424" s="61">
        <v>307</v>
      </c>
      <c r="H424" s="61">
        <v>5567080</v>
      </c>
      <c r="I424" s="60">
        <v>4262268</v>
      </c>
      <c r="J424" s="60">
        <v>3544646</v>
      </c>
      <c r="K424" s="73">
        <v>22041</v>
      </c>
      <c r="L424" s="63">
        <f t="shared" ref="L424:L544" si="206">IF(H424=0,0,H424/K424*3.30578)</f>
        <v>834.96854600063523</v>
      </c>
      <c r="M424" s="62">
        <v>100</v>
      </c>
      <c r="N424" s="63"/>
      <c r="O424" s="64">
        <f t="shared" ref="O424:O544" si="207">IF(H424=0,0,H424/E424)</f>
        <v>14129.644670050762</v>
      </c>
      <c r="P424" s="65">
        <f t="shared" ref="P424:P544" si="208">IF(K424=0,0,K424/E424)</f>
        <v>55.941624365482234</v>
      </c>
      <c r="Q424" s="6">
        <f t="shared" ref="Q424:Q439" si="209">IF(F424=0,0,F424/E424*100)</f>
        <v>82.994923857868017</v>
      </c>
      <c r="R424" s="7">
        <f t="shared" ref="R424:R439" si="210">IF(G424=0,0,G424/E424*100)</f>
        <v>77.918781725888323</v>
      </c>
      <c r="S424" s="8">
        <f t="shared" ref="S424:S439" si="211">IF(I424=0,0,I424/H424*100)</f>
        <v>76.562003779360097</v>
      </c>
      <c r="T424" s="9">
        <f t="shared" ref="T424:T439" si="212">E424-F424</f>
        <v>67</v>
      </c>
      <c r="U424" s="5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>
      <c r="A425" s="1"/>
      <c r="B425" s="31">
        <v>1991</v>
      </c>
      <c r="C425" s="33">
        <v>13</v>
      </c>
      <c r="D425" s="34">
        <v>2</v>
      </c>
      <c r="E425" s="35">
        <v>327</v>
      </c>
      <c r="F425" s="35">
        <v>239</v>
      </c>
      <c r="G425" s="35">
        <v>198</v>
      </c>
      <c r="H425" s="35">
        <v>2587160</v>
      </c>
      <c r="I425" s="34">
        <v>1931104</v>
      </c>
      <c r="J425" s="34">
        <v>1724837</v>
      </c>
      <c r="K425" s="72">
        <v>12712</v>
      </c>
      <c r="L425" s="36">
        <f t="shared" si="206"/>
        <v>672.79592391441156</v>
      </c>
      <c r="M425" s="28">
        <f>IF(L424=0,0,L425/L424*100)</f>
        <v>80.577397452514305</v>
      </c>
      <c r="N425" s="37">
        <f t="shared" ref="N425:N440" si="213">IF(L424=0,"     －",IF(L425=0,"     －",(L425-L424)/L424*100))</f>
        <v>-19.422602547485699</v>
      </c>
      <c r="O425" s="29">
        <f t="shared" si="207"/>
        <v>7911.8042813455659</v>
      </c>
      <c r="P425" s="30">
        <f t="shared" si="208"/>
        <v>38.874617737003057</v>
      </c>
      <c r="Q425" s="6">
        <f t="shared" si="209"/>
        <v>73.088685015290523</v>
      </c>
      <c r="R425" s="7">
        <f t="shared" si="210"/>
        <v>60.550458715596335</v>
      </c>
      <c r="S425" s="8">
        <f t="shared" si="211"/>
        <v>74.641846658111604</v>
      </c>
      <c r="T425" s="9">
        <f t="shared" si="212"/>
        <v>88</v>
      </c>
      <c r="U425" s="5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>
      <c r="A426" s="1"/>
      <c r="B426" s="31">
        <v>1992</v>
      </c>
      <c r="C426" s="33">
        <v>7</v>
      </c>
      <c r="D426" s="34">
        <v>0</v>
      </c>
      <c r="E426" s="35">
        <v>177</v>
      </c>
      <c r="F426" s="35">
        <v>105</v>
      </c>
      <c r="G426" s="35">
        <v>90</v>
      </c>
      <c r="H426" s="35">
        <v>1099458</v>
      </c>
      <c r="I426" s="34">
        <v>504651</v>
      </c>
      <c r="J426" s="34">
        <v>423870</v>
      </c>
      <c r="K426" s="72">
        <v>6101</v>
      </c>
      <c r="L426" s="36">
        <f t="shared" si="206"/>
        <v>595.73287448614985</v>
      </c>
      <c r="M426" s="28">
        <f>IF(L424=0,0,L426/L424*100)</f>
        <v>71.347942067951465</v>
      </c>
      <c r="N426" s="37">
        <f t="shared" si="213"/>
        <v>-11.454149273066216</v>
      </c>
      <c r="O426" s="29">
        <f t="shared" si="207"/>
        <v>6211.6271186440681</v>
      </c>
      <c r="P426" s="30">
        <f t="shared" si="208"/>
        <v>34.468926553672318</v>
      </c>
      <c r="Q426" s="6">
        <f t="shared" si="209"/>
        <v>59.322033898305079</v>
      </c>
      <c r="R426" s="7">
        <f t="shared" si="210"/>
        <v>50.847457627118644</v>
      </c>
      <c r="S426" s="8">
        <f t="shared" si="211"/>
        <v>45.899979808232786</v>
      </c>
      <c r="T426" s="9">
        <f t="shared" si="212"/>
        <v>72</v>
      </c>
      <c r="U426" s="5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>
      <c r="A427" s="1"/>
      <c r="B427" s="31">
        <f>B426+1</f>
        <v>1993</v>
      </c>
      <c r="C427" s="33">
        <v>8</v>
      </c>
      <c r="D427" s="34">
        <v>-3</v>
      </c>
      <c r="E427" s="35">
        <v>179</v>
      </c>
      <c r="F427" s="35">
        <v>126</v>
      </c>
      <c r="G427" s="35">
        <v>115</v>
      </c>
      <c r="H427" s="35">
        <v>1076285</v>
      </c>
      <c r="I427" s="34">
        <v>838377</v>
      </c>
      <c r="J427" s="34">
        <v>786987</v>
      </c>
      <c r="K427" s="72">
        <v>8103</v>
      </c>
      <c r="L427" s="36">
        <f t="shared" si="206"/>
        <v>439.09187057879802</v>
      </c>
      <c r="M427" s="28">
        <f>IF(L424=0,0,L427/L424*100)</f>
        <v>52.587833719243363</v>
      </c>
      <c r="N427" s="37">
        <f t="shared" si="213"/>
        <v>-26.293832456780684</v>
      </c>
      <c r="O427" s="29">
        <f t="shared" si="207"/>
        <v>6012.765363128492</v>
      </c>
      <c r="P427" s="30">
        <f t="shared" si="208"/>
        <v>45.268156424581008</v>
      </c>
      <c r="Q427" s="6">
        <f t="shared" si="209"/>
        <v>70.391061452513966</v>
      </c>
      <c r="R427" s="7">
        <f t="shared" si="210"/>
        <v>64.245810055865931</v>
      </c>
      <c r="S427" s="8">
        <f t="shared" si="211"/>
        <v>77.895445908843854</v>
      </c>
      <c r="T427" s="9">
        <f t="shared" si="212"/>
        <v>53</v>
      </c>
      <c r="U427" s="5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>
      <c r="A428" s="1"/>
      <c r="B428" s="31">
        <f t="shared" ref="B428:B448" si="214">B427+1</f>
        <v>1994</v>
      </c>
      <c r="C428" s="33">
        <v>18</v>
      </c>
      <c r="D428" s="34">
        <v>16</v>
      </c>
      <c r="E428" s="35">
        <v>536</v>
      </c>
      <c r="F428" s="35">
        <v>521</v>
      </c>
      <c r="G428" s="35">
        <v>496</v>
      </c>
      <c r="H428" s="35">
        <v>3092902</v>
      </c>
      <c r="I428" s="34">
        <v>2974322</v>
      </c>
      <c r="J428" s="34">
        <v>2872653</v>
      </c>
      <c r="K428" s="72">
        <v>28596</v>
      </c>
      <c r="L428" s="36">
        <f t="shared" si="206"/>
        <v>357.54838346482023</v>
      </c>
      <c r="M428" s="28">
        <f>IF(L424=0,0,L428/L424*100)</f>
        <v>42.821778757705232</v>
      </c>
      <c r="N428" s="37">
        <f t="shared" si="213"/>
        <v>-18.570939836916033</v>
      </c>
      <c r="O428" s="29">
        <f t="shared" si="207"/>
        <v>5770.3395522388064</v>
      </c>
      <c r="P428" s="30">
        <f t="shared" si="208"/>
        <v>53.350746268656714</v>
      </c>
      <c r="Q428" s="6">
        <f t="shared" si="209"/>
        <v>97.201492537313428</v>
      </c>
      <c r="R428" s="7">
        <f t="shared" si="210"/>
        <v>92.537313432835816</v>
      </c>
      <c r="S428" s="8">
        <f t="shared" si="211"/>
        <v>96.166060224345941</v>
      </c>
      <c r="T428" s="9">
        <f t="shared" si="212"/>
        <v>15</v>
      </c>
      <c r="U428" s="5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>
      <c r="A429" s="1"/>
      <c r="B429" s="31">
        <f t="shared" si="214"/>
        <v>1995</v>
      </c>
      <c r="C429" s="33">
        <v>29</v>
      </c>
      <c r="D429" s="34">
        <v>12</v>
      </c>
      <c r="E429" s="35">
        <v>818</v>
      </c>
      <c r="F429" s="35">
        <v>728</v>
      </c>
      <c r="G429" s="35">
        <v>591</v>
      </c>
      <c r="H429" s="35">
        <v>4063740</v>
      </c>
      <c r="I429" s="34">
        <v>3528066</v>
      </c>
      <c r="J429" s="34">
        <v>3017093</v>
      </c>
      <c r="K429" s="72">
        <v>44097</v>
      </c>
      <c r="L429" s="36">
        <f t="shared" si="206"/>
        <v>304.64272892033472</v>
      </c>
      <c r="M429" s="28">
        <f>IF(L424=0,0,L429/L424*100)</f>
        <v>36.485533542493819</v>
      </c>
      <c r="N429" s="37">
        <f t="shared" si="213"/>
        <v>-14.796781915723859</v>
      </c>
      <c r="O429" s="29">
        <f t="shared" si="207"/>
        <v>4967.8973105134473</v>
      </c>
      <c r="P429" s="30">
        <f t="shared" si="208"/>
        <v>53.908312958435211</v>
      </c>
      <c r="Q429" s="6">
        <f t="shared" si="209"/>
        <v>88.997555012224936</v>
      </c>
      <c r="R429" s="7">
        <f t="shared" si="210"/>
        <v>72.249388753056238</v>
      </c>
      <c r="S429" s="8">
        <f t="shared" si="211"/>
        <v>86.81820195189654</v>
      </c>
      <c r="T429" s="9">
        <f t="shared" si="212"/>
        <v>90</v>
      </c>
      <c r="U429" s="5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>
      <c r="A430" s="1"/>
      <c r="B430" s="31">
        <f t="shared" si="214"/>
        <v>1996</v>
      </c>
      <c r="C430" s="33">
        <v>24</v>
      </c>
      <c r="D430" s="34">
        <v>20</v>
      </c>
      <c r="E430" s="35">
        <v>703</v>
      </c>
      <c r="F430" s="35">
        <v>661</v>
      </c>
      <c r="G430" s="35">
        <v>619</v>
      </c>
      <c r="H430" s="35">
        <v>4076538</v>
      </c>
      <c r="I430" s="34">
        <v>3829328</v>
      </c>
      <c r="J430" s="34">
        <v>3577810</v>
      </c>
      <c r="K430" s="72">
        <v>47392</v>
      </c>
      <c r="L430" s="36">
        <f t="shared" si="206"/>
        <v>284.35469677667118</v>
      </c>
      <c r="M430" s="28">
        <f>IF(L424=0,0,L430/L424*100)</f>
        <v>34.055737565047735</v>
      </c>
      <c r="N430" s="37">
        <f t="shared" si="213"/>
        <v>-6.6596147610563667</v>
      </c>
      <c r="O430" s="29">
        <f t="shared" si="207"/>
        <v>5798.7738264580366</v>
      </c>
      <c r="P430" s="30">
        <f t="shared" si="208"/>
        <v>67.413940256045521</v>
      </c>
      <c r="Q430" s="6">
        <f t="shared" si="209"/>
        <v>94.025604551920338</v>
      </c>
      <c r="R430" s="7">
        <f t="shared" si="210"/>
        <v>88.051209103840677</v>
      </c>
      <c r="S430" s="8">
        <f t="shared" si="211"/>
        <v>93.935785708363312</v>
      </c>
      <c r="T430" s="9">
        <f t="shared" si="212"/>
        <v>42</v>
      </c>
      <c r="U430" s="5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>
      <c r="A431" s="1"/>
      <c r="B431" s="31">
        <f t="shared" si="214"/>
        <v>1997</v>
      </c>
      <c r="C431" s="33">
        <v>35</v>
      </c>
      <c r="D431">
        <v>19</v>
      </c>
      <c r="E431" s="35">
        <v>807</v>
      </c>
      <c r="F431" s="35">
        <v>741</v>
      </c>
      <c r="G431" s="35">
        <v>678</v>
      </c>
      <c r="H431" s="35">
        <v>4278658</v>
      </c>
      <c r="I431" s="34">
        <v>3943860</v>
      </c>
      <c r="J431" s="34">
        <v>3620318</v>
      </c>
      <c r="K431" s="72">
        <v>50107</v>
      </c>
      <c r="L431" s="36">
        <f t="shared" si="206"/>
        <v>282.28195747580179</v>
      </c>
      <c r="M431" s="28">
        <f>IF(L424=0,0,L431/L424*100)</f>
        <v>33.807495962319408</v>
      </c>
      <c r="N431" s="37">
        <f t="shared" si="213"/>
        <v>-0.72892740101187481</v>
      </c>
      <c r="O431" s="29">
        <f t="shared" si="207"/>
        <v>5301.9306071871124</v>
      </c>
      <c r="P431" s="30">
        <f t="shared" si="208"/>
        <v>62.090458488228002</v>
      </c>
      <c r="Q431" s="6">
        <f t="shared" si="209"/>
        <v>91.821561338289953</v>
      </c>
      <c r="R431" s="7">
        <f t="shared" si="210"/>
        <v>84.014869888475843</v>
      </c>
      <c r="S431" s="8">
        <f t="shared" si="211"/>
        <v>92.175163333923862</v>
      </c>
      <c r="T431" s="9">
        <f t="shared" si="212"/>
        <v>66</v>
      </c>
      <c r="U431" s="5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>
      <c r="A432" s="1"/>
      <c r="B432" s="31">
        <f t="shared" si="214"/>
        <v>1998</v>
      </c>
      <c r="C432" s="33">
        <v>38</v>
      </c>
      <c r="D432" s="34">
        <v>24</v>
      </c>
      <c r="E432" s="35">
        <v>855</v>
      </c>
      <c r="F432" s="35">
        <v>794</v>
      </c>
      <c r="G432" s="35">
        <v>700</v>
      </c>
      <c r="H432" s="35">
        <v>4386370</v>
      </c>
      <c r="I432" s="34">
        <v>4045800</v>
      </c>
      <c r="J432" s="34">
        <v>3648090</v>
      </c>
      <c r="K432" s="72">
        <v>52541</v>
      </c>
      <c r="L432" s="36">
        <f t="shared" si="206"/>
        <v>275.98207530499985</v>
      </c>
      <c r="M432" s="28">
        <f>IF(L424=0,0,L432/L424*100)</f>
        <v>33.052990633828003</v>
      </c>
      <c r="N432" s="37">
        <f t="shared" si="213"/>
        <v>-2.2317693369906522</v>
      </c>
      <c r="O432" s="29">
        <f t="shared" si="207"/>
        <v>5130.2573099415204</v>
      </c>
      <c r="P432" s="30">
        <f t="shared" si="208"/>
        <v>61.451461988304096</v>
      </c>
      <c r="Q432" s="6">
        <f t="shared" si="209"/>
        <v>92.865497076023402</v>
      </c>
      <c r="R432" s="7">
        <f t="shared" si="210"/>
        <v>81.871345029239762</v>
      </c>
      <c r="S432" s="8">
        <f t="shared" si="211"/>
        <v>92.235721108798401</v>
      </c>
      <c r="T432" s="9">
        <f t="shared" si="212"/>
        <v>61</v>
      </c>
      <c r="U432" s="5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>
      <c r="A433" s="1"/>
      <c r="B433" s="31">
        <f t="shared" si="214"/>
        <v>1999</v>
      </c>
      <c r="C433" s="33">
        <v>53</v>
      </c>
      <c r="D433" s="34">
        <v>41</v>
      </c>
      <c r="E433" s="35">
        <v>1199</v>
      </c>
      <c r="F433" s="35">
        <v>1087</v>
      </c>
      <c r="G433" s="35">
        <v>969</v>
      </c>
      <c r="H433" s="35">
        <v>5557990</v>
      </c>
      <c r="I433" s="34">
        <v>5119470</v>
      </c>
      <c r="J433" s="34">
        <v>4528800</v>
      </c>
      <c r="K433" s="72">
        <v>70546</v>
      </c>
      <c r="L433" s="36">
        <f t="shared" si="206"/>
        <v>260.44697335355653</v>
      </c>
      <c r="M433" s="28">
        <f>IF(L424=0,0,L433/L424*100)</f>
        <v>31.192429295816659</v>
      </c>
      <c r="N433" s="37">
        <f t="shared" si="213"/>
        <v>-5.6290257018593701</v>
      </c>
      <c r="O433" s="29">
        <f t="shared" si="207"/>
        <v>4635.5212677231029</v>
      </c>
      <c r="P433" s="30">
        <f t="shared" si="208"/>
        <v>58.837364470391996</v>
      </c>
      <c r="Q433" s="6">
        <f t="shared" si="209"/>
        <v>90.658882402001666</v>
      </c>
      <c r="R433" s="7">
        <f t="shared" si="210"/>
        <v>80.817347789824851</v>
      </c>
      <c r="S433" s="8">
        <f t="shared" si="211"/>
        <v>92.110097355338894</v>
      </c>
      <c r="T433" s="9">
        <f t="shared" si="212"/>
        <v>112</v>
      </c>
      <c r="U433" s="5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>
      <c r="A434" s="1"/>
      <c r="B434" s="31">
        <f t="shared" si="214"/>
        <v>2000</v>
      </c>
      <c r="C434" s="33">
        <v>58</v>
      </c>
      <c r="D434" s="34">
        <v>45</v>
      </c>
      <c r="E434" s="35">
        <v>1730</v>
      </c>
      <c r="F434" s="35">
        <v>1561</v>
      </c>
      <c r="G434" s="35">
        <v>1413</v>
      </c>
      <c r="H434" s="35">
        <v>7419090</v>
      </c>
      <c r="I434" s="34">
        <v>6833000</v>
      </c>
      <c r="J434" s="34">
        <v>6267710</v>
      </c>
      <c r="K434" s="72">
        <v>96714</v>
      </c>
      <c r="L434" s="36">
        <f t="shared" si="206"/>
        <v>253.59182062783051</v>
      </c>
      <c r="M434" s="28">
        <f>IF(L424=0,0,L434/L424*100)</f>
        <v>30.371421994576259</v>
      </c>
      <c r="N434" s="37">
        <f t="shared" si="213"/>
        <v>-2.6320723322133412</v>
      </c>
      <c r="O434" s="29">
        <f t="shared" si="207"/>
        <v>4288.4913294797689</v>
      </c>
      <c r="P434" s="30">
        <f t="shared" si="208"/>
        <v>55.904046242774569</v>
      </c>
      <c r="Q434" s="6">
        <f t="shared" si="209"/>
        <v>90.23121387283237</v>
      </c>
      <c r="R434" s="7">
        <f t="shared" si="210"/>
        <v>81.67630057803467</v>
      </c>
      <c r="S434" s="8">
        <f t="shared" si="211"/>
        <v>92.100244100017662</v>
      </c>
      <c r="T434" s="9">
        <f t="shared" si="212"/>
        <v>169</v>
      </c>
      <c r="U434" s="5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>
      <c r="A435" s="1"/>
      <c r="B435" s="31">
        <f t="shared" si="214"/>
        <v>2001</v>
      </c>
      <c r="C435" s="33">
        <v>43</v>
      </c>
      <c r="D435" s="34"/>
      <c r="E435" s="35">
        <v>1277</v>
      </c>
      <c r="F435" s="35">
        <v>1204</v>
      </c>
      <c r="G435" s="35">
        <v>1057</v>
      </c>
      <c r="H435" s="35">
        <v>4699308</v>
      </c>
      <c r="I435" s="34">
        <v>4473857</v>
      </c>
      <c r="J435" s="34"/>
      <c r="K435" s="72">
        <v>59222</v>
      </c>
      <c r="L435" s="36">
        <f t="shared" si="206"/>
        <v>262.31600419168552</v>
      </c>
      <c r="M435" s="28">
        <f>IF(L424=0,0,L435/L424*100)</f>
        <v>31.416273756435125</v>
      </c>
      <c r="N435" s="37">
        <f t="shared" si="213"/>
        <v>3.4402464331286748</v>
      </c>
      <c r="O435" s="29">
        <f t="shared" si="207"/>
        <v>3679.9592795614722</v>
      </c>
      <c r="P435" s="30">
        <f t="shared" si="208"/>
        <v>46.375880971025843</v>
      </c>
      <c r="Q435" s="6">
        <f t="shared" si="209"/>
        <v>94.283476898981988</v>
      </c>
      <c r="R435" s="7">
        <f t="shared" si="210"/>
        <v>82.772122161315593</v>
      </c>
      <c r="S435" s="8">
        <f t="shared" si="211"/>
        <v>95.202463852124609</v>
      </c>
      <c r="T435" s="9">
        <f t="shared" si="212"/>
        <v>73</v>
      </c>
      <c r="U435" s="5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>
      <c r="A436" s="1"/>
      <c r="B436" s="31">
        <f t="shared" si="214"/>
        <v>2002</v>
      </c>
      <c r="C436" s="33">
        <v>33</v>
      </c>
      <c r="D436" s="34"/>
      <c r="E436" s="35">
        <v>1163</v>
      </c>
      <c r="F436" s="35">
        <v>1095</v>
      </c>
      <c r="G436" s="35">
        <v>919</v>
      </c>
      <c r="H436" s="35">
        <v>5540542</v>
      </c>
      <c r="I436" s="34">
        <v>5204213</v>
      </c>
      <c r="J436" s="34"/>
      <c r="K436" s="72">
        <v>70113</v>
      </c>
      <c r="L436" s="36">
        <f t="shared" si="206"/>
        <v>261.23276614550798</v>
      </c>
      <c r="M436" s="28">
        <f>IF(L424=0,0,L436/L424*100)</f>
        <v>31.286539762098926</v>
      </c>
      <c r="N436" s="37">
        <f t="shared" si="213"/>
        <v>-0.41295156561853275</v>
      </c>
      <c r="O436" s="29">
        <f t="shared" si="207"/>
        <v>4764.0085984522784</v>
      </c>
      <c r="P436" s="30">
        <f t="shared" si="208"/>
        <v>60.286328460877044</v>
      </c>
      <c r="Q436" s="6">
        <f t="shared" si="209"/>
        <v>94.153052450558889</v>
      </c>
      <c r="R436" s="7">
        <f t="shared" si="210"/>
        <v>79.019776440240747</v>
      </c>
      <c r="S436" s="8">
        <f t="shared" si="211"/>
        <v>93.92967330632996</v>
      </c>
      <c r="T436" s="9">
        <f t="shared" si="212"/>
        <v>68</v>
      </c>
      <c r="U436" s="5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>
      <c r="A437" s="1"/>
      <c r="B437" s="31">
        <f t="shared" si="214"/>
        <v>2003</v>
      </c>
      <c r="C437" s="33">
        <v>82</v>
      </c>
      <c r="D437" s="34"/>
      <c r="E437" s="35">
        <v>1639</v>
      </c>
      <c r="F437" s="35">
        <v>1477</v>
      </c>
      <c r="G437" s="35"/>
      <c r="H437" s="35">
        <v>8129961</v>
      </c>
      <c r="I437" s="34">
        <v>7374395</v>
      </c>
      <c r="J437" s="34"/>
      <c r="K437" s="72">
        <v>101847</v>
      </c>
      <c r="L437" s="36">
        <f t="shared" si="206"/>
        <v>263.88467480220328</v>
      </c>
      <c r="M437" s="28">
        <f>IF(L424=0,0,L437/L424*100)</f>
        <v>31.604145577239805</v>
      </c>
      <c r="N437" s="37">
        <f t="shared" si="213"/>
        <v>1.0151516196931327</v>
      </c>
      <c r="O437" s="29">
        <f t="shared" si="207"/>
        <v>4960.3178767541185</v>
      </c>
      <c r="P437" s="30">
        <f t="shared" si="208"/>
        <v>62.139719341061621</v>
      </c>
      <c r="Q437" s="15">
        <f t="shared" si="209"/>
        <v>90.115924344112258</v>
      </c>
      <c r="R437" s="16">
        <f t="shared" si="210"/>
        <v>0</v>
      </c>
      <c r="S437" s="17">
        <f t="shared" si="211"/>
        <v>90.706400682610905</v>
      </c>
      <c r="T437" s="18">
        <f t="shared" si="212"/>
        <v>162</v>
      </c>
      <c r="U437" s="5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>
      <c r="A438" s="1"/>
      <c r="B438" s="31">
        <f t="shared" si="214"/>
        <v>2004</v>
      </c>
      <c r="C438" s="33">
        <v>57</v>
      </c>
      <c r="D438" s="34"/>
      <c r="E438" s="35">
        <v>1459</v>
      </c>
      <c r="F438" s="35">
        <v>1368</v>
      </c>
      <c r="G438" s="35"/>
      <c r="H438" s="35">
        <v>6887119</v>
      </c>
      <c r="I438" s="34">
        <v>6423140</v>
      </c>
      <c r="J438" s="34"/>
      <c r="K438" s="72">
        <v>89663</v>
      </c>
      <c r="L438" s="36">
        <f t="shared" si="206"/>
        <v>253.92079506396169</v>
      </c>
      <c r="M438" s="28">
        <f>IF(L424=0,0,L438/L424*100)</f>
        <v>30.410821614802302</v>
      </c>
      <c r="N438" s="37">
        <f t="shared" si="213"/>
        <v>-3.7758463032042644</v>
      </c>
      <c r="O438" s="29">
        <f t="shared" si="207"/>
        <v>4720.4379712131595</v>
      </c>
      <c r="P438" s="30">
        <f t="shared" si="208"/>
        <v>61.455106237148733</v>
      </c>
      <c r="Q438" s="6">
        <f t="shared" si="209"/>
        <v>93.762851267991778</v>
      </c>
      <c r="R438" s="7">
        <f t="shared" si="210"/>
        <v>0</v>
      </c>
      <c r="S438" s="8">
        <f t="shared" si="211"/>
        <v>93.263090125203291</v>
      </c>
      <c r="T438" s="9">
        <f t="shared" si="212"/>
        <v>91</v>
      </c>
      <c r="U438" s="5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>
      <c r="A439" s="1"/>
      <c r="B439" s="31">
        <f t="shared" si="214"/>
        <v>2005</v>
      </c>
      <c r="C439" s="33">
        <v>35</v>
      </c>
      <c r="D439" s="34"/>
      <c r="E439" s="35">
        <v>948</v>
      </c>
      <c r="F439" s="35">
        <v>928</v>
      </c>
      <c r="G439" s="35"/>
      <c r="H439" s="35">
        <v>4615363</v>
      </c>
      <c r="I439" s="34">
        <v>4519763</v>
      </c>
      <c r="J439" s="34"/>
      <c r="K439" s="72">
        <v>57551</v>
      </c>
      <c r="L439" s="36">
        <f t="shared" si="206"/>
        <v>265.11050543239907</v>
      </c>
      <c r="M439" s="28">
        <f>IF(L424=0,0,L439/L424*100)</f>
        <v>31.750957171049816</v>
      </c>
      <c r="N439" s="37">
        <f t="shared" si="213"/>
        <v>4.4067719485592853</v>
      </c>
      <c r="O439" s="29">
        <f t="shared" si="207"/>
        <v>4868.5263713080167</v>
      </c>
      <c r="P439" s="30">
        <f t="shared" si="208"/>
        <v>60.707805907172997</v>
      </c>
      <c r="Q439" s="6">
        <f t="shared" si="209"/>
        <v>97.890295358649794</v>
      </c>
      <c r="R439" s="7">
        <f t="shared" si="210"/>
        <v>0</v>
      </c>
      <c r="S439" s="8">
        <f t="shared" si="211"/>
        <v>97.928656965876797</v>
      </c>
      <c r="T439" s="9">
        <f t="shared" si="212"/>
        <v>20</v>
      </c>
      <c r="U439" s="5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>
      <c r="A440" s="1"/>
      <c r="B440" s="31">
        <f t="shared" si="214"/>
        <v>2006</v>
      </c>
      <c r="C440" s="33">
        <v>37</v>
      </c>
      <c r="D440" s="34">
        <v>0</v>
      </c>
      <c r="E440" s="35">
        <v>616</v>
      </c>
      <c r="F440" s="35">
        <v>604</v>
      </c>
      <c r="G440" s="35">
        <v>0</v>
      </c>
      <c r="H440" s="35">
        <v>3217720</v>
      </c>
      <c r="I440" s="34">
        <v>3170430</v>
      </c>
      <c r="J440" s="34">
        <v>0</v>
      </c>
      <c r="K440" s="72">
        <v>36599</v>
      </c>
      <c r="L440" s="36">
        <f t="shared" si="206"/>
        <v>290.63838961720268</v>
      </c>
      <c r="M440" s="28">
        <f>IF(L424=0,0,L440/L424*100)</f>
        <v>34.808303978552694</v>
      </c>
      <c r="N440" s="37">
        <f t="shared" si="213"/>
        <v>9.6291484726971728</v>
      </c>
      <c r="O440" s="29">
        <f t="shared" si="207"/>
        <v>5223.5714285714284</v>
      </c>
      <c r="P440" s="30">
        <f t="shared" si="208"/>
        <v>59.413961038961041</v>
      </c>
      <c r="Q440" s="6"/>
      <c r="R440" s="7"/>
      <c r="S440" s="8"/>
      <c r="T440" s="9"/>
      <c r="U440" s="5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>
      <c r="A441" s="1"/>
      <c r="B441" s="31">
        <f t="shared" si="214"/>
        <v>2007</v>
      </c>
      <c r="C441" s="33">
        <v>23</v>
      </c>
      <c r="D441" s="34"/>
      <c r="E441" s="35">
        <v>618</v>
      </c>
      <c r="F441" s="35">
        <v>589</v>
      </c>
      <c r="G441" s="35"/>
      <c r="H441" s="35">
        <v>4889737</v>
      </c>
      <c r="I441" s="34">
        <v>4687112</v>
      </c>
      <c r="J441" s="34"/>
      <c r="K441" s="72">
        <v>43075</v>
      </c>
      <c r="L441" s="36">
        <f t="shared" ref="L441:L446" si="215">IF(H441=0,0,H441/K441*3.30578)</f>
        <v>375.26163156958791</v>
      </c>
      <c r="M441" s="28">
        <f>IF(L424=0,0,L441/L424*100)</f>
        <v>44.943205749130385</v>
      </c>
      <c r="N441" s="37">
        <f>IF(L440=0,"     －",IF(L441=0,"     －",(L441-L440)/L440*100))</f>
        <v>29.116333208369955</v>
      </c>
      <c r="O441" s="29">
        <f>IF(H441=0,0,H441/E441)</f>
        <v>7912.1957928802585</v>
      </c>
      <c r="P441" s="30">
        <f>IF(K441=0,0,K441/E441)</f>
        <v>69.700647249190936</v>
      </c>
      <c r="Q441" s="6"/>
      <c r="R441" s="7"/>
      <c r="S441" s="8"/>
      <c r="T441" s="9"/>
      <c r="U441" s="5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>
      <c r="A442" s="1"/>
      <c r="B442" s="31">
        <f t="shared" si="214"/>
        <v>2008</v>
      </c>
      <c r="C442" s="33">
        <v>31</v>
      </c>
      <c r="D442" s="34"/>
      <c r="E442" s="35">
        <v>285</v>
      </c>
      <c r="F442" s="35">
        <v>221</v>
      </c>
      <c r="G442" s="35"/>
      <c r="H442" s="35">
        <v>1972905</v>
      </c>
      <c r="I442" s="34">
        <v>1436963</v>
      </c>
      <c r="J442" s="34"/>
      <c r="K442" s="72">
        <v>17588</v>
      </c>
      <c r="L442" s="36">
        <f t="shared" si="215"/>
        <v>370.82043955537864</v>
      </c>
      <c r="M442" s="28">
        <f>IF(L424=0,0,L442/L424*100)</f>
        <v>44.411306429631246</v>
      </c>
      <c r="N442" s="37">
        <f>IF(L441=0,"     －",IF(L442=0,"     －",(L442-L441)/L441*100))</f>
        <v>-1.1834921666873626</v>
      </c>
      <c r="O442" s="29">
        <f>IF(H442=0,0,H442/E442)</f>
        <v>6922.4736842105267</v>
      </c>
      <c r="P442" s="30">
        <f>IF(K442=0,0,K442/E442)</f>
        <v>61.712280701754388</v>
      </c>
      <c r="Q442" s="6"/>
      <c r="R442" s="7"/>
      <c r="S442" s="8"/>
      <c r="T442" s="9"/>
      <c r="U442" s="5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>
      <c r="A443" s="1"/>
      <c r="B443" s="31">
        <f t="shared" si="214"/>
        <v>2009</v>
      </c>
      <c r="C443" s="33">
        <v>32</v>
      </c>
      <c r="D443" s="34"/>
      <c r="E443" s="35">
        <v>716</v>
      </c>
      <c r="F443" s="35">
        <v>634</v>
      </c>
      <c r="G443" s="35"/>
      <c r="H443" s="35">
        <v>4076344</v>
      </c>
      <c r="I443" s="34">
        <v>3533060</v>
      </c>
      <c r="J443" s="34"/>
      <c r="K443" s="72">
        <v>39976</v>
      </c>
      <c r="L443" s="36">
        <f t="shared" si="215"/>
        <v>337.0896655073044</v>
      </c>
      <c r="M443" s="28">
        <f>IF(L424=0,0,L443/L424*100)</f>
        <v>40.371540595380459</v>
      </c>
      <c r="N443" s="37">
        <f>IF(L442=0,"     －",IF(L443=0,"     －",(L443-L442)/L442*100))</f>
        <v>-9.0962553435614648</v>
      </c>
      <c r="O443" s="29">
        <f>IF(H443=0,0,H443/E443)</f>
        <v>5693.2178770949722</v>
      </c>
      <c r="P443" s="30">
        <f>IF(K443=0,0,K443/E443)</f>
        <v>55.832402234636874</v>
      </c>
      <c r="Q443" s="6"/>
      <c r="R443" s="7"/>
      <c r="S443" s="8"/>
      <c r="T443" s="9"/>
      <c r="U443" s="5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>
      <c r="A444" s="1"/>
      <c r="B444" s="31">
        <f t="shared" si="214"/>
        <v>2010</v>
      </c>
      <c r="C444" s="33">
        <v>66</v>
      </c>
      <c r="D444" s="34"/>
      <c r="E444" s="35">
        <v>879</v>
      </c>
      <c r="F444" s="35">
        <v>846</v>
      </c>
      <c r="G444" s="35"/>
      <c r="H444" s="35">
        <v>4704829</v>
      </c>
      <c r="I444" s="34">
        <v>4527631</v>
      </c>
      <c r="J444" s="34"/>
      <c r="K444" s="72">
        <v>48465</v>
      </c>
      <c r="L444" s="36">
        <f t="shared" si="215"/>
        <v>320.91467268379245</v>
      </c>
      <c r="M444" s="28">
        <f>IF(L424=0,0,L444/L424*100)</f>
        <v>38.434342733139111</v>
      </c>
      <c r="N444" s="37">
        <f>IF(L443=0,"     －",IF(L444=0,"     －",(L444-L443)/L443*100))</f>
        <v>-4.7984244189655998</v>
      </c>
      <c r="O444" s="29">
        <f>IF(H444=0,0,H444/E444)</f>
        <v>5352.4789533560861</v>
      </c>
      <c r="P444" s="30">
        <f>IF(K444=0,0,K444/E444)</f>
        <v>55.136518771331055</v>
      </c>
      <c r="Q444" s="6"/>
      <c r="R444" s="7"/>
      <c r="S444" s="8"/>
      <c r="T444" s="9"/>
      <c r="U444" s="5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>
      <c r="A445" s="1"/>
      <c r="B445" s="31">
        <f t="shared" si="214"/>
        <v>2011</v>
      </c>
      <c r="C445" s="33">
        <v>29</v>
      </c>
      <c r="D445" s="34"/>
      <c r="E445" s="35">
        <v>498</v>
      </c>
      <c r="F445" s="35">
        <v>456</v>
      </c>
      <c r="G445" s="35"/>
      <c r="H445" s="35">
        <v>2739962</v>
      </c>
      <c r="I445" s="34">
        <v>2516954</v>
      </c>
      <c r="J445" s="34"/>
      <c r="K445" s="72">
        <v>30403</v>
      </c>
      <c r="L445" s="36">
        <f t="shared" si="215"/>
        <v>297.92163866592114</v>
      </c>
      <c r="M445" s="28">
        <f>IF(L424=0,0,L445/L424*100)</f>
        <v>35.680582231859844</v>
      </c>
      <c r="N445" s="37">
        <f>IF(L444=0,"     －",IF(L445=0,"     －",(L445-L444)/L444*100))</f>
        <v>-7.1648434848995164</v>
      </c>
      <c r="O445" s="29">
        <f>IF(H445=0,0,H445/E445)</f>
        <v>5501.9317269076309</v>
      </c>
      <c r="P445" s="30">
        <f>IF(K445=0,0,K445/E445)</f>
        <v>61.050200803212853</v>
      </c>
      <c r="Q445" s="6"/>
      <c r="R445" s="7"/>
      <c r="S445" s="8"/>
      <c r="T445" s="9"/>
      <c r="U445" s="5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>
      <c r="A446" s="1"/>
      <c r="B446" s="31">
        <f t="shared" si="214"/>
        <v>2012</v>
      </c>
      <c r="C446" s="33">
        <v>41</v>
      </c>
      <c r="D446" s="34"/>
      <c r="E446" s="35">
        <v>598</v>
      </c>
      <c r="F446" s="35">
        <v>557</v>
      </c>
      <c r="G446" s="35"/>
      <c r="H446" s="35">
        <v>3624252</v>
      </c>
      <c r="I446" s="34">
        <v>3425996</v>
      </c>
      <c r="J446" s="34"/>
      <c r="K446" s="72">
        <v>37543</v>
      </c>
      <c r="L446" s="36">
        <f t="shared" si="215"/>
        <v>319.12686190661373</v>
      </c>
      <c r="M446" s="28">
        <f>IF(L424=0,0,L446/L424*100)</f>
        <v>38.220225592350751</v>
      </c>
      <c r="N446" s="37">
        <f t="shared" ref="N446:N448" si="216">IF(L445=0,"     －",IF(L446=0,"     －",(L446-L445)/L445*100))</f>
        <v>7.1177183824741848</v>
      </c>
      <c r="O446" s="29">
        <f t="shared" ref="O446:O453" si="217">IF(H446=0,0,H446/E446)</f>
        <v>6060.6220735785955</v>
      </c>
      <c r="P446" s="30">
        <f t="shared" ref="P446:P453" si="218">IF(K446=0,0,K446/E446)</f>
        <v>62.780936454849495</v>
      </c>
      <c r="Q446" s="6"/>
      <c r="R446" s="7"/>
      <c r="S446" s="8"/>
      <c r="T446" s="9"/>
      <c r="U446" s="5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>
      <c r="A447" s="1"/>
      <c r="B447" s="31">
        <f t="shared" si="214"/>
        <v>2013</v>
      </c>
      <c r="C447" s="33">
        <v>33</v>
      </c>
      <c r="D447" s="34"/>
      <c r="E447" s="35">
        <v>503</v>
      </c>
      <c r="F447" s="35">
        <v>482</v>
      </c>
      <c r="G447" s="35"/>
      <c r="H447" s="35">
        <v>3202339</v>
      </c>
      <c r="I447" s="34">
        <v>3073087</v>
      </c>
      <c r="J447" s="34"/>
      <c r="K447" s="72">
        <v>32824</v>
      </c>
      <c r="L447" s="36">
        <f>IF(H447=0,0,H447/K447*3.30578)</f>
        <v>322.51487385510603</v>
      </c>
      <c r="M447" s="28">
        <f>IF(L424=0,0,L447/L424*100)</f>
        <v>38.625990811258738</v>
      </c>
      <c r="N447" s="37">
        <f t="shared" si="216"/>
        <v>1.0616505073407896</v>
      </c>
      <c r="O447" s="29">
        <f t="shared" si="217"/>
        <v>6366.4791252485093</v>
      </c>
      <c r="P447" s="30">
        <f t="shared" si="218"/>
        <v>65.25646123260438</v>
      </c>
      <c r="Q447" s="6"/>
      <c r="R447" s="7"/>
      <c r="S447" s="8"/>
      <c r="T447" s="9"/>
      <c r="U447" s="5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>
      <c r="A448" s="1"/>
      <c r="B448" s="31">
        <f t="shared" si="214"/>
        <v>2014</v>
      </c>
      <c r="C448" s="33">
        <v>42</v>
      </c>
      <c r="D448" s="34"/>
      <c r="E448" s="35">
        <v>738</v>
      </c>
      <c r="F448" s="35">
        <v>726</v>
      </c>
      <c r="G448" s="35"/>
      <c r="H448" s="35">
        <v>5438170</v>
      </c>
      <c r="I448" s="34">
        <v>5322250</v>
      </c>
      <c r="J448" s="34"/>
      <c r="K448" s="72">
        <v>51145</v>
      </c>
      <c r="L448" s="36">
        <f>IF(H448=0,0,H448/K448*3.30578)</f>
        <v>351.49855553035485</v>
      </c>
      <c r="M448" s="28">
        <f>IF(L424=0,0,L448/L424*100)</f>
        <v>42.097221172459278</v>
      </c>
      <c r="N448" s="37">
        <f t="shared" si="216"/>
        <v>8.9867736420336719</v>
      </c>
      <c r="O448" s="29">
        <f t="shared" si="217"/>
        <v>7368.794037940379</v>
      </c>
      <c r="P448" s="30">
        <f t="shared" si="218"/>
        <v>69.302168021680217</v>
      </c>
      <c r="Q448" s="6"/>
      <c r="R448" s="7"/>
      <c r="S448" s="8"/>
      <c r="T448" s="9"/>
      <c r="U448" s="5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>
      <c r="A449" s="1"/>
      <c r="B449" s="31">
        <f t="shared" ref="B449:B458" si="219">B448+1</f>
        <v>2015</v>
      </c>
      <c r="C449" s="33">
        <v>28</v>
      </c>
      <c r="D449" s="34"/>
      <c r="E449" s="35">
        <v>362</v>
      </c>
      <c r="F449" s="35">
        <v>335</v>
      </c>
      <c r="G449" s="35"/>
      <c r="H449" s="35">
        <v>2720892</v>
      </c>
      <c r="I449" s="34">
        <v>2469452</v>
      </c>
      <c r="J449" s="34"/>
      <c r="K449" s="72">
        <v>23996</v>
      </c>
      <c r="L449" s="36">
        <f>IF(H449=0,0,H449/K449*3.30578)</f>
        <v>374.84040489081514</v>
      </c>
      <c r="M449" s="28">
        <f>IF(L424=0,0,L449/L424*100)</f>
        <v>44.892757539938508</v>
      </c>
      <c r="N449" s="37">
        <f>IF(L448=0,"     －",IF(L449=0,"     －",(L449-L448)/L448*100))</f>
        <v>6.6406672213037083</v>
      </c>
      <c r="O449" s="29">
        <f t="shared" si="217"/>
        <v>7516.2762430939229</v>
      </c>
      <c r="P449" s="30">
        <f t="shared" si="218"/>
        <v>66.287292817679557</v>
      </c>
      <c r="Q449" s="6"/>
      <c r="R449" s="7"/>
      <c r="S449" s="8"/>
      <c r="T449" s="9"/>
      <c r="U449" s="5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>
      <c r="A450" s="1"/>
      <c r="B450" s="31">
        <f t="shared" si="219"/>
        <v>2016</v>
      </c>
      <c r="C450" s="33">
        <v>39</v>
      </c>
      <c r="D450" s="34"/>
      <c r="E450" s="35">
        <v>562</v>
      </c>
      <c r="F450" s="35">
        <v>507</v>
      </c>
      <c r="G450" s="35"/>
      <c r="H450" s="35">
        <v>4240170</v>
      </c>
      <c r="I450" s="34">
        <v>3796214</v>
      </c>
      <c r="J450" s="34"/>
      <c r="K450" s="72">
        <v>34968</v>
      </c>
      <c r="L450" s="36">
        <f>IF(H450=0,0,H450/K450*3.30578)</f>
        <v>400.85418618737128</v>
      </c>
      <c r="M450" s="28">
        <f>IF(L424=0,0,L450/L424*100)</f>
        <v>48.008297810426306</v>
      </c>
      <c r="N450" s="37">
        <f>IF(L449=0,"     －",IF(L450=0,"     －",(L450-L449)/L449*100))</f>
        <v>6.9399619030220432</v>
      </c>
      <c r="O450" s="29">
        <f t="shared" si="217"/>
        <v>7544.7864768683276</v>
      </c>
      <c r="P450" s="30">
        <f t="shared" si="218"/>
        <v>62.220640569395016</v>
      </c>
      <c r="Q450" s="6"/>
      <c r="R450" s="7"/>
      <c r="S450" s="8"/>
      <c r="T450" s="9"/>
      <c r="U450" s="5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>
      <c r="A451" s="1"/>
      <c r="B451" s="31">
        <f t="shared" si="219"/>
        <v>2017</v>
      </c>
      <c r="C451" s="33">
        <v>55</v>
      </c>
      <c r="D451" s="34"/>
      <c r="E451" s="35">
        <v>463</v>
      </c>
      <c r="F451" s="35">
        <v>402</v>
      </c>
      <c r="G451" s="35"/>
      <c r="H451" s="35">
        <v>3236878</v>
      </c>
      <c r="I451" s="34">
        <v>2842676</v>
      </c>
      <c r="J451" s="34"/>
      <c r="K451" s="72">
        <v>26107</v>
      </c>
      <c r="L451" s="36">
        <f t="shared" ref="L451:L457" si="220">IF(H451=0,0,H451/K451*3.30578)</f>
        <v>409.86733653196461</v>
      </c>
      <c r="M451" s="28">
        <f>IF(L424=0,0,L451/L424*100)</f>
        <v>49.08775767604218</v>
      </c>
      <c r="N451" s="37">
        <f>IF(L450=0,"     －",IF(L451=0,"     －",(L451-L450)/L450*100))</f>
        <v>2.2484860218923375</v>
      </c>
      <c r="O451" s="29">
        <f t="shared" si="217"/>
        <v>6991.0971922246217</v>
      </c>
      <c r="P451" s="30">
        <f t="shared" si="218"/>
        <v>56.3866090712743</v>
      </c>
      <c r="Q451" s="6"/>
      <c r="R451" s="7"/>
      <c r="S451" s="8"/>
      <c r="T451" s="9"/>
      <c r="U451" s="5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>
      <c r="A452" s="1"/>
      <c r="B452" s="31">
        <f t="shared" si="219"/>
        <v>2018</v>
      </c>
      <c r="C452" s="33">
        <v>61</v>
      </c>
      <c r="D452" s="34"/>
      <c r="E452" s="35">
        <v>548</v>
      </c>
      <c r="F452" s="35">
        <v>518</v>
      </c>
      <c r="G452" s="35"/>
      <c r="H452" s="35">
        <v>3961886</v>
      </c>
      <c r="I452" s="34">
        <v>3750774</v>
      </c>
      <c r="J452" s="34"/>
      <c r="K452" s="72">
        <v>32152</v>
      </c>
      <c r="L452" s="36">
        <f t="shared" si="220"/>
        <v>407.35019597785521</v>
      </c>
      <c r="M452" s="28">
        <f>IF(L424=0,0,L452/L424*100)</f>
        <v>48.786292361430498</v>
      </c>
      <c r="N452" s="37">
        <f>IF(L451=0,"     －",IF(L452=0,"     －",(L452-L451)/L451*100))</f>
        <v>-0.61413543597004772</v>
      </c>
      <c r="O452" s="29">
        <f t="shared" si="217"/>
        <v>7229.7189781021898</v>
      </c>
      <c r="P452" s="30">
        <f t="shared" si="218"/>
        <v>58.67153284671533</v>
      </c>
      <c r="Q452" s="6"/>
      <c r="R452" s="7"/>
      <c r="S452" s="8"/>
      <c r="T452" s="9"/>
      <c r="U452" s="5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>
      <c r="A453" s="1"/>
      <c r="B453" s="31">
        <f t="shared" si="219"/>
        <v>2019</v>
      </c>
      <c r="C453" s="33">
        <v>63</v>
      </c>
      <c r="D453" s="34"/>
      <c r="E453" s="35">
        <v>917</v>
      </c>
      <c r="F453" s="35">
        <v>904</v>
      </c>
      <c r="G453" s="35"/>
      <c r="H453" s="35">
        <v>8469259</v>
      </c>
      <c r="I453" s="34">
        <v>8366700</v>
      </c>
      <c r="J453" s="34"/>
      <c r="K453" s="72">
        <v>55864</v>
      </c>
      <c r="L453" s="36">
        <f t="shared" si="220"/>
        <v>501.17261594264642</v>
      </c>
      <c r="M453" s="28">
        <f>IF(L424=0,0,L453/L424*100)</f>
        <v>60.022933599496952</v>
      </c>
      <c r="N453" s="37">
        <f>IF(L452=0,"     －",IF(L453=0,"     －",(L453-L452)/L452*100))</f>
        <v>23.032373837348459</v>
      </c>
      <c r="O453" s="29">
        <f t="shared" si="217"/>
        <v>9235.8331515812424</v>
      </c>
      <c r="P453" s="30">
        <f t="shared" si="218"/>
        <v>60.920392584514723</v>
      </c>
      <c r="Q453" s="6"/>
      <c r="R453" s="7"/>
      <c r="S453" s="8"/>
      <c r="T453" s="9"/>
      <c r="U453" s="5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>
      <c r="A454" s="1"/>
      <c r="B454" s="31">
        <f t="shared" si="219"/>
        <v>2020</v>
      </c>
      <c r="C454" s="33">
        <v>13</v>
      </c>
      <c r="D454" s="34"/>
      <c r="E454" s="35">
        <v>182</v>
      </c>
      <c r="F454" s="35">
        <v>173</v>
      </c>
      <c r="G454" s="35"/>
      <c r="H454" s="35">
        <v>1675911</v>
      </c>
      <c r="I454" s="34">
        <v>1623351</v>
      </c>
      <c r="J454" s="34"/>
      <c r="K454" s="72">
        <v>12618</v>
      </c>
      <c r="L454" s="36">
        <f t="shared" si="220"/>
        <v>439.07061860675225</v>
      </c>
      <c r="M454" s="28">
        <f>IF(L424=0,0,L454/L424*100)</f>
        <v>52.585288477012668</v>
      </c>
      <c r="N454" s="37">
        <f t="shared" ref="N454:N458" si="221">IF(L453=0,"     －",IF(L454=0,"     －",(L454-L453)/L453*100))</f>
        <v>-12.391338904079516</v>
      </c>
      <c r="O454" s="29">
        <f>IF(H454=0,0,H454/E454)</f>
        <v>9208.302197802197</v>
      </c>
      <c r="P454" s="30">
        <f>IF(K454=0,0,K454/E454)</f>
        <v>69.329670329670336</v>
      </c>
      <c r="Q454" s="6"/>
      <c r="R454" s="7"/>
      <c r="S454" s="8"/>
      <c r="T454" s="9"/>
      <c r="U454" s="5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>
      <c r="A455" s="1"/>
      <c r="B455" s="31">
        <f t="shared" si="219"/>
        <v>2021</v>
      </c>
      <c r="C455" s="81">
        <v>7</v>
      </c>
      <c r="D455" s="34"/>
      <c r="E455" s="35">
        <v>154</v>
      </c>
      <c r="F455" s="35">
        <v>152</v>
      </c>
      <c r="G455" s="35"/>
      <c r="H455" s="35">
        <v>1572430</v>
      </c>
      <c r="I455" s="34">
        <v>1546830</v>
      </c>
      <c r="J455" s="34"/>
      <c r="K455" s="72">
        <v>9549</v>
      </c>
      <c r="L455" s="36">
        <f t="shared" si="220"/>
        <v>544.36146668761126</v>
      </c>
      <c r="M455" s="28">
        <f>IF(L424=0,0,L455/L424*100)</f>
        <v>65.195445899730586</v>
      </c>
      <c r="N455" s="37">
        <f t="shared" si="221"/>
        <v>23.980390310553062</v>
      </c>
      <c r="O455" s="29">
        <f>IF(H455=0,0,H455/E455)</f>
        <v>10210.584415584415</v>
      </c>
      <c r="P455" s="30">
        <f>IF(K455=0,0,K455/E455)</f>
        <v>62.006493506493506</v>
      </c>
      <c r="Q455" s="6"/>
      <c r="R455" s="7"/>
      <c r="S455" s="8"/>
      <c r="T455" s="9"/>
      <c r="U455" s="5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>
      <c r="A456" s="1"/>
      <c r="B456" s="31">
        <f t="shared" si="219"/>
        <v>2022</v>
      </c>
      <c r="C456" s="81">
        <v>22</v>
      </c>
      <c r="D456" s="34"/>
      <c r="E456" s="35">
        <v>433</v>
      </c>
      <c r="F456" s="35">
        <v>422</v>
      </c>
      <c r="G456" s="35"/>
      <c r="H456" s="35">
        <v>4876781</v>
      </c>
      <c r="I456" s="34">
        <v>4758499</v>
      </c>
      <c r="J456" s="34"/>
      <c r="K456" s="72">
        <v>28888</v>
      </c>
      <c r="L456" s="36">
        <f t="shared" si="220"/>
        <v>558.07134776308499</v>
      </c>
      <c r="M456" s="28">
        <f>IF(L424=0,0,L456/L424*100)</f>
        <v>66.837409676826368</v>
      </c>
      <c r="N456" s="37">
        <f t="shared" si="221"/>
        <v>2.5185252657387891</v>
      </c>
      <c r="O456" s="29">
        <f>IF(H456=0,0,H456/E456)</f>
        <v>11262.773672055428</v>
      </c>
      <c r="P456" s="30">
        <f>IF(K456=0,0,K456/E456)</f>
        <v>66.715935334872981</v>
      </c>
      <c r="Q456" s="6"/>
      <c r="R456" s="7"/>
      <c r="S456" s="8"/>
      <c r="T456" s="9"/>
      <c r="U456" s="5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>
      <c r="A457" s="1"/>
      <c r="B457" s="31">
        <f t="shared" si="219"/>
        <v>2023</v>
      </c>
      <c r="C457" s="81">
        <v>29</v>
      </c>
      <c r="D457" s="34"/>
      <c r="E457" s="35">
        <v>229</v>
      </c>
      <c r="F457" s="35">
        <v>220</v>
      </c>
      <c r="G457" s="35"/>
      <c r="H457" s="35">
        <v>2459312</v>
      </c>
      <c r="I457" s="34">
        <v>2376608</v>
      </c>
      <c r="J457" s="34"/>
      <c r="K457" s="72">
        <v>14168</v>
      </c>
      <c r="L457" s="36">
        <f t="shared" si="220"/>
        <v>573.8244228797289</v>
      </c>
      <c r="M457" s="28">
        <f>IF(L424=0,0,L457/L424*100)</f>
        <v>68.724076568902561</v>
      </c>
      <c r="N457" s="37">
        <f t="shared" si="221"/>
        <v>2.822770812331953</v>
      </c>
      <c r="O457" s="29">
        <f>IF(H457=0,0,H457/E457)</f>
        <v>10739.353711790392</v>
      </c>
      <c r="P457" s="30">
        <f>IF(K457=0,0,K457/E457)</f>
        <v>61.868995633187772</v>
      </c>
      <c r="Q457" s="6"/>
      <c r="R457" s="7"/>
      <c r="S457" s="8"/>
      <c r="T457" s="9"/>
      <c r="U457" s="5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>
      <c r="A458" s="1"/>
      <c r="B458" s="31">
        <f t="shared" si="219"/>
        <v>2024</v>
      </c>
      <c r="C458" s="81">
        <v>9</v>
      </c>
      <c r="D458" s="34"/>
      <c r="E458" s="35">
        <v>96</v>
      </c>
      <c r="F458" s="35">
        <v>93</v>
      </c>
      <c r="G458" s="35"/>
      <c r="H458" s="35">
        <v>1278704</v>
      </c>
      <c r="I458" s="34">
        <v>1246434</v>
      </c>
      <c r="J458" s="34"/>
      <c r="K458" s="72">
        <v>6120</v>
      </c>
      <c r="L458" s="36">
        <f>IF(H458=0,0,H458/K458*3.30578)</f>
        <v>690.70491979084966</v>
      </c>
      <c r="M458" s="28">
        <f>IF(L424=0,0,L458/L424*100)</f>
        <v>82.722268173958753</v>
      </c>
      <c r="N458" s="37">
        <f t="shared" si="221"/>
        <v>20.368686352622952</v>
      </c>
      <c r="O458" s="29">
        <f>IF(H458=0,0,H458/E458)</f>
        <v>13319.833333333334</v>
      </c>
      <c r="P458" s="30">
        <f>IF(K458=0,0,K458/E458)</f>
        <v>63.75</v>
      </c>
      <c r="Q458" s="6"/>
      <c r="R458" s="7"/>
      <c r="S458" s="8"/>
      <c r="T458" s="9"/>
      <c r="U458" s="5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>
      <c r="A459" s="1"/>
      <c r="B459" s="58" t="s">
        <v>38</v>
      </c>
      <c r="C459" s="59">
        <v>16</v>
      </c>
      <c r="D459" s="60">
        <v>8</v>
      </c>
      <c r="E459" s="61">
        <v>525</v>
      </c>
      <c r="F459" s="61">
        <v>422</v>
      </c>
      <c r="G459" s="61">
        <v>395</v>
      </c>
      <c r="H459" s="61">
        <v>3006156</v>
      </c>
      <c r="I459" s="60">
        <v>2093587</v>
      </c>
      <c r="J459" s="60">
        <v>1848000</v>
      </c>
      <c r="K459" s="73">
        <v>21361</v>
      </c>
      <c r="L459" s="63">
        <f t="shared" si="206"/>
        <v>465.22589680632927</v>
      </c>
      <c r="M459" s="62">
        <v>100</v>
      </c>
      <c r="N459" s="63"/>
      <c r="O459" s="64">
        <f t="shared" si="207"/>
        <v>5726.011428571429</v>
      </c>
      <c r="P459" s="65">
        <f t="shared" si="208"/>
        <v>40.687619047619044</v>
      </c>
      <c r="Q459" s="6">
        <f t="shared" ref="Q459:Q474" si="222">IF(F459=0,0,F459/E459*100)</f>
        <v>80.38095238095238</v>
      </c>
      <c r="R459" s="7">
        <f t="shared" ref="R459:R474" si="223">IF(G459=0,0,G459/E459*100)</f>
        <v>75.238095238095241</v>
      </c>
      <c r="S459" s="8">
        <f t="shared" ref="S459:S474" si="224">IF(I459=0,0,I459/H459*100)</f>
        <v>69.643325229961448</v>
      </c>
      <c r="T459" s="9">
        <f t="shared" ref="T459:T474" si="225">E459-F459</f>
        <v>103</v>
      </c>
      <c r="U459" s="5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>
      <c r="A460" s="1"/>
      <c r="B460" s="31">
        <v>1991</v>
      </c>
      <c r="C460" s="33">
        <v>12</v>
      </c>
      <c r="D460" s="34">
        <v>3</v>
      </c>
      <c r="E460" s="35">
        <v>339</v>
      </c>
      <c r="F460" s="35">
        <v>240</v>
      </c>
      <c r="G460" s="35">
        <v>192</v>
      </c>
      <c r="H460" s="35">
        <v>1881186</v>
      </c>
      <c r="I460" s="34">
        <v>1358523</v>
      </c>
      <c r="J460" s="34">
        <v>1012101</v>
      </c>
      <c r="K460" s="72">
        <v>15232</v>
      </c>
      <c r="L460" s="36">
        <f t="shared" si="206"/>
        <v>408.27120897321424</v>
      </c>
      <c r="M460" s="28">
        <f>IF(L459=0,0,L460/L459*100)</f>
        <v>87.75762737541136</v>
      </c>
      <c r="N460" s="37">
        <f t="shared" ref="N460:N475" si="226">IF(L459=0,"     －",IF(L460=0,"     －",(L460-L459)/L459*100))</f>
        <v>-12.242372624588636</v>
      </c>
      <c r="O460" s="29">
        <f t="shared" si="207"/>
        <v>5549.2212389380529</v>
      </c>
      <c r="P460" s="30">
        <f t="shared" si="208"/>
        <v>44.932153392330385</v>
      </c>
      <c r="Q460" s="6">
        <f t="shared" si="222"/>
        <v>70.796460176991147</v>
      </c>
      <c r="R460" s="7">
        <f t="shared" si="223"/>
        <v>56.637168141592923</v>
      </c>
      <c r="S460" s="8">
        <f t="shared" si="224"/>
        <v>72.216303969942359</v>
      </c>
      <c r="T460" s="9">
        <f t="shared" si="225"/>
        <v>99</v>
      </c>
      <c r="U460" s="5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>
      <c r="A461" s="1"/>
      <c r="B461" s="31">
        <v>1992</v>
      </c>
      <c r="C461" s="33">
        <v>5</v>
      </c>
      <c r="D461" s="34">
        <v>4</v>
      </c>
      <c r="E461" s="35">
        <v>113</v>
      </c>
      <c r="F461" s="35">
        <v>92</v>
      </c>
      <c r="G461" s="35">
        <v>84</v>
      </c>
      <c r="H461" s="35">
        <v>492292</v>
      </c>
      <c r="I461" s="34">
        <v>446423</v>
      </c>
      <c r="J461" s="34">
        <v>402324</v>
      </c>
      <c r="K461" s="72">
        <v>4768</v>
      </c>
      <c r="L461" s="36">
        <f t="shared" si="206"/>
        <v>341.31901169463089</v>
      </c>
      <c r="M461" s="28">
        <f>IF(L459=0,0,L461/L459*100)</f>
        <v>73.366296682473788</v>
      </c>
      <c r="N461" s="37">
        <f t="shared" si="226"/>
        <v>-16.398951434015014</v>
      </c>
      <c r="O461" s="29">
        <f t="shared" si="207"/>
        <v>4356.5663716814161</v>
      </c>
      <c r="P461" s="30">
        <f t="shared" si="208"/>
        <v>42.194690265486727</v>
      </c>
      <c r="Q461" s="6">
        <f t="shared" si="222"/>
        <v>81.415929203539832</v>
      </c>
      <c r="R461" s="7">
        <f t="shared" si="223"/>
        <v>74.336283185840713</v>
      </c>
      <c r="S461" s="8">
        <f t="shared" si="224"/>
        <v>90.682562381675908</v>
      </c>
      <c r="T461" s="9">
        <f t="shared" si="225"/>
        <v>21</v>
      </c>
      <c r="U461" s="5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>
      <c r="A462" s="1"/>
      <c r="B462" s="31">
        <f>B461+1</f>
        <v>1993</v>
      </c>
      <c r="C462" s="33">
        <v>22</v>
      </c>
      <c r="D462" s="34">
        <v>13</v>
      </c>
      <c r="E462" s="35">
        <v>732</v>
      </c>
      <c r="F462" s="35">
        <v>708</v>
      </c>
      <c r="G462" s="35">
        <v>679</v>
      </c>
      <c r="H462" s="35">
        <v>3563436</v>
      </c>
      <c r="I462" s="34">
        <v>3473280</v>
      </c>
      <c r="J462" s="34">
        <v>3331567</v>
      </c>
      <c r="K462" s="72">
        <v>39306</v>
      </c>
      <c r="L462" s="36">
        <f t="shared" si="206"/>
        <v>299.69814939398566</v>
      </c>
      <c r="M462" s="28">
        <f>IF(L459=0,0,L462/L459*100)</f>
        <v>64.419919753252302</v>
      </c>
      <c r="N462" s="37">
        <f t="shared" si="226"/>
        <v>-12.194123642278184</v>
      </c>
      <c r="O462" s="29">
        <f t="shared" si="207"/>
        <v>4868.0819672131147</v>
      </c>
      <c r="P462" s="30">
        <f t="shared" si="208"/>
        <v>53.696721311475407</v>
      </c>
      <c r="Q462" s="6">
        <f t="shared" si="222"/>
        <v>96.721311475409834</v>
      </c>
      <c r="R462" s="7">
        <f t="shared" si="223"/>
        <v>92.759562841530055</v>
      </c>
      <c r="S462" s="8">
        <f t="shared" si="224"/>
        <v>97.469969995251773</v>
      </c>
      <c r="T462" s="9">
        <f t="shared" si="225"/>
        <v>24</v>
      </c>
      <c r="U462" s="5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>
      <c r="A463" s="1"/>
      <c r="B463" s="31">
        <f t="shared" ref="B463:B483" si="227">B462+1</f>
        <v>1994</v>
      </c>
      <c r="C463" s="33">
        <v>52</v>
      </c>
      <c r="D463" s="34">
        <v>30</v>
      </c>
      <c r="E463" s="35">
        <v>1850</v>
      </c>
      <c r="F463" s="35">
        <v>1699</v>
      </c>
      <c r="G463" s="35">
        <v>1542</v>
      </c>
      <c r="H463" s="35">
        <v>9658750</v>
      </c>
      <c r="I463" s="34">
        <v>8900771</v>
      </c>
      <c r="J463" s="34">
        <v>8120259</v>
      </c>
      <c r="K463" s="72">
        <v>117398</v>
      </c>
      <c r="L463" s="36">
        <f t="shared" si="206"/>
        <v>271.9782498424164</v>
      </c>
      <c r="M463" s="28">
        <f>IF(L459=0,0,L463/L459*100)</f>
        <v>58.461545608162758</v>
      </c>
      <c r="N463" s="37">
        <f t="shared" si="226"/>
        <v>-9.249272845902178</v>
      </c>
      <c r="O463" s="29">
        <f t="shared" si="207"/>
        <v>5220.9459459459458</v>
      </c>
      <c r="P463" s="30">
        <f t="shared" si="208"/>
        <v>63.458378378378377</v>
      </c>
      <c r="Q463" s="6">
        <f t="shared" si="222"/>
        <v>91.837837837837839</v>
      </c>
      <c r="R463" s="7">
        <f t="shared" si="223"/>
        <v>83.351351351351354</v>
      </c>
      <c r="S463" s="8">
        <f t="shared" si="224"/>
        <v>92.152411026271523</v>
      </c>
      <c r="T463" s="9">
        <f t="shared" si="225"/>
        <v>151</v>
      </c>
      <c r="U463" s="5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>
      <c r="A464" s="1"/>
      <c r="B464" s="31">
        <f t="shared" si="227"/>
        <v>1995</v>
      </c>
      <c r="C464" s="33">
        <v>46</v>
      </c>
      <c r="D464" s="34">
        <v>28</v>
      </c>
      <c r="E464" s="35">
        <v>1637</v>
      </c>
      <c r="F464" s="35">
        <v>1524</v>
      </c>
      <c r="G464" s="35">
        <v>1426</v>
      </c>
      <c r="H464" s="35">
        <v>7910833</v>
      </c>
      <c r="I464" s="34">
        <v>7362354</v>
      </c>
      <c r="J464" s="34">
        <v>6895008</v>
      </c>
      <c r="K464" s="72">
        <v>108632</v>
      </c>
      <c r="L464" s="36">
        <f t="shared" si="206"/>
        <v>240.73453047665512</v>
      </c>
      <c r="M464" s="28">
        <f>IF(L459=0,0,L464/L459*100)</f>
        <v>51.745728715714947</v>
      </c>
      <c r="N464" s="37">
        <f t="shared" si="226"/>
        <v>-11.487580122257505</v>
      </c>
      <c r="O464" s="29">
        <f t="shared" si="207"/>
        <v>4832.51863164325</v>
      </c>
      <c r="P464" s="30">
        <f t="shared" si="208"/>
        <v>66.360415394013444</v>
      </c>
      <c r="Q464" s="6">
        <f t="shared" si="222"/>
        <v>93.097128894318885</v>
      </c>
      <c r="R464" s="7">
        <f t="shared" si="223"/>
        <v>87.110568112400728</v>
      </c>
      <c r="S464" s="8">
        <f t="shared" si="224"/>
        <v>93.066735197165713</v>
      </c>
      <c r="T464" s="9">
        <f t="shared" si="225"/>
        <v>113</v>
      </c>
      <c r="U464" s="5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>
      <c r="A465" s="1"/>
      <c r="B465" s="31">
        <f t="shared" si="227"/>
        <v>1996</v>
      </c>
      <c r="C465" s="33">
        <v>31</v>
      </c>
      <c r="D465" s="34">
        <v>24</v>
      </c>
      <c r="E465" s="35">
        <v>1088</v>
      </c>
      <c r="F465" s="35">
        <v>1042</v>
      </c>
      <c r="G465" s="35">
        <v>822</v>
      </c>
      <c r="H465" s="35">
        <v>5062709</v>
      </c>
      <c r="I465" s="34">
        <v>4849624</v>
      </c>
      <c r="J465" s="34">
        <v>3901222</v>
      </c>
      <c r="K465" s="72">
        <v>71218</v>
      </c>
      <c r="L465" s="36">
        <f t="shared" si="206"/>
        <v>234.99960905978827</v>
      </c>
      <c r="M465" s="28">
        <f>IF(L459=0,0,L465/L459*100)</f>
        <v>50.513011135667107</v>
      </c>
      <c r="N465" s="37">
        <f t="shared" si="226"/>
        <v>-2.3822595809216449</v>
      </c>
      <c r="O465" s="29">
        <f t="shared" si="207"/>
        <v>4653.2251838235297</v>
      </c>
      <c r="P465" s="30">
        <f t="shared" si="208"/>
        <v>65.45772058823529</v>
      </c>
      <c r="Q465" s="6">
        <f t="shared" si="222"/>
        <v>95.77205882352942</v>
      </c>
      <c r="R465" s="7">
        <f t="shared" si="223"/>
        <v>75.55147058823529</v>
      </c>
      <c r="S465" s="8">
        <f t="shared" si="224"/>
        <v>95.791087340789289</v>
      </c>
      <c r="T465" s="9">
        <f t="shared" si="225"/>
        <v>46</v>
      </c>
      <c r="U465" s="5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>
      <c r="A466" s="1"/>
      <c r="B466" s="31">
        <f t="shared" si="227"/>
        <v>1997</v>
      </c>
      <c r="C466" s="33">
        <v>32</v>
      </c>
      <c r="D466">
        <v>17</v>
      </c>
      <c r="E466" s="35">
        <v>837</v>
      </c>
      <c r="F466" s="35">
        <v>760</v>
      </c>
      <c r="G466" s="35">
        <v>641</v>
      </c>
      <c r="H466" s="35">
        <v>4079488</v>
      </c>
      <c r="I466" s="34">
        <v>3683838</v>
      </c>
      <c r="J466" s="34">
        <v>3147340</v>
      </c>
      <c r="K466" s="72">
        <v>58850</v>
      </c>
      <c r="L466" s="36">
        <f t="shared" si="206"/>
        <v>229.15700663789295</v>
      </c>
      <c r="M466" s="28">
        <f>IF(L459=0,0,L466/L459*100)</f>
        <v>49.257147594535056</v>
      </c>
      <c r="N466" s="37">
        <f t="shared" si="226"/>
        <v>-2.4862179325621154</v>
      </c>
      <c r="O466" s="29">
        <f t="shared" si="207"/>
        <v>4873.9402628434882</v>
      </c>
      <c r="P466" s="30">
        <f t="shared" si="208"/>
        <v>70.31063321385902</v>
      </c>
      <c r="Q466" s="6">
        <f t="shared" si="222"/>
        <v>90.80047789725208</v>
      </c>
      <c r="R466" s="7">
        <f t="shared" si="223"/>
        <v>76.583034647550775</v>
      </c>
      <c r="S466" s="8">
        <f t="shared" si="224"/>
        <v>90.30147900913056</v>
      </c>
      <c r="T466" s="9">
        <f t="shared" si="225"/>
        <v>77</v>
      </c>
      <c r="U466" s="5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>
      <c r="A467" s="1"/>
      <c r="B467" s="31">
        <f t="shared" si="227"/>
        <v>1998</v>
      </c>
      <c r="C467" s="33">
        <v>39</v>
      </c>
      <c r="D467" s="34">
        <v>18</v>
      </c>
      <c r="E467" s="35">
        <v>1241</v>
      </c>
      <c r="F467" s="35">
        <v>1002</v>
      </c>
      <c r="G467" s="35">
        <v>792</v>
      </c>
      <c r="H467" s="35">
        <v>5616400</v>
      </c>
      <c r="I467" s="34">
        <v>4606780</v>
      </c>
      <c r="J467" s="34">
        <v>3711090</v>
      </c>
      <c r="K467" s="72">
        <v>86518</v>
      </c>
      <c r="L467" s="36">
        <f t="shared" si="206"/>
        <v>214.59791941561295</v>
      </c>
      <c r="M467" s="28">
        <f>IF(L459=0,0,L467/L459*100)</f>
        <v>46.127681388499482</v>
      </c>
      <c r="N467" s="37">
        <f t="shared" si="226"/>
        <v>-6.353324053183254</v>
      </c>
      <c r="O467" s="29">
        <f t="shared" si="207"/>
        <v>4525.7050765511685</v>
      </c>
      <c r="P467" s="30">
        <f t="shared" si="208"/>
        <v>69.716357775987106</v>
      </c>
      <c r="Q467" s="6">
        <f t="shared" si="222"/>
        <v>80.741337630942795</v>
      </c>
      <c r="R467" s="7">
        <f t="shared" si="223"/>
        <v>63.819500402900886</v>
      </c>
      <c r="S467" s="8">
        <f t="shared" si="224"/>
        <v>82.023716259525671</v>
      </c>
      <c r="T467" s="9">
        <f t="shared" si="225"/>
        <v>239</v>
      </c>
      <c r="U467" s="5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>
      <c r="A468" s="1"/>
      <c r="B468" s="31">
        <f t="shared" si="227"/>
        <v>1999</v>
      </c>
      <c r="C468" s="33">
        <v>47</v>
      </c>
      <c r="D468" s="34">
        <v>37</v>
      </c>
      <c r="E468" s="35">
        <v>1449</v>
      </c>
      <c r="F468" s="35">
        <v>1324</v>
      </c>
      <c r="G468" s="35">
        <v>1006</v>
      </c>
      <c r="H468" s="35">
        <v>6108280</v>
      </c>
      <c r="I468" s="34">
        <v>5598350</v>
      </c>
      <c r="J468" s="34">
        <v>4398090</v>
      </c>
      <c r="K468" s="72">
        <v>97352</v>
      </c>
      <c r="L468" s="36">
        <f t="shared" si="206"/>
        <v>207.41874700468404</v>
      </c>
      <c r="M468" s="28">
        <f>IF(L459=0,0,L468/L459*100)</f>
        <v>44.584523008836548</v>
      </c>
      <c r="N468" s="37">
        <f t="shared" si="226"/>
        <v>-3.3454063443294491</v>
      </c>
      <c r="O468" s="29">
        <f t="shared" si="207"/>
        <v>4215.5141476880608</v>
      </c>
      <c r="P468" s="30">
        <f t="shared" si="208"/>
        <v>67.185645272601789</v>
      </c>
      <c r="Q468" s="6">
        <f t="shared" si="222"/>
        <v>91.37336093857833</v>
      </c>
      <c r="R468" s="7">
        <f t="shared" si="223"/>
        <v>69.427191166321606</v>
      </c>
      <c r="S468" s="8">
        <f t="shared" si="224"/>
        <v>91.651823426561975</v>
      </c>
      <c r="T468" s="9">
        <f t="shared" si="225"/>
        <v>125</v>
      </c>
      <c r="U468" s="5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>
      <c r="A469" s="1"/>
      <c r="B469" s="31">
        <f t="shared" si="227"/>
        <v>2000</v>
      </c>
      <c r="C469" s="33">
        <v>63</v>
      </c>
      <c r="D469" s="34">
        <v>45</v>
      </c>
      <c r="E469" s="35">
        <v>1865</v>
      </c>
      <c r="F469" s="35">
        <v>1715</v>
      </c>
      <c r="G469" s="35">
        <v>1600</v>
      </c>
      <c r="H469" s="35">
        <v>8437540</v>
      </c>
      <c r="I469" s="34">
        <v>7814290</v>
      </c>
      <c r="J469" s="34">
        <v>7357640</v>
      </c>
      <c r="K469" s="72">
        <v>137979</v>
      </c>
      <c r="L469" s="36">
        <f t="shared" si="206"/>
        <v>202.15142145688836</v>
      </c>
      <c r="M469" s="28">
        <f>IF(L459=0,0,L469/L459*100)</f>
        <v>43.452314852765554</v>
      </c>
      <c r="N469" s="37">
        <f t="shared" si="226"/>
        <v>-2.5394645488224499</v>
      </c>
      <c r="O469" s="29">
        <f t="shared" si="207"/>
        <v>4524.1501340482573</v>
      </c>
      <c r="P469" s="30">
        <f t="shared" si="208"/>
        <v>73.983378016085794</v>
      </c>
      <c r="Q469" s="6">
        <f t="shared" si="222"/>
        <v>91.957104557640747</v>
      </c>
      <c r="R469" s="7">
        <f t="shared" si="223"/>
        <v>85.79088471849866</v>
      </c>
      <c r="S469" s="8">
        <f t="shared" si="224"/>
        <v>92.613368351438936</v>
      </c>
      <c r="T469" s="9">
        <f t="shared" si="225"/>
        <v>150</v>
      </c>
      <c r="U469" s="5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>
      <c r="A470" s="1"/>
      <c r="B470" s="31">
        <f t="shared" si="227"/>
        <v>2001</v>
      </c>
      <c r="C470" s="33">
        <v>58</v>
      </c>
      <c r="D470" s="34"/>
      <c r="E470" s="35">
        <v>1514</v>
      </c>
      <c r="F470" s="35">
        <v>1435</v>
      </c>
      <c r="G470" s="35">
        <v>1268</v>
      </c>
      <c r="H470" s="35">
        <v>6797237</v>
      </c>
      <c r="I470" s="34">
        <v>6472147</v>
      </c>
      <c r="J470" s="34"/>
      <c r="K470" s="72">
        <v>113217</v>
      </c>
      <c r="L470" s="36">
        <f t="shared" si="206"/>
        <v>198.46993057456035</v>
      </c>
      <c r="M470" s="28">
        <f>IF(L459=0,0,L470/L459*100)</f>
        <v>42.660980813194541</v>
      </c>
      <c r="N470" s="37">
        <f t="shared" si="226"/>
        <v>-1.8211550805805916</v>
      </c>
      <c r="O470" s="29">
        <f t="shared" si="207"/>
        <v>4489.5885072655219</v>
      </c>
      <c r="P470" s="30">
        <f t="shared" si="208"/>
        <v>74.780052840158518</v>
      </c>
      <c r="Q470" s="6">
        <f t="shared" si="222"/>
        <v>94.782034346103046</v>
      </c>
      <c r="R470" s="7">
        <f t="shared" si="223"/>
        <v>83.751651254953757</v>
      </c>
      <c r="S470" s="8">
        <f t="shared" si="224"/>
        <v>95.217321391029913</v>
      </c>
      <c r="T470" s="9">
        <f t="shared" si="225"/>
        <v>79</v>
      </c>
      <c r="U470" s="5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>
      <c r="A471" s="1"/>
      <c r="B471" s="31">
        <f t="shared" si="227"/>
        <v>2002</v>
      </c>
      <c r="C471" s="33">
        <v>88</v>
      </c>
      <c r="D471" s="34"/>
      <c r="E471" s="35">
        <v>1896</v>
      </c>
      <c r="F471" s="35">
        <v>1687</v>
      </c>
      <c r="G471" s="35">
        <v>1431</v>
      </c>
      <c r="H471" s="35">
        <v>7992425</v>
      </c>
      <c r="I471" s="34">
        <v>7106726</v>
      </c>
      <c r="J471" s="34"/>
      <c r="K471" s="72">
        <v>132395</v>
      </c>
      <c r="L471" s="36">
        <f t="shared" si="206"/>
        <v>199.56341792741418</v>
      </c>
      <c r="M471" s="28">
        <f>IF(L459=0,0,L471/L459*100)</f>
        <v>42.896025199235893</v>
      </c>
      <c r="N471" s="37">
        <f t="shared" si="226"/>
        <v>0.55095870174803674</v>
      </c>
      <c r="O471" s="29">
        <f t="shared" si="207"/>
        <v>4215.4140295358648</v>
      </c>
      <c r="P471" s="30">
        <f t="shared" si="208"/>
        <v>69.828586497890299</v>
      </c>
      <c r="Q471" s="6">
        <f t="shared" si="222"/>
        <v>88.976793248945157</v>
      </c>
      <c r="R471" s="7">
        <f t="shared" si="223"/>
        <v>75.474683544303801</v>
      </c>
      <c r="S471" s="8">
        <f t="shared" si="224"/>
        <v>88.918269486419959</v>
      </c>
      <c r="T471" s="9">
        <f t="shared" si="225"/>
        <v>209</v>
      </c>
      <c r="U471" s="5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>
      <c r="A472" s="1"/>
      <c r="B472" s="31">
        <f t="shared" si="227"/>
        <v>2003</v>
      </c>
      <c r="C472" s="33">
        <v>76</v>
      </c>
      <c r="D472" s="34"/>
      <c r="E472" s="35">
        <v>1536</v>
      </c>
      <c r="F472" s="35">
        <v>1400</v>
      </c>
      <c r="G472" s="35"/>
      <c r="H472" s="35">
        <v>6397255</v>
      </c>
      <c r="I472" s="34">
        <v>5866609</v>
      </c>
      <c r="J472" s="34"/>
      <c r="K472" s="72">
        <v>108890</v>
      </c>
      <c r="L472" s="36">
        <f t="shared" si="206"/>
        <v>194.21358833593536</v>
      </c>
      <c r="M472" s="28">
        <f>IF(L459=0,0,L472/L459*100)</f>
        <v>41.746082853333789</v>
      </c>
      <c r="N472" s="37">
        <f t="shared" si="226"/>
        <v>-2.6807666690819456</v>
      </c>
      <c r="O472" s="29">
        <f t="shared" si="207"/>
        <v>4164.879557291667</v>
      </c>
      <c r="P472" s="30">
        <f t="shared" si="208"/>
        <v>70.891927083333329</v>
      </c>
      <c r="Q472" s="15">
        <f t="shared" si="222"/>
        <v>91.145833333333343</v>
      </c>
      <c r="R472" s="16">
        <f t="shared" si="223"/>
        <v>0</v>
      </c>
      <c r="S472" s="17">
        <f t="shared" si="224"/>
        <v>91.705098514909906</v>
      </c>
      <c r="T472" s="18">
        <f t="shared" si="225"/>
        <v>136</v>
      </c>
      <c r="U472" s="5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>
      <c r="A473" s="1"/>
      <c r="B473" s="31">
        <f t="shared" si="227"/>
        <v>2004</v>
      </c>
      <c r="C473" s="33">
        <v>64</v>
      </c>
      <c r="D473" s="34"/>
      <c r="E473" s="35">
        <v>1369</v>
      </c>
      <c r="F473" s="35">
        <v>1275</v>
      </c>
      <c r="G473" s="35"/>
      <c r="H473" s="35">
        <v>5584587</v>
      </c>
      <c r="I473" s="34">
        <v>5201450</v>
      </c>
      <c r="J473" s="34"/>
      <c r="K473" s="72">
        <v>97895</v>
      </c>
      <c r="L473" s="36">
        <f t="shared" si="206"/>
        <v>188.58385017477909</v>
      </c>
      <c r="M473" s="28">
        <f>IF(L459=0,0,L473/L459*100)</f>
        <v>40.535974344799939</v>
      </c>
      <c r="N473" s="37">
        <f t="shared" si="226"/>
        <v>-2.8987354640800884</v>
      </c>
      <c r="O473" s="29">
        <f t="shared" si="207"/>
        <v>4079.3184806428048</v>
      </c>
      <c r="P473" s="30">
        <f t="shared" si="208"/>
        <v>71.508400292184078</v>
      </c>
      <c r="Q473" s="6">
        <f t="shared" si="222"/>
        <v>93.133674214755288</v>
      </c>
      <c r="R473" s="7">
        <f t="shared" si="223"/>
        <v>0</v>
      </c>
      <c r="S473" s="8">
        <f t="shared" si="224"/>
        <v>93.139385240126089</v>
      </c>
      <c r="T473" s="9">
        <f t="shared" si="225"/>
        <v>94</v>
      </c>
      <c r="U473" s="5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>
      <c r="A474" s="1"/>
      <c r="B474" s="31">
        <f t="shared" si="227"/>
        <v>2005</v>
      </c>
      <c r="C474" s="33">
        <v>65</v>
      </c>
      <c r="D474" s="34"/>
      <c r="E474" s="35">
        <v>1835</v>
      </c>
      <c r="F474" s="35">
        <v>1730</v>
      </c>
      <c r="G474" s="35"/>
      <c r="H474" s="35">
        <v>7936792</v>
      </c>
      <c r="I474" s="34">
        <v>7472557</v>
      </c>
      <c r="J474" s="34"/>
      <c r="K474" s="72">
        <v>133160</v>
      </c>
      <c r="L474" s="36">
        <f t="shared" si="206"/>
        <v>197.03580848422951</v>
      </c>
      <c r="M474" s="28">
        <f>IF(L459=0,0,L474/L459*100)</f>
        <v>42.35271721476294</v>
      </c>
      <c r="N474" s="37">
        <f t="shared" si="226"/>
        <v>4.4818038774885345</v>
      </c>
      <c r="O474" s="29">
        <f t="shared" si="207"/>
        <v>4325.2272479564035</v>
      </c>
      <c r="P474" s="30">
        <f t="shared" si="208"/>
        <v>72.566757493188007</v>
      </c>
      <c r="Q474" s="6">
        <f t="shared" si="222"/>
        <v>94.277929155313359</v>
      </c>
      <c r="R474" s="7">
        <f t="shared" si="223"/>
        <v>0</v>
      </c>
      <c r="S474" s="8">
        <f t="shared" si="224"/>
        <v>94.150848352835766</v>
      </c>
      <c r="T474" s="9">
        <f t="shared" si="225"/>
        <v>105</v>
      </c>
      <c r="U474" s="5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>
      <c r="A475" s="1"/>
      <c r="B475" s="31">
        <f t="shared" si="227"/>
        <v>2006</v>
      </c>
      <c r="C475" s="33">
        <v>47</v>
      </c>
      <c r="D475" s="34">
        <v>0</v>
      </c>
      <c r="E475" s="35">
        <v>970</v>
      </c>
      <c r="F475" s="35">
        <v>931</v>
      </c>
      <c r="G475" s="35">
        <v>0</v>
      </c>
      <c r="H475" s="35">
        <v>4108130</v>
      </c>
      <c r="I475" s="34">
        <v>3921930</v>
      </c>
      <c r="J475" s="34">
        <v>0</v>
      </c>
      <c r="K475" s="72">
        <v>63983</v>
      </c>
      <c r="L475" s="36">
        <f t="shared" si="206"/>
        <v>212.25284827844894</v>
      </c>
      <c r="M475" s="28">
        <f>IF(L459=0,0,L475/L459*100)</f>
        <v>45.623609892638569</v>
      </c>
      <c r="N475" s="37">
        <f t="shared" si="226"/>
        <v>7.7229818839946462</v>
      </c>
      <c r="O475" s="29">
        <f t="shared" si="207"/>
        <v>4235.1855670103096</v>
      </c>
      <c r="P475" s="30">
        <f t="shared" si="208"/>
        <v>65.961855670103091</v>
      </c>
      <c r="Q475" s="6"/>
      <c r="R475" s="7"/>
      <c r="S475" s="8"/>
      <c r="T475" s="9"/>
      <c r="U475" s="5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>
      <c r="A476" s="1"/>
      <c r="B476" s="31">
        <f t="shared" si="227"/>
        <v>2007</v>
      </c>
      <c r="C476" s="33">
        <v>47</v>
      </c>
      <c r="D476" s="34"/>
      <c r="E476" s="35">
        <v>633</v>
      </c>
      <c r="F476" s="35">
        <v>585</v>
      </c>
      <c r="G476" s="35"/>
      <c r="H476" s="35">
        <v>2669615</v>
      </c>
      <c r="I476" s="34">
        <v>2440661</v>
      </c>
      <c r="J476" s="34"/>
      <c r="K476" s="72">
        <v>38179</v>
      </c>
      <c r="L476" s="36">
        <f t="shared" ref="L476:L481" si="228">IF(H476=0,0,H476/K476*3.30578)</f>
        <v>231.15220080934543</v>
      </c>
      <c r="M476" s="28">
        <f>IF(L459=0,0,L476/L459*100)</f>
        <v>49.686013267136047</v>
      </c>
      <c r="N476" s="37">
        <f>IF(L475=0,"     －",IF(L476=0,"     －",(L476-L475)/L475*100))</f>
        <v>8.9041691002906731</v>
      </c>
      <c r="O476" s="29">
        <f>IF(H476=0,0,H476/E476)</f>
        <v>4217.4012638230652</v>
      </c>
      <c r="P476" s="30">
        <f>IF(K476=0,0,K476/E476)</f>
        <v>60.314375987361771</v>
      </c>
      <c r="Q476" s="6"/>
      <c r="R476" s="7"/>
      <c r="S476" s="8"/>
      <c r="T476" s="9"/>
      <c r="U476" s="5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>
      <c r="A477" s="1"/>
      <c r="B477" s="31">
        <f t="shared" si="227"/>
        <v>2008</v>
      </c>
      <c r="C477" s="33">
        <v>44</v>
      </c>
      <c r="D477" s="34"/>
      <c r="E477" s="35">
        <v>822</v>
      </c>
      <c r="F477" s="35">
        <v>675</v>
      </c>
      <c r="G477" s="35"/>
      <c r="H477" s="35">
        <v>4091304</v>
      </c>
      <c r="I477" s="34">
        <v>3451521</v>
      </c>
      <c r="J477" s="34"/>
      <c r="K477" s="72">
        <v>52886</v>
      </c>
      <c r="L477" s="36">
        <f t="shared" si="228"/>
        <v>255.7378311295995</v>
      </c>
      <c r="M477" s="28">
        <f>IF(L459=0,0,L477/L459*100)</f>
        <v>54.970678305997581</v>
      </c>
      <c r="N477" s="37">
        <f>IF(L476=0,"     －",IF(L477=0,"     －",(L477-L476)/L476*100))</f>
        <v>10.63612210230796</v>
      </c>
      <c r="O477" s="29">
        <f>IF(H477=0,0,H477/E477)</f>
        <v>4977.2554744525551</v>
      </c>
      <c r="P477" s="30">
        <f>IF(K477=0,0,K477/E477)</f>
        <v>64.338199513381994</v>
      </c>
      <c r="Q477" s="6"/>
      <c r="R477" s="7"/>
      <c r="S477" s="8"/>
      <c r="T477" s="9"/>
      <c r="U477" s="5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>
      <c r="A478" s="1"/>
      <c r="B478" s="31">
        <f t="shared" si="227"/>
        <v>2009</v>
      </c>
      <c r="C478" s="33">
        <v>46</v>
      </c>
      <c r="D478" s="34"/>
      <c r="E478" s="35">
        <v>861</v>
      </c>
      <c r="F478" s="35">
        <v>797</v>
      </c>
      <c r="G478" s="35"/>
      <c r="H478" s="35">
        <v>4163354</v>
      </c>
      <c r="I478" s="34">
        <v>3862904</v>
      </c>
      <c r="J478" s="34"/>
      <c r="K478" s="72">
        <v>60003</v>
      </c>
      <c r="L478" s="36">
        <f t="shared" si="228"/>
        <v>229.37407106511344</v>
      </c>
      <c r="M478" s="28">
        <f>IF(L459=0,0,L478/L459*100)</f>
        <v>49.303805450151131</v>
      </c>
      <c r="N478" s="37">
        <f>IF(L477=0,"     －",IF(L478=0,"     －",(L478-L477)/L477*100))</f>
        <v>-10.308901091417239</v>
      </c>
      <c r="O478" s="29">
        <f>IF(H478=0,0,H478/E478)</f>
        <v>4835.4866434378628</v>
      </c>
      <c r="P478" s="30">
        <f>IF(K478=0,0,K478/E478)</f>
        <v>69.689895470383277</v>
      </c>
      <c r="Q478" s="6"/>
      <c r="R478" s="7"/>
      <c r="S478" s="8"/>
      <c r="T478" s="9"/>
      <c r="U478" s="5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>
      <c r="A479" s="1"/>
      <c r="B479" s="31">
        <f t="shared" si="227"/>
        <v>2010</v>
      </c>
      <c r="C479" s="33">
        <v>68</v>
      </c>
      <c r="D479" s="34"/>
      <c r="E479" s="35">
        <v>1310</v>
      </c>
      <c r="F479" s="35">
        <v>1243</v>
      </c>
      <c r="G479" s="35"/>
      <c r="H479" s="35">
        <v>6176456</v>
      </c>
      <c r="I479" s="34">
        <v>5886290</v>
      </c>
      <c r="J479" s="34"/>
      <c r="K479" s="72">
        <v>88894</v>
      </c>
      <c r="L479" s="36">
        <f t="shared" si="228"/>
        <v>229.68934591400992</v>
      </c>
      <c r="M479" s="28">
        <f>IF(L459=0,0,L479/L459*100)</f>
        <v>49.371573571199583</v>
      </c>
      <c r="N479" s="37">
        <f>IF(L478=0,"     －",IF(L479=0,"     －",(L479-L478)/L478*100))</f>
        <v>0.13745008205699957</v>
      </c>
      <c r="O479" s="29">
        <f>IF(H479=0,0,H479/E479)</f>
        <v>4714.8519083969468</v>
      </c>
      <c r="P479" s="30">
        <f>IF(K479=0,0,K479/E479)</f>
        <v>67.858015267175574</v>
      </c>
      <c r="Q479" s="6"/>
      <c r="R479" s="7"/>
      <c r="S479" s="8"/>
      <c r="T479" s="9"/>
      <c r="U479" s="5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>
      <c r="A480" s="1"/>
      <c r="B480" s="31">
        <f t="shared" si="227"/>
        <v>2011</v>
      </c>
      <c r="C480" s="33">
        <v>38</v>
      </c>
      <c r="D480" s="34"/>
      <c r="E480" s="35">
        <v>621</v>
      </c>
      <c r="F480" s="35">
        <v>558</v>
      </c>
      <c r="G480" s="35"/>
      <c r="H480" s="35">
        <v>2994460</v>
      </c>
      <c r="I480" s="34">
        <v>2717878</v>
      </c>
      <c r="J480" s="34"/>
      <c r="K480" s="72">
        <v>44506</v>
      </c>
      <c r="L480" s="36">
        <f t="shared" si="228"/>
        <v>222.42003277760301</v>
      </c>
      <c r="M480" s="28">
        <f>IF(L459=0,0,L480/L459*100)</f>
        <v>47.809039501985225</v>
      </c>
      <c r="N480" s="37">
        <f>IF(L479=0,"     －",IF(L480=0,"     －",(L480-L479)/L479*100))</f>
        <v>-3.1648455906737447</v>
      </c>
      <c r="O480" s="29">
        <f>IF(H480=0,0,H480/E480)</f>
        <v>4821.9967793880842</v>
      </c>
      <c r="P480" s="30">
        <f>IF(K480=0,0,K480/E480)</f>
        <v>71.668276972624795</v>
      </c>
      <c r="Q480" s="6"/>
      <c r="R480" s="7"/>
      <c r="S480" s="8"/>
      <c r="T480" s="9"/>
      <c r="U480" s="5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>
      <c r="A481" s="1"/>
      <c r="B481" s="31">
        <f t="shared" si="227"/>
        <v>2012</v>
      </c>
      <c r="C481" s="33">
        <v>29</v>
      </c>
      <c r="D481" s="34"/>
      <c r="E481" s="35">
        <v>608</v>
      </c>
      <c r="F481" s="35">
        <v>508</v>
      </c>
      <c r="G481" s="35"/>
      <c r="H481" s="35">
        <v>2399569</v>
      </c>
      <c r="I481" s="34">
        <v>2046133</v>
      </c>
      <c r="J481" s="34"/>
      <c r="K481" s="72">
        <v>36800</v>
      </c>
      <c r="L481" s="36">
        <f t="shared" si="228"/>
        <v>215.55563067445652</v>
      </c>
      <c r="M481" s="28">
        <f>IF(L459=0,0,L481/L459*100)</f>
        <v>46.333540792590703</v>
      </c>
      <c r="N481" s="37">
        <f t="shared" ref="N481:N483" si="229">IF(L480=0,"     －",IF(L481=0,"     －",(L481-L480)/L480*100))</f>
        <v>-3.0862337431674507</v>
      </c>
      <c r="O481" s="29">
        <f t="shared" ref="O481:O488" si="230">IF(H481=0,0,H481/E481)</f>
        <v>3946.6595394736842</v>
      </c>
      <c r="P481" s="30">
        <f t="shared" ref="P481:P488" si="231">IF(K481=0,0,K481/E481)</f>
        <v>60.526315789473685</v>
      </c>
      <c r="Q481" s="6"/>
      <c r="R481" s="7"/>
      <c r="S481" s="8"/>
      <c r="T481" s="9"/>
      <c r="U481" s="5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>
      <c r="A482" s="1"/>
      <c r="B482" s="31">
        <f t="shared" si="227"/>
        <v>2013</v>
      </c>
      <c r="C482" s="33">
        <v>19</v>
      </c>
      <c r="D482" s="34"/>
      <c r="E482" s="35">
        <v>493</v>
      </c>
      <c r="F482" s="35">
        <v>480</v>
      </c>
      <c r="G482" s="35"/>
      <c r="H482" s="35">
        <v>2722042</v>
      </c>
      <c r="I482" s="34">
        <v>2649542</v>
      </c>
      <c r="J482" s="34"/>
      <c r="K482" s="72">
        <v>35380</v>
      </c>
      <c r="L482" s="36">
        <f>IF(H482=0,0,H482/K482*3.30578)</f>
        <v>254.33781805426793</v>
      </c>
      <c r="M482" s="28">
        <f>IF(L459=0,0,L482/L459*100)</f>
        <v>54.669746417867024</v>
      </c>
      <c r="N482" s="37">
        <f t="shared" si="229"/>
        <v>17.991730143381087</v>
      </c>
      <c r="O482" s="29">
        <f t="shared" si="230"/>
        <v>5521.3833671399598</v>
      </c>
      <c r="P482" s="30">
        <f t="shared" si="231"/>
        <v>71.764705882352942</v>
      </c>
      <c r="Q482" s="6"/>
      <c r="R482" s="7"/>
      <c r="S482" s="8"/>
      <c r="T482" s="9"/>
      <c r="U482" s="5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>
      <c r="A483" s="1"/>
      <c r="B483" s="31">
        <f t="shared" si="227"/>
        <v>2014</v>
      </c>
      <c r="C483" s="33">
        <v>34</v>
      </c>
      <c r="D483" s="34"/>
      <c r="E483" s="35">
        <v>626</v>
      </c>
      <c r="F483" s="35">
        <v>571</v>
      </c>
      <c r="G483" s="35"/>
      <c r="H483" s="35">
        <v>3263301</v>
      </c>
      <c r="I483" s="34">
        <v>2979159</v>
      </c>
      <c r="J483" s="34"/>
      <c r="K483" s="72">
        <v>44875</v>
      </c>
      <c r="L483" s="36">
        <f>IF(H483=0,0,H483/K483*3.30578)</f>
        <v>240.39565860233984</v>
      </c>
      <c r="M483" s="28">
        <f>IF(L459=0,0,L483/L459*100)</f>
        <v>51.672888429599851</v>
      </c>
      <c r="N483" s="37">
        <f t="shared" si="229"/>
        <v>-5.4817484708283768</v>
      </c>
      <c r="O483" s="29">
        <f t="shared" si="230"/>
        <v>5212.9408945686901</v>
      </c>
      <c r="P483" s="30">
        <f t="shared" si="231"/>
        <v>71.685303514376997</v>
      </c>
      <c r="Q483" s="6"/>
      <c r="R483" s="7"/>
      <c r="S483" s="8"/>
      <c r="T483" s="9"/>
      <c r="U483" s="5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>
      <c r="A484" s="1"/>
      <c r="B484" s="31">
        <f t="shared" ref="B484:B493" si="232">B483+1</f>
        <v>2015</v>
      </c>
      <c r="C484" s="33">
        <v>41</v>
      </c>
      <c r="D484" s="34"/>
      <c r="E484" s="35">
        <v>607</v>
      </c>
      <c r="F484" s="35">
        <v>540</v>
      </c>
      <c r="G484" s="35"/>
      <c r="H484" s="35">
        <v>3005779</v>
      </c>
      <c r="I484" s="34">
        <v>2673891</v>
      </c>
      <c r="J484" s="34"/>
      <c r="K484" s="72">
        <v>39352</v>
      </c>
      <c r="L484" s="36">
        <f>IF(H484=0,0,H484/K484*3.30578)</f>
        <v>252.50162895456393</v>
      </c>
      <c r="M484" s="28">
        <f>IF(L459=0,0,L484/L459*100)</f>
        <v>54.275058780676353</v>
      </c>
      <c r="N484" s="37">
        <f>IF(L483=0,"     －",IF(L484=0,"     －",(L484-L483)/L483*100))</f>
        <v>5.0358523205486287</v>
      </c>
      <c r="O484" s="29">
        <f t="shared" si="230"/>
        <v>4951.8599670510712</v>
      </c>
      <c r="P484" s="30">
        <f t="shared" si="231"/>
        <v>64.830313014827013</v>
      </c>
      <c r="Q484" s="6"/>
      <c r="R484" s="7"/>
      <c r="S484" s="8"/>
      <c r="T484" s="9"/>
      <c r="U484" s="5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>
      <c r="A485" s="1"/>
      <c r="B485" s="31">
        <f t="shared" si="232"/>
        <v>2016</v>
      </c>
      <c r="C485" s="33">
        <v>52</v>
      </c>
      <c r="D485" s="34"/>
      <c r="E485" s="35">
        <v>739</v>
      </c>
      <c r="F485" s="35">
        <v>695</v>
      </c>
      <c r="G485" s="35"/>
      <c r="H485" s="35">
        <v>3986994</v>
      </c>
      <c r="I485" s="34">
        <v>3744050</v>
      </c>
      <c r="J485" s="34"/>
      <c r="K485" s="72">
        <v>49861</v>
      </c>
      <c r="L485" s="36">
        <f>IF(H485=0,0,H485/K485*3.30578)</f>
        <v>264.33735836264816</v>
      </c>
      <c r="M485" s="28">
        <f>IF(L459=0,0,L485/L459*100)</f>
        <v>56.819141018860819</v>
      </c>
      <c r="N485" s="37">
        <f>IF(L484=0,"     －",IF(L485=0,"     －",(L485-L484)/L484*100))</f>
        <v>4.687387347593706</v>
      </c>
      <c r="O485" s="29">
        <f t="shared" si="230"/>
        <v>5395.1204330175915</v>
      </c>
      <c r="P485" s="30">
        <f t="shared" si="231"/>
        <v>67.470906630581865</v>
      </c>
      <c r="Q485" s="6"/>
      <c r="R485" s="7"/>
      <c r="S485" s="8"/>
      <c r="T485" s="9"/>
      <c r="U485" s="5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>
      <c r="A486" s="1"/>
      <c r="B486" s="31">
        <f t="shared" si="232"/>
        <v>2017</v>
      </c>
      <c r="C486" s="33">
        <v>28</v>
      </c>
      <c r="D486" s="34"/>
      <c r="E486" s="35">
        <v>292</v>
      </c>
      <c r="F486" s="35">
        <v>274</v>
      </c>
      <c r="G486" s="35"/>
      <c r="H486" s="35">
        <v>1714130</v>
      </c>
      <c r="I486" s="34">
        <v>1607664</v>
      </c>
      <c r="J486" s="34"/>
      <c r="K486" s="72">
        <v>20356</v>
      </c>
      <c r="L486" s="36">
        <f t="shared" ref="L486:L493" si="233">IF(H486=0,0,H486/K486*3.30578)</f>
        <v>278.37181525840049</v>
      </c>
      <c r="M486" s="28">
        <f>IF(L459=0,0,L486/L459*100)</f>
        <v>59.83583828186697</v>
      </c>
      <c r="N486" s="37">
        <f>IF(L485=0,"     －",IF(L486=0,"     －",(L486-L485)/L485*100))</f>
        <v>5.3092975516908423</v>
      </c>
      <c r="O486" s="29">
        <f t="shared" si="230"/>
        <v>5870.3082191780823</v>
      </c>
      <c r="P486" s="30">
        <f t="shared" si="231"/>
        <v>69.712328767123282</v>
      </c>
      <c r="Q486" s="6"/>
      <c r="R486" s="7"/>
      <c r="S486" s="8"/>
      <c r="T486" s="9"/>
      <c r="U486" s="5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>
      <c r="A487" s="1"/>
      <c r="B487" s="31">
        <f t="shared" si="232"/>
        <v>2018</v>
      </c>
      <c r="C487" s="33">
        <v>42</v>
      </c>
      <c r="D487" s="34"/>
      <c r="E487" s="35">
        <v>722</v>
      </c>
      <c r="F487" s="35">
        <v>653</v>
      </c>
      <c r="G487" s="35"/>
      <c r="H487" s="35">
        <v>3437135</v>
      </c>
      <c r="I487" s="34">
        <v>3188981</v>
      </c>
      <c r="J487" s="34"/>
      <c r="K487" s="72">
        <v>39028</v>
      </c>
      <c r="L487" s="36">
        <f t="shared" si="233"/>
        <v>291.13488111868401</v>
      </c>
      <c r="M487" s="28">
        <f>IF(L459=0,0,L487/L459*100)</f>
        <v>62.57925087946721</v>
      </c>
      <c r="N487" s="37">
        <f>IF(L486=0,"     －",IF(L487=0,"     －",(L487-L486)/L486*100))</f>
        <v>4.5848987435872841</v>
      </c>
      <c r="O487" s="29">
        <f t="shared" si="230"/>
        <v>4760.5747922437677</v>
      </c>
      <c r="P487" s="30">
        <f t="shared" si="231"/>
        <v>54.05540166204986</v>
      </c>
      <c r="Q487" s="6"/>
      <c r="R487" s="7"/>
      <c r="S487" s="8"/>
      <c r="T487" s="9"/>
      <c r="U487" s="5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>
      <c r="A488" s="1"/>
      <c r="B488" s="31">
        <f t="shared" si="232"/>
        <v>2019</v>
      </c>
      <c r="C488" s="33">
        <v>38</v>
      </c>
      <c r="D488" s="34"/>
      <c r="E488" s="35">
        <v>508</v>
      </c>
      <c r="F488" s="35">
        <v>376</v>
      </c>
      <c r="G488" s="35"/>
      <c r="H488" s="35">
        <v>2417362</v>
      </c>
      <c r="I488" s="34">
        <v>1946798</v>
      </c>
      <c r="J488" s="34"/>
      <c r="K488" s="72">
        <v>25721</v>
      </c>
      <c r="L488" s="36">
        <f t="shared" si="233"/>
        <v>310.69036788460789</v>
      </c>
      <c r="M488" s="28">
        <f>IF(L459=0,0,L488/L459*100)</f>
        <v>66.782689875483527</v>
      </c>
      <c r="N488" s="37">
        <f>IF(L487=0,"     －",IF(L488=0,"     －",(L488-L487)/L487*100))</f>
        <v>6.7169851619229028</v>
      </c>
      <c r="O488" s="29">
        <f t="shared" si="230"/>
        <v>4758.5866141732286</v>
      </c>
      <c r="P488" s="30">
        <f t="shared" si="231"/>
        <v>50.631889763779526</v>
      </c>
      <c r="Q488" s="6"/>
      <c r="R488" s="7"/>
      <c r="S488" s="8"/>
      <c r="T488" s="9"/>
      <c r="U488" s="5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>
      <c r="A489" s="1"/>
      <c r="B489" s="31">
        <f t="shared" si="232"/>
        <v>2020</v>
      </c>
      <c r="C489" s="33">
        <v>29</v>
      </c>
      <c r="D489" s="34"/>
      <c r="E489" s="35">
        <v>289</v>
      </c>
      <c r="F489" s="35">
        <v>268</v>
      </c>
      <c r="G489" s="35"/>
      <c r="H489" s="35">
        <v>1513007</v>
      </c>
      <c r="I489" s="34">
        <v>1387689</v>
      </c>
      <c r="J489" s="34"/>
      <c r="K489" s="72">
        <v>15925</v>
      </c>
      <c r="L489" s="36">
        <f t="shared" si="233"/>
        <v>314.07650112778651</v>
      </c>
      <c r="M489" s="28">
        <f>IF(L459=0,0,L489/L459*100)</f>
        <v>67.510536985118577</v>
      </c>
      <c r="N489" s="37">
        <f t="shared" ref="N489:N493" si="234">IF(L488=0,"     －",IF(L489=0,"     －",(L489-L488)/L488*100))</f>
        <v>1.0898739044385979</v>
      </c>
      <c r="O489" s="29">
        <f>IF(H489=0,0,H489/E489)</f>
        <v>5235.3183391003458</v>
      </c>
      <c r="P489" s="30">
        <f>IF(K489=0,0,K489/E489)</f>
        <v>55.103806228373699</v>
      </c>
      <c r="Q489" s="6"/>
      <c r="R489" s="7"/>
      <c r="S489" s="8"/>
      <c r="T489" s="9"/>
      <c r="U489" s="5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>
      <c r="A490" s="1"/>
      <c r="B490" s="31">
        <f t="shared" si="232"/>
        <v>2021</v>
      </c>
      <c r="C490" s="81">
        <v>33</v>
      </c>
      <c r="D490" s="34"/>
      <c r="E490" s="35">
        <v>624</v>
      </c>
      <c r="F490" s="35">
        <v>595</v>
      </c>
      <c r="G490" s="35"/>
      <c r="H490" s="35">
        <v>3894450</v>
      </c>
      <c r="I490" s="34">
        <v>3723970</v>
      </c>
      <c r="J490" s="34"/>
      <c r="K490" s="72">
        <v>39561</v>
      </c>
      <c r="L490" s="36">
        <f t="shared" si="233"/>
        <v>325.42642807310227</v>
      </c>
      <c r="M490" s="28">
        <f>IF(L459=0,0,L490/L459*100)</f>
        <v>69.950196304006553</v>
      </c>
      <c r="N490" s="37">
        <f t="shared" si="234"/>
        <v>3.6137459837206598</v>
      </c>
      <c r="O490" s="29">
        <f>IF(H490=0,0,H490/E490)</f>
        <v>6241.1057692307695</v>
      </c>
      <c r="P490" s="30">
        <f>IF(K490=0,0,K490/E490)</f>
        <v>63.39903846153846</v>
      </c>
      <c r="Q490" s="6"/>
      <c r="R490" s="7"/>
      <c r="S490" s="8"/>
      <c r="T490" s="9"/>
      <c r="U490" s="5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>
      <c r="A491" s="1"/>
      <c r="B491" s="31">
        <f t="shared" si="232"/>
        <v>2022</v>
      </c>
      <c r="C491" s="81">
        <v>34</v>
      </c>
      <c r="D491" s="34"/>
      <c r="E491" s="35">
        <v>715</v>
      </c>
      <c r="F491" s="35">
        <v>686</v>
      </c>
      <c r="G491" s="35"/>
      <c r="H491" s="35">
        <v>4427334</v>
      </c>
      <c r="I491" s="34">
        <v>4240216</v>
      </c>
      <c r="J491" s="34"/>
      <c r="K491" s="72">
        <v>48969</v>
      </c>
      <c r="L491" s="36">
        <f t="shared" si="233"/>
        <v>298.87872308031615</v>
      </c>
      <c r="M491" s="28">
        <f>IF(L459=0,0,L491/L459*100)</f>
        <v>64.243784607015868</v>
      </c>
      <c r="N491" s="37">
        <f t="shared" si="234"/>
        <v>-8.1578208475503935</v>
      </c>
      <c r="O491" s="29">
        <f>IF(H491=0,0,H491/E491)</f>
        <v>6192.0755244755246</v>
      </c>
      <c r="P491" s="30">
        <f>IF(K491=0,0,K491/E491)</f>
        <v>68.488111888111888</v>
      </c>
      <c r="Q491" s="6"/>
      <c r="R491" s="7"/>
      <c r="S491" s="8"/>
      <c r="T491" s="9"/>
      <c r="U491" s="5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>
      <c r="A492" s="1"/>
      <c r="B492" s="31">
        <f t="shared" si="232"/>
        <v>2023</v>
      </c>
      <c r="C492" s="81">
        <v>40</v>
      </c>
      <c r="D492" s="34"/>
      <c r="E492" s="35">
        <v>594</v>
      </c>
      <c r="F492" s="35">
        <v>550</v>
      </c>
      <c r="G492" s="35"/>
      <c r="H492" s="35">
        <v>3895066</v>
      </c>
      <c r="I492" s="34">
        <v>3573672</v>
      </c>
      <c r="J492" s="34"/>
      <c r="K492" s="72">
        <v>38364</v>
      </c>
      <c r="L492" s="36">
        <f t="shared" si="233"/>
        <v>335.63317906057762</v>
      </c>
      <c r="M492" s="28">
        <f>IF(L459=0,0,L492/L459*100)</f>
        <v>72.144130703949116</v>
      </c>
      <c r="N492" s="37">
        <f t="shared" si="234"/>
        <v>12.297448142665088</v>
      </c>
      <c r="O492" s="29">
        <f>IF(H492=0,0,H492/E492)</f>
        <v>6557.3501683501681</v>
      </c>
      <c r="P492" s="30">
        <f>IF(K492=0,0,K492/E492)</f>
        <v>64.585858585858588</v>
      </c>
      <c r="Q492" s="6"/>
      <c r="R492" s="7"/>
      <c r="S492" s="8"/>
      <c r="T492" s="9"/>
      <c r="U492" s="5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>
      <c r="A493" s="1"/>
      <c r="B493" s="31">
        <f t="shared" si="232"/>
        <v>2024</v>
      </c>
      <c r="C493" s="81">
        <v>40</v>
      </c>
      <c r="D493" s="34"/>
      <c r="E493" s="35">
        <v>438</v>
      </c>
      <c r="F493" s="35">
        <v>394</v>
      </c>
      <c r="G493" s="35"/>
      <c r="H493" s="35">
        <v>3264472</v>
      </c>
      <c r="I493" s="34">
        <v>2905654</v>
      </c>
      <c r="J493" s="34"/>
      <c r="K493" s="72">
        <v>27814</v>
      </c>
      <c r="L493" s="36">
        <f t="shared" si="233"/>
        <v>387.99260257999572</v>
      </c>
      <c r="M493" s="28">
        <f>IF(L459=0,0,L493/L459*100)</f>
        <v>83.398754291942325</v>
      </c>
      <c r="N493" s="37">
        <f t="shared" si="234"/>
        <v>15.600192944562217</v>
      </c>
      <c r="O493" s="29">
        <f>IF(H493=0,0,H493/E493)</f>
        <v>7453.1324200913241</v>
      </c>
      <c r="P493" s="30">
        <f>IF(K493=0,0,K493/E493)</f>
        <v>63.502283105022833</v>
      </c>
      <c r="Q493" s="6"/>
      <c r="R493" s="7"/>
      <c r="S493" s="8"/>
      <c r="T493" s="9"/>
      <c r="U493" s="5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>
      <c r="A494" s="1"/>
      <c r="B494" s="58" t="s">
        <v>39</v>
      </c>
      <c r="C494" s="59">
        <v>14</v>
      </c>
      <c r="D494" s="60">
        <v>9</v>
      </c>
      <c r="E494" s="61">
        <v>605</v>
      </c>
      <c r="F494" s="61">
        <v>505</v>
      </c>
      <c r="G494" s="61">
        <v>492</v>
      </c>
      <c r="H494" s="61">
        <v>3490811</v>
      </c>
      <c r="I494" s="60">
        <v>2834069</v>
      </c>
      <c r="J494" s="60">
        <v>2799735</v>
      </c>
      <c r="K494" s="73">
        <v>30723</v>
      </c>
      <c r="L494" s="63">
        <f t="shared" si="206"/>
        <v>375.60958199329491</v>
      </c>
      <c r="M494" s="62">
        <v>100</v>
      </c>
      <c r="N494" s="63"/>
      <c r="O494" s="64">
        <f t="shared" si="207"/>
        <v>5769.9355371900829</v>
      </c>
      <c r="P494" s="65">
        <f t="shared" si="208"/>
        <v>50.781818181818181</v>
      </c>
      <c r="Q494" s="6">
        <f t="shared" ref="Q494:Q509" si="235">IF(F494=0,0,F494/E494*100)</f>
        <v>83.471074380165291</v>
      </c>
      <c r="R494" s="7">
        <f t="shared" ref="R494:R509" si="236">IF(G494=0,0,G494/E494*100)</f>
        <v>81.32231404958678</v>
      </c>
      <c r="S494" s="8">
        <f t="shared" ref="S494:S509" si="237">IF(I494=0,0,I494/H494*100)</f>
        <v>81.186549486637915</v>
      </c>
      <c r="T494" s="9">
        <f t="shared" ref="T494:T509" si="238">E494-F494</f>
        <v>100</v>
      </c>
      <c r="U494" s="5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>
      <c r="A495" s="1"/>
      <c r="B495" s="31">
        <v>1991</v>
      </c>
      <c r="C495" s="33">
        <v>13</v>
      </c>
      <c r="D495" s="34">
        <v>0</v>
      </c>
      <c r="E495" s="35">
        <v>372</v>
      </c>
      <c r="F495" s="35">
        <v>254</v>
      </c>
      <c r="G495" s="35">
        <v>183</v>
      </c>
      <c r="H495" s="35">
        <v>2244448</v>
      </c>
      <c r="I495" s="34">
        <v>1461703</v>
      </c>
      <c r="J495" s="34">
        <v>1067494</v>
      </c>
      <c r="K495" s="72">
        <v>19015</v>
      </c>
      <c r="L495" s="36">
        <f t="shared" si="206"/>
        <v>390.19991109334734</v>
      </c>
      <c r="M495" s="28">
        <f>IF(L494=0,0,L495/L494*100)</f>
        <v>103.88444006742961</v>
      </c>
      <c r="N495" s="37">
        <f t="shared" ref="N495:N510" si="239">IF(L494=0,"     －",IF(L495=0,"     －",(L495-L494)/L494*100))</f>
        <v>3.8844400674296118</v>
      </c>
      <c r="O495" s="29">
        <f t="shared" si="207"/>
        <v>6033.4623655913974</v>
      </c>
      <c r="P495" s="30">
        <f t="shared" si="208"/>
        <v>51.115591397849464</v>
      </c>
      <c r="Q495" s="6">
        <f t="shared" si="235"/>
        <v>68.27956989247312</v>
      </c>
      <c r="R495" s="7">
        <f t="shared" si="236"/>
        <v>49.193548387096776</v>
      </c>
      <c r="S495" s="8">
        <f t="shared" si="237"/>
        <v>65.125278019361559</v>
      </c>
      <c r="T495" s="9">
        <f t="shared" si="238"/>
        <v>118</v>
      </c>
      <c r="U495" s="5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>
      <c r="A496" s="1"/>
      <c r="B496" s="31">
        <v>1992</v>
      </c>
      <c r="C496" s="33">
        <v>13</v>
      </c>
      <c r="D496" s="34">
        <v>9</v>
      </c>
      <c r="E496" s="35">
        <v>492</v>
      </c>
      <c r="F496" s="35">
        <v>477</v>
      </c>
      <c r="G496" s="35">
        <v>396</v>
      </c>
      <c r="H496" s="35">
        <v>2407189</v>
      </c>
      <c r="I496" s="34">
        <v>2326006</v>
      </c>
      <c r="J496" s="34">
        <v>1905043</v>
      </c>
      <c r="K496" s="72">
        <v>25348</v>
      </c>
      <c r="L496" s="36">
        <f t="shared" si="206"/>
        <v>313.93550782783649</v>
      </c>
      <c r="M496" s="28">
        <f>IF(L494=0,0,L496/L494*100)</f>
        <v>83.580271345005414</v>
      </c>
      <c r="N496" s="37">
        <f t="shared" si="239"/>
        <v>-19.544956597200802</v>
      </c>
      <c r="O496" s="29">
        <f t="shared" si="207"/>
        <v>4892.6605691056911</v>
      </c>
      <c r="P496" s="30">
        <f t="shared" si="208"/>
        <v>51.520325203252035</v>
      </c>
      <c r="Q496" s="6">
        <f t="shared" si="235"/>
        <v>96.951219512195124</v>
      </c>
      <c r="R496" s="7">
        <f t="shared" si="236"/>
        <v>80.487804878048792</v>
      </c>
      <c r="S496" s="8">
        <f t="shared" si="237"/>
        <v>96.627477111269627</v>
      </c>
      <c r="T496" s="9">
        <f t="shared" si="238"/>
        <v>15</v>
      </c>
      <c r="U496" s="5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>
      <c r="A497" s="1"/>
      <c r="B497" s="31">
        <f>B496+1</f>
        <v>1993</v>
      </c>
      <c r="C497" s="33">
        <v>21</v>
      </c>
      <c r="D497" s="34">
        <v>8</v>
      </c>
      <c r="E497" s="35">
        <v>740</v>
      </c>
      <c r="F497" s="35">
        <v>651</v>
      </c>
      <c r="G497" s="35">
        <v>602</v>
      </c>
      <c r="H497" s="35">
        <v>3297465</v>
      </c>
      <c r="I497" s="34">
        <v>2945932</v>
      </c>
      <c r="J497" s="34">
        <v>2709341</v>
      </c>
      <c r="K497" s="72">
        <v>37736</v>
      </c>
      <c r="L497" s="36">
        <f t="shared" si="206"/>
        <v>288.86723149512403</v>
      </c>
      <c r="M497" s="28">
        <f>IF(L494=0,0,L497/L494*100)</f>
        <v>76.906246630385652</v>
      </c>
      <c r="N497" s="37">
        <f t="shared" si="239"/>
        <v>-7.985167560739896</v>
      </c>
      <c r="O497" s="29">
        <f t="shared" si="207"/>
        <v>4456.0337837837842</v>
      </c>
      <c r="P497" s="30">
        <f t="shared" si="208"/>
        <v>50.994594594594595</v>
      </c>
      <c r="Q497" s="6">
        <f t="shared" si="235"/>
        <v>87.972972972972968</v>
      </c>
      <c r="R497" s="7">
        <f t="shared" si="236"/>
        <v>81.351351351351354</v>
      </c>
      <c r="S497" s="8">
        <f t="shared" si="237"/>
        <v>89.339295489110569</v>
      </c>
      <c r="T497" s="9">
        <f t="shared" si="238"/>
        <v>89</v>
      </c>
      <c r="U497" s="5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>
      <c r="A498" s="1"/>
      <c r="B498" s="31">
        <f t="shared" ref="B498:B518" si="240">B497+1</f>
        <v>1994</v>
      </c>
      <c r="C498" s="33">
        <v>44</v>
      </c>
      <c r="D498" s="34">
        <v>35</v>
      </c>
      <c r="E498" s="35">
        <v>1453</v>
      </c>
      <c r="F498" s="35">
        <v>1402</v>
      </c>
      <c r="G498" s="35">
        <v>1255</v>
      </c>
      <c r="H498" s="35">
        <v>6605315</v>
      </c>
      <c r="I498" s="34">
        <v>6380045</v>
      </c>
      <c r="J498" s="34">
        <v>5686708</v>
      </c>
      <c r="K498" s="72">
        <v>85066</v>
      </c>
      <c r="L498" s="36">
        <f t="shared" si="206"/>
        <v>256.6914892048527</v>
      </c>
      <c r="M498" s="28">
        <f>IF(L494=0,0,L498/L494*100)</f>
        <v>68.339973608403568</v>
      </c>
      <c r="N498" s="37">
        <f t="shared" si="239"/>
        <v>-11.138591983498982</v>
      </c>
      <c r="O498" s="29">
        <f t="shared" si="207"/>
        <v>4545.9841706813486</v>
      </c>
      <c r="P498" s="30">
        <f t="shared" si="208"/>
        <v>58.545079146593253</v>
      </c>
      <c r="Q498" s="6">
        <f t="shared" si="235"/>
        <v>96.490020646937367</v>
      </c>
      <c r="R498" s="7">
        <f t="shared" si="236"/>
        <v>86.373021335168616</v>
      </c>
      <c r="S498" s="8">
        <f t="shared" si="237"/>
        <v>96.589564615767756</v>
      </c>
      <c r="T498" s="9">
        <f t="shared" si="238"/>
        <v>51</v>
      </c>
      <c r="U498" s="5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>
      <c r="A499" s="1"/>
      <c r="B499" s="31">
        <f t="shared" si="240"/>
        <v>1995</v>
      </c>
      <c r="C499" s="33">
        <v>47</v>
      </c>
      <c r="D499" s="34">
        <v>30</v>
      </c>
      <c r="E499" s="35">
        <v>1748</v>
      </c>
      <c r="F499" s="35">
        <v>1620</v>
      </c>
      <c r="G499" s="35">
        <v>1445</v>
      </c>
      <c r="H499" s="35">
        <v>7707163</v>
      </c>
      <c r="I499" s="34">
        <v>7145293</v>
      </c>
      <c r="J499" s="34">
        <v>6380074</v>
      </c>
      <c r="K499" s="72">
        <v>111561</v>
      </c>
      <c r="L499" s="36">
        <f t="shared" si="206"/>
        <v>228.37896130493633</v>
      </c>
      <c r="M499" s="28">
        <f>IF(L494=0,0,L499/L494*100)</f>
        <v>60.802219180077564</v>
      </c>
      <c r="N499" s="37">
        <f t="shared" si="239"/>
        <v>-11.029788322012326</v>
      </c>
      <c r="O499" s="29">
        <f t="shared" si="207"/>
        <v>4409.1321510297485</v>
      </c>
      <c r="P499" s="30">
        <f t="shared" si="208"/>
        <v>63.822082379862699</v>
      </c>
      <c r="Q499" s="6">
        <f t="shared" si="235"/>
        <v>92.677345537757432</v>
      </c>
      <c r="R499" s="7">
        <f t="shared" si="236"/>
        <v>82.66590389016018</v>
      </c>
      <c r="S499" s="8">
        <f t="shared" si="237"/>
        <v>92.709768821549517</v>
      </c>
      <c r="T499" s="9">
        <f t="shared" si="238"/>
        <v>128</v>
      </c>
      <c r="U499" s="5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>
      <c r="A500" s="1"/>
      <c r="B500" s="31">
        <f t="shared" si="240"/>
        <v>1996</v>
      </c>
      <c r="C500" s="33">
        <v>30</v>
      </c>
      <c r="D500" s="34">
        <v>25</v>
      </c>
      <c r="E500" s="35">
        <v>1311</v>
      </c>
      <c r="F500" s="35">
        <v>1301</v>
      </c>
      <c r="G500" s="35">
        <v>1213</v>
      </c>
      <c r="H500" s="35">
        <v>6098640</v>
      </c>
      <c r="I500" s="34">
        <v>6049046</v>
      </c>
      <c r="J500" s="34">
        <v>5664262</v>
      </c>
      <c r="K500" s="72">
        <v>90025</v>
      </c>
      <c r="L500" s="36">
        <f t="shared" si="206"/>
        <v>223.9462609186337</v>
      </c>
      <c r="M500" s="28">
        <f>IF(L494=0,0,L500/L494*100)</f>
        <v>59.622084114625018</v>
      </c>
      <c r="N500" s="37">
        <f t="shared" si="239"/>
        <v>-1.9409407771077452</v>
      </c>
      <c r="O500" s="29">
        <f t="shared" si="207"/>
        <v>4651.8993135011442</v>
      </c>
      <c r="P500" s="30">
        <f t="shared" si="208"/>
        <v>68.668954996186116</v>
      </c>
      <c r="Q500" s="6">
        <f t="shared" si="235"/>
        <v>99.237223493516396</v>
      </c>
      <c r="R500" s="7">
        <f t="shared" si="236"/>
        <v>92.524790236460717</v>
      </c>
      <c r="S500" s="8">
        <f t="shared" si="237"/>
        <v>99.18680230346439</v>
      </c>
      <c r="T500" s="9">
        <f t="shared" si="238"/>
        <v>10</v>
      </c>
      <c r="U500" s="5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>
      <c r="A501" s="1"/>
      <c r="B501" s="31">
        <f t="shared" si="240"/>
        <v>1997</v>
      </c>
      <c r="C501" s="33">
        <v>26</v>
      </c>
      <c r="D501">
        <v>12</v>
      </c>
      <c r="E501" s="35">
        <v>847</v>
      </c>
      <c r="F501" s="35">
        <v>737</v>
      </c>
      <c r="G501" s="35">
        <v>664</v>
      </c>
      <c r="H501" s="35">
        <v>3534116</v>
      </c>
      <c r="I501" s="34">
        <v>3069431</v>
      </c>
      <c r="J501" s="34">
        <v>2777181</v>
      </c>
      <c r="K501" s="72">
        <v>56327</v>
      </c>
      <c r="L501" s="36">
        <f t="shared" si="206"/>
        <v>207.41402862712377</v>
      </c>
      <c r="M501" s="28">
        <f>IF(L494=0,0,L501/L494*100)</f>
        <v>55.220643607230016</v>
      </c>
      <c r="N501" s="37">
        <f t="shared" si="239"/>
        <v>-7.3822318906751363</v>
      </c>
      <c r="O501" s="29">
        <f t="shared" si="207"/>
        <v>4172.5100354191263</v>
      </c>
      <c r="P501" s="30">
        <f t="shared" si="208"/>
        <v>66.501770956316406</v>
      </c>
      <c r="Q501" s="6">
        <f t="shared" si="235"/>
        <v>87.012987012987011</v>
      </c>
      <c r="R501" s="7">
        <f t="shared" si="236"/>
        <v>78.394332939787475</v>
      </c>
      <c r="S501" s="8">
        <f t="shared" si="237"/>
        <v>86.851450263658577</v>
      </c>
      <c r="T501" s="9">
        <f t="shared" si="238"/>
        <v>110</v>
      </c>
      <c r="U501" s="5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>
      <c r="A502" s="1"/>
      <c r="B502" s="31">
        <f t="shared" si="240"/>
        <v>1998</v>
      </c>
      <c r="C502" s="33">
        <v>37</v>
      </c>
      <c r="D502" s="34">
        <v>23</v>
      </c>
      <c r="E502" s="35">
        <v>1040</v>
      </c>
      <c r="F502" s="35">
        <v>948</v>
      </c>
      <c r="G502" s="35">
        <v>742</v>
      </c>
      <c r="H502" s="35">
        <v>4156180</v>
      </c>
      <c r="I502" s="34">
        <v>3803650</v>
      </c>
      <c r="J502" s="34">
        <v>2983980</v>
      </c>
      <c r="K502" s="72">
        <v>69085</v>
      </c>
      <c r="L502" s="36">
        <f t="shared" si="206"/>
        <v>198.87698806397916</v>
      </c>
      <c r="M502" s="28">
        <f>IF(L494=0,0,L502/L494*100)</f>
        <v>52.947794092092501</v>
      </c>
      <c r="N502" s="37">
        <f t="shared" si="239"/>
        <v>-4.1159417324138587</v>
      </c>
      <c r="O502" s="29">
        <f t="shared" si="207"/>
        <v>3996.3269230769229</v>
      </c>
      <c r="P502" s="30">
        <f t="shared" si="208"/>
        <v>66.427884615384613</v>
      </c>
      <c r="Q502" s="6">
        <f t="shared" si="235"/>
        <v>91.153846153846146</v>
      </c>
      <c r="R502" s="7">
        <f t="shared" si="236"/>
        <v>71.346153846153854</v>
      </c>
      <c r="S502" s="8">
        <f t="shared" si="237"/>
        <v>91.517932332093409</v>
      </c>
      <c r="T502" s="9">
        <f t="shared" si="238"/>
        <v>92</v>
      </c>
      <c r="U502" s="5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>
      <c r="A503" s="1"/>
      <c r="B503" s="31">
        <f t="shared" si="240"/>
        <v>1999</v>
      </c>
      <c r="C503" s="33">
        <v>57</v>
      </c>
      <c r="D503" s="34">
        <v>40</v>
      </c>
      <c r="E503" s="35">
        <v>2135</v>
      </c>
      <c r="F503" s="35">
        <v>2014</v>
      </c>
      <c r="G503" s="35">
        <v>1775</v>
      </c>
      <c r="H503" s="35">
        <v>9370670</v>
      </c>
      <c r="I503" s="34">
        <v>8875860</v>
      </c>
      <c r="J503" s="34">
        <v>7968470</v>
      </c>
      <c r="K503" s="72">
        <v>154300</v>
      </c>
      <c r="L503" s="36">
        <f t="shared" si="206"/>
        <v>200.76068355541153</v>
      </c>
      <c r="M503" s="28">
        <f>IF(L494=0,0,L503/L494*100)</f>
        <v>53.449297669673221</v>
      </c>
      <c r="N503" s="37">
        <f t="shared" si="239"/>
        <v>0.94716614011993583</v>
      </c>
      <c r="O503" s="29">
        <f t="shared" si="207"/>
        <v>4389.0725995316161</v>
      </c>
      <c r="P503" s="30">
        <f t="shared" si="208"/>
        <v>72.27166276346604</v>
      </c>
      <c r="Q503" s="6">
        <f t="shared" si="235"/>
        <v>94.332552693208427</v>
      </c>
      <c r="R503" s="7">
        <f t="shared" si="236"/>
        <v>83.138173302107731</v>
      </c>
      <c r="S503" s="8">
        <f t="shared" si="237"/>
        <v>94.719587820294606</v>
      </c>
      <c r="T503" s="9">
        <f t="shared" si="238"/>
        <v>121</v>
      </c>
      <c r="U503" s="5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>
      <c r="A504" s="1"/>
      <c r="B504" s="31">
        <f t="shared" si="240"/>
        <v>2000</v>
      </c>
      <c r="C504" s="33">
        <v>60</v>
      </c>
      <c r="D504" s="34">
        <v>31</v>
      </c>
      <c r="E504" s="35">
        <v>2278</v>
      </c>
      <c r="F504" s="35">
        <v>2038</v>
      </c>
      <c r="G504" s="35">
        <v>1907</v>
      </c>
      <c r="H504" s="35">
        <v>8647160</v>
      </c>
      <c r="I504" s="34">
        <v>7763050</v>
      </c>
      <c r="J504" s="34">
        <v>7266680</v>
      </c>
      <c r="K504" s="72">
        <v>162914</v>
      </c>
      <c r="L504" s="36">
        <f t="shared" si="206"/>
        <v>175.46440812207669</v>
      </c>
      <c r="M504" s="28">
        <f>IF(L494=0,0,L504/L494*100)</f>
        <v>46.714571867660432</v>
      </c>
      <c r="N504" s="37">
        <f t="shared" si="239"/>
        <v>-12.600213839356087</v>
      </c>
      <c r="O504" s="29">
        <f t="shared" si="207"/>
        <v>3795.943810359965</v>
      </c>
      <c r="P504" s="30">
        <f t="shared" si="208"/>
        <v>71.516242317822645</v>
      </c>
      <c r="Q504" s="6">
        <f t="shared" si="235"/>
        <v>89.464442493415277</v>
      </c>
      <c r="R504" s="7">
        <f t="shared" si="236"/>
        <v>83.71378402107112</v>
      </c>
      <c r="S504" s="8">
        <f t="shared" si="237"/>
        <v>89.775718270507312</v>
      </c>
      <c r="T504" s="9">
        <f t="shared" si="238"/>
        <v>240</v>
      </c>
      <c r="U504" s="5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>
      <c r="A505" s="1"/>
      <c r="B505" s="31">
        <f t="shared" si="240"/>
        <v>2001</v>
      </c>
      <c r="C505" s="33">
        <v>62</v>
      </c>
      <c r="D505" s="34"/>
      <c r="E505" s="35">
        <v>2106</v>
      </c>
      <c r="F505" s="35">
        <v>1907</v>
      </c>
      <c r="G505" s="35">
        <v>1726</v>
      </c>
      <c r="H505" s="35">
        <v>8352608</v>
      </c>
      <c r="I505" s="34">
        <v>7599946</v>
      </c>
      <c r="J505" s="34"/>
      <c r="K505" s="72">
        <v>153839</v>
      </c>
      <c r="L505" s="36">
        <f t="shared" si="206"/>
        <v>179.48559516273505</v>
      </c>
      <c r="M505" s="28">
        <f>IF(L494=0,0,L505/L494*100)</f>
        <v>47.785148134463483</v>
      </c>
      <c r="N505" s="37">
        <f t="shared" si="239"/>
        <v>2.291739438040723</v>
      </c>
      <c r="O505" s="29">
        <f t="shared" si="207"/>
        <v>3966.1006647673316</v>
      </c>
      <c r="P505" s="30">
        <f t="shared" si="208"/>
        <v>73.047958214624884</v>
      </c>
      <c r="Q505" s="6">
        <f t="shared" si="235"/>
        <v>90.550807217473888</v>
      </c>
      <c r="R505" s="7">
        <f t="shared" si="236"/>
        <v>81.956315289648614</v>
      </c>
      <c r="S505" s="8">
        <f t="shared" si="237"/>
        <v>90.988898317746987</v>
      </c>
      <c r="T505" s="9">
        <f t="shared" si="238"/>
        <v>199</v>
      </c>
      <c r="U505" s="5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>
      <c r="A506" s="1"/>
      <c r="B506" s="31">
        <f t="shared" si="240"/>
        <v>2002</v>
      </c>
      <c r="C506" s="33">
        <v>79</v>
      </c>
      <c r="D506" s="34"/>
      <c r="E506" s="35">
        <v>1932</v>
      </c>
      <c r="F506" s="35">
        <v>1820</v>
      </c>
      <c r="G506" s="35">
        <v>1612</v>
      </c>
      <c r="H506" s="35">
        <v>7583679</v>
      </c>
      <c r="I506" s="34">
        <v>7190061</v>
      </c>
      <c r="J506" s="34"/>
      <c r="K506" s="72">
        <v>141988</v>
      </c>
      <c r="L506" s="36">
        <f t="shared" si="206"/>
        <v>176.56403614826607</v>
      </c>
      <c r="M506" s="28">
        <f>IF(L494=0,0,L506/L494*100)</f>
        <v>47.007330114229603</v>
      </c>
      <c r="N506" s="37">
        <f t="shared" si="239"/>
        <v>-1.6277401046140103</v>
      </c>
      <c r="O506" s="29">
        <f t="shared" si="207"/>
        <v>3925.2996894409939</v>
      </c>
      <c r="P506" s="30">
        <f t="shared" si="208"/>
        <v>73.492753623188406</v>
      </c>
      <c r="Q506" s="6">
        <f t="shared" si="235"/>
        <v>94.20289855072464</v>
      </c>
      <c r="R506" s="7">
        <f t="shared" si="236"/>
        <v>83.436853002070393</v>
      </c>
      <c r="S506" s="8">
        <f t="shared" si="237"/>
        <v>94.809669554842714</v>
      </c>
      <c r="T506" s="9">
        <f t="shared" si="238"/>
        <v>112</v>
      </c>
      <c r="U506" s="5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>
      <c r="A507" s="1"/>
      <c r="B507" s="31">
        <f t="shared" si="240"/>
        <v>2003</v>
      </c>
      <c r="C507" s="33">
        <v>56</v>
      </c>
      <c r="D507" s="34"/>
      <c r="E507" s="35">
        <v>1393</v>
      </c>
      <c r="F507" s="35">
        <v>1157</v>
      </c>
      <c r="G507" s="35"/>
      <c r="H507" s="35">
        <v>5257567</v>
      </c>
      <c r="I507" s="34">
        <v>4395451</v>
      </c>
      <c r="J507" s="34"/>
      <c r="K507" s="72">
        <v>101188</v>
      </c>
      <c r="L507" s="36">
        <f t="shared" si="206"/>
        <v>171.76305329940308</v>
      </c>
      <c r="M507" s="28">
        <f>IF(L494=0,0,L507/L494*100)</f>
        <v>45.729145776283545</v>
      </c>
      <c r="N507" s="37">
        <f t="shared" si="239"/>
        <v>-2.7191170714014818</v>
      </c>
      <c r="O507" s="29">
        <f t="shared" si="207"/>
        <v>3774.2763819095476</v>
      </c>
      <c r="P507" s="30">
        <f t="shared" si="208"/>
        <v>72.640344580043077</v>
      </c>
      <c r="Q507" s="15">
        <f t="shared" si="235"/>
        <v>83.058147882268486</v>
      </c>
      <c r="R507" s="16">
        <f t="shared" si="236"/>
        <v>0</v>
      </c>
      <c r="S507" s="17">
        <f t="shared" si="237"/>
        <v>83.602377297331628</v>
      </c>
      <c r="T507" s="18">
        <f t="shared" si="238"/>
        <v>236</v>
      </c>
      <c r="U507" s="5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>
      <c r="A508" s="1"/>
      <c r="B508" s="31">
        <f t="shared" si="240"/>
        <v>2004</v>
      </c>
      <c r="C508" s="33">
        <v>66</v>
      </c>
      <c r="D508" s="34"/>
      <c r="E508" s="35">
        <v>1888</v>
      </c>
      <c r="F508" s="35">
        <v>1777</v>
      </c>
      <c r="G508" s="35"/>
      <c r="H508" s="35">
        <v>6600909</v>
      </c>
      <c r="I508" s="34">
        <v>6202699</v>
      </c>
      <c r="J508" s="34"/>
      <c r="K508" s="72">
        <v>124338</v>
      </c>
      <c r="L508" s="36">
        <f t="shared" si="206"/>
        <v>175.49866455966801</v>
      </c>
      <c r="M508" s="28">
        <f>IF(L494=0,0,L508/L494*100)</f>
        <v>46.723692092285567</v>
      </c>
      <c r="N508" s="37">
        <f t="shared" si="239"/>
        <v>2.1748630968694558</v>
      </c>
      <c r="O508" s="29">
        <f t="shared" si="207"/>
        <v>3496.2441737288136</v>
      </c>
      <c r="P508" s="30">
        <f t="shared" si="208"/>
        <v>65.856991525423723</v>
      </c>
      <c r="Q508" s="6">
        <f t="shared" si="235"/>
        <v>94.120762711864401</v>
      </c>
      <c r="R508" s="7">
        <f t="shared" si="236"/>
        <v>0</v>
      </c>
      <c r="S508" s="8">
        <f t="shared" si="237"/>
        <v>93.967346012496151</v>
      </c>
      <c r="T508" s="9">
        <f t="shared" si="238"/>
        <v>111</v>
      </c>
      <c r="U508" s="5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>
      <c r="A509" s="1"/>
      <c r="B509" s="31">
        <f t="shared" si="240"/>
        <v>2005</v>
      </c>
      <c r="C509" s="33">
        <v>66</v>
      </c>
      <c r="D509" s="34"/>
      <c r="E509" s="35">
        <v>1464</v>
      </c>
      <c r="F509" s="35">
        <v>1390</v>
      </c>
      <c r="G509" s="35"/>
      <c r="H509" s="35">
        <v>5177867</v>
      </c>
      <c r="I509" s="34">
        <v>4893233</v>
      </c>
      <c r="J509" s="34"/>
      <c r="K509" s="72">
        <v>96764</v>
      </c>
      <c r="L509" s="36">
        <f t="shared" si="206"/>
        <v>176.89315418192717</v>
      </c>
      <c r="M509" s="28">
        <f>IF(L494=0,0,L509/L494*100)</f>
        <v>47.094952488481759</v>
      </c>
      <c r="N509" s="37">
        <f t="shared" si="239"/>
        <v>0.79458702763236344</v>
      </c>
      <c r="O509" s="29">
        <f t="shared" si="207"/>
        <v>3536.7943989071036</v>
      </c>
      <c r="P509" s="30">
        <f t="shared" si="208"/>
        <v>66.095628415300553</v>
      </c>
      <c r="Q509" s="6">
        <f t="shared" si="235"/>
        <v>94.945355191256837</v>
      </c>
      <c r="R509" s="7">
        <f t="shared" si="236"/>
        <v>0</v>
      </c>
      <c r="S509" s="8">
        <f t="shared" si="237"/>
        <v>94.502871549230605</v>
      </c>
      <c r="T509" s="9">
        <f t="shared" si="238"/>
        <v>74</v>
      </c>
      <c r="U509" s="5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>
      <c r="A510" s="1"/>
      <c r="B510" s="31">
        <f t="shared" si="240"/>
        <v>2006</v>
      </c>
      <c r="C510" s="33">
        <v>44</v>
      </c>
      <c r="D510" s="34">
        <v>0</v>
      </c>
      <c r="E510" s="35">
        <v>1085</v>
      </c>
      <c r="F510" s="35">
        <v>1006</v>
      </c>
      <c r="G510" s="35">
        <v>0</v>
      </c>
      <c r="H510" s="35">
        <v>4444942</v>
      </c>
      <c r="I510" s="34">
        <v>4096302</v>
      </c>
      <c r="J510" s="34">
        <v>0</v>
      </c>
      <c r="K510" s="72">
        <v>75974</v>
      </c>
      <c r="L510" s="36">
        <f t="shared" si="206"/>
        <v>193.40827605180721</v>
      </c>
      <c r="M510" s="28">
        <f>IF(L494=0,0,L510/L494*100)</f>
        <v>51.491837621772859</v>
      </c>
      <c r="N510" s="37">
        <f t="shared" si="239"/>
        <v>9.3362131204325323</v>
      </c>
      <c r="O510" s="29">
        <f t="shared" si="207"/>
        <v>4096.7207373271885</v>
      </c>
      <c r="P510" s="30">
        <f t="shared" si="208"/>
        <v>70.022119815668205</v>
      </c>
      <c r="Q510" s="6"/>
      <c r="R510" s="7"/>
      <c r="S510" s="8"/>
      <c r="T510" s="9"/>
      <c r="U510" s="5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>
      <c r="A511" s="1"/>
      <c r="B511" s="31">
        <f t="shared" si="240"/>
        <v>2007</v>
      </c>
      <c r="C511" s="33">
        <v>43</v>
      </c>
      <c r="D511" s="34"/>
      <c r="E511" s="35">
        <v>1008</v>
      </c>
      <c r="F511" s="35">
        <v>932</v>
      </c>
      <c r="G511" s="35"/>
      <c r="H511" s="35">
        <v>4853871</v>
      </c>
      <c r="I511" s="34">
        <v>4542409</v>
      </c>
      <c r="J511" s="34"/>
      <c r="K511" s="72">
        <v>71863</v>
      </c>
      <c r="L511" s="36">
        <f t="shared" ref="L511:L516" si="241">IF(H511=0,0,H511/K511*3.30578)</f>
        <v>223.28360455839584</v>
      </c>
      <c r="M511" s="28">
        <f>IF(L494=0,0,L511/L494*100)</f>
        <v>59.445662534344436</v>
      </c>
      <c r="N511" s="37">
        <f>IF(L510=0,"     －",IF(L511=0,"     －",(L511-L510)/L510*100))</f>
        <v>15.446768419871592</v>
      </c>
      <c r="O511" s="29">
        <f>IF(H511=0,0,H511/E511)</f>
        <v>4815.3482142857147</v>
      </c>
      <c r="P511" s="30">
        <f>IF(K511=0,0,K511/E511)</f>
        <v>71.292658730158735</v>
      </c>
      <c r="Q511" s="6"/>
      <c r="R511" s="7"/>
      <c r="S511" s="8"/>
      <c r="T511" s="9"/>
      <c r="U511" s="5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>
      <c r="A512" s="1"/>
      <c r="B512" s="31">
        <f t="shared" si="240"/>
        <v>2008</v>
      </c>
      <c r="C512" s="33">
        <v>38</v>
      </c>
      <c r="D512" s="34"/>
      <c r="E512" s="35">
        <v>924</v>
      </c>
      <c r="F512" s="35">
        <v>755</v>
      </c>
      <c r="G512" s="35"/>
      <c r="H512" s="35">
        <v>4390456</v>
      </c>
      <c r="I512" s="34">
        <v>3522040</v>
      </c>
      <c r="J512" s="34"/>
      <c r="K512" s="72">
        <v>65292</v>
      </c>
      <c r="L512" s="36">
        <f t="shared" si="241"/>
        <v>222.29188316608466</v>
      </c>
      <c r="M512" s="28">
        <f>IF(L494=0,0,L512/L494*100)</f>
        <v>59.181632690630572</v>
      </c>
      <c r="N512" s="37">
        <f>IF(L511=0,"     －",IF(L512=0,"     －",(L512-L511)/L511*100))</f>
        <v>-0.44415325266383826</v>
      </c>
      <c r="O512" s="29">
        <f>IF(H512=0,0,H512/E512)</f>
        <v>4751.575757575758</v>
      </c>
      <c r="P512" s="30">
        <f>IF(K512=0,0,K512/E512)</f>
        <v>70.662337662337663</v>
      </c>
      <c r="Q512" s="6"/>
      <c r="R512" s="7"/>
      <c r="S512" s="8"/>
      <c r="T512" s="9"/>
      <c r="U512" s="5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>
      <c r="A513" s="1"/>
      <c r="B513" s="31">
        <f t="shared" si="240"/>
        <v>2009</v>
      </c>
      <c r="C513" s="33">
        <v>32</v>
      </c>
      <c r="D513" s="34"/>
      <c r="E513" s="35">
        <v>709</v>
      </c>
      <c r="F513" s="35">
        <v>595</v>
      </c>
      <c r="G513" s="35"/>
      <c r="H513" s="35">
        <v>2775146</v>
      </c>
      <c r="I513" s="34">
        <v>2348603</v>
      </c>
      <c r="J513" s="34"/>
      <c r="K513" s="72">
        <v>41786</v>
      </c>
      <c r="L513" s="36">
        <f t="shared" si="241"/>
        <v>219.54774670655246</v>
      </c>
      <c r="M513" s="28">
        <f>IF(L494=0,0,L513/L494*100)</f>
        <v>58.45105056730732</v>
      </c>
      <c r="N513" s="37">
        <f>IF(L512=0,"     －",IF(L513=0,"     －",(L513-L512)/L512*100))</f>
        <v>-1.2344744308463693</v>
      </c>
      <c r="O513" s="29">
        <f>IF(H513=0,0,H513/E513)</f>
        <v>3914.1692524682653</v>
      </c>
      <c r="P513" s="30">
        <f>IF(K513=0,0,K513/E513)</f>
        <v>58.936530324400564</v>
      </c>
      <c r="Q513" s="6"/>
      <c r="R513" s="7"/>
      <c r="S513" s="8"/>
      <c r="T513" s="9"/>
      <c r="U513" s="5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>
      <c r="A514" s="1"/>
      <c r="B514" s="31">
        <f t="shared" si="240"/>
        <v>2010</v>
      </c>
      <c r="C514" s="33">
        <v>37</v>
      </c>
      <c r="D514" s="34"/>
      <c r="E514" s="35">
        <v>965</v>
      </c>
      <c r="F514" s="35">
        <v>883</v>
      </c>
      <c r="G514" s="35"/>
      <c r="H514" s="35">
        <v>3894930</v>
      </c>
      <c r="I514" s="34">
        <v>3582430</v>
      </c>
      <c r="J514" s="34"/>
      <c r="K514" s="72">
        <v>62938</v>
      </c>
      <c r="L514" s="36">
        <f t="shared" si="241"/>
        <v>204.57881876449841</v>
      </c>
      <c r="M514" s="28">
        <f>IF(L494=0,0,L514/L494*100)</f>
        <v>54.465814657558539</v>
      </c>
      <c r="N514" s="37">
        <f>IF(L513=0,"     －",IF(L514=0,"     －",(L514-L513)/L513*100))</f>
        <v>-6.8180740484034761</v>
      </c>
      <c r="O514" s="29">
        <f>IF(H514=0,0,H514/E514)</f>
        <v>4036.1968911917097</v>
      </c>
      <c r="P514" s="30">
        <f>IF(K514=0,0,K514/E514)</f>
        <v>65.220725388601039</v>
      </c>
      <c r="Q514" s="6"/>
      <c r="R514" s="7"/>
      <c r="S514" s="8"/>
      <c r="T514" s="9"/>
      <c r="U514" s="5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>
      <c r="A515" s="1"/>
      <c r="B515" s="31">
        <f t="shared" si="240"/>
        <v>2011</v>
      </c>
      <c r="C515" s="33">
        <v>59</v>
      </c>
      <c r="D515" s="34"/>
      <c r="E515" s="35">
        <v>1365</v>
      </c>
      <c r="F515" s="35">
        <v>1196</v>
      </c>
      <c r="G515" s="35"/>
      <c r="H515" s="35">
        <v>5480433</v>
      </c>
      <c r="I515" s="34">
        <v>4820270</v>
      </c>
      <c r="J515" s="34"/>
      <c r="K515" s="72">
        <v>91275</v>
      </c>
      <c r="L515" s="36">
        <f t="shared" si="241"/>
        <v>198.48924462054231</v>
      </c>
      <c r="M515" s="28">
        <f>IF(L494=0,0,L515/L494*100)</f>
        <v>52.844563646964041</v>
      </c>
      <c r="N515" s="37">
        <f>IF(L514=0,"     －",IF(L515=0,"     －",(L515-L514)/L514*100))</f>
        <v>-2.976639605572331</v>
      </c>
      <c r="O515" s="29">
        <f>IF(H515=0,0,H515/E515)</f>
        <v>4014.9692307692308</v>
      </c>
      <c r="P515" s="30">
        <f>IF(K515=0,0,K515/E515)</f>
        <v>66.868131868131869</v>
      </c>
      <c r="Q515" s="6"/>
      <c r="R515" s="7"/>
      <c r="S515" s="8"/>
      <c r="T515" s="9"/>
      <c r="U515" s="5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>
      <c r="A516" s="1"/>
      <c r="B516" s="31">
        <f t="shared" si="240"/>
        <v>2012</v>
      </c>
      <c r="C516" s="33">
        <v>32</v>
      </c>
      <c r="D516" s="34"/>
      <c r="E516" s="35">
        <v>474</v>
      </c>
      <c r="F516" s="35">
        <v>444</v>
      </c>
      <c r="G516" s="35"/>
      <c r="H516" s="35">
        <v>2138856</v>
      </c>
      <c r="I516" s="34">
        <v>2015982</v>
      </c>
      <c r="J516" s="34"/>
      <c r="K516" s="72">
        <v>33592</v>
      </c>
      <c r="L516" s="36">
        <f t="shared" si="241"/>
        <v>210.4842637437485</v>
      </c>
      <c r="M516" s="28">
        <f>IF(L494=0,0,L516/L494*100)</f>
        <v>56.038044244437266</v>
      </c>
      <c r="N516" s="37">
        <f t="shared" ref="N516:N518" si="242">IF(L515=0,"     －",IF(L516=0,"     －",(L516-L515)/L515*100))</f>
        <v>6.0431582306323044</v>
      </c>
      <c r="O516" s="29">
        <f t="shared" ref="O516:O523" si="243">IF(H516=0,0,H516/E516)</f>
        <v>4512.3544303797471</v>
      </c>
      <c r="P516" s="30">
        <f t="shared" ref="P516:P523" si="244">IF(K516=0,0,K516/E516)</f>
        <v>70.869198312236293</v>
      </c>
      <c r="Q516" s="6"/>
      <c r="R516" s="7"/>
      <c r="S516" s="8"/>
      <c r="T516" s="9"/>
      <c r="U516" s="5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>
      <c r="A517" s="1"/>
      <c r="B517" s="31">
        <f t="shared" si="240"/>
        <v>2013</v>
      </c>
      <c r="C517" s="33">
        <v>36</v>
      </c>
      <c r="D517" s="34"/>
      <c r="E517" s="35">
        <v>675</v>
      </c>
      <c r="F517" s="35">
        <v>656</v>
      </c>
      <c r="G517" s="35"/>
      <c r="H517" s="35">
        <v>2874743</v>
      </c>
      <c r="I517" s="34">
        <v>2792609</v>
      </c>
      <c r="J517" s="34"/>
      <c r="K517" s="72">
        <v>45257</v>
      </c>
      <c r="L517" s="36">
        <f>IF(H517=0,0,H517/K517*3.30578)</f>
        <v>209.98448669907415</v>
      </c>
      <c r="M517" s="28">
        <f>IF(L494=0,0,L517/L494*100)</f>
        <v>55.904986657881004</v>
      </c>
      <c r="N517" s="37">
        <f t="shared" si="242"/>
        <v>-0.23744152450408043</v>
      </c>
      <c r="O517" s="29">
        <f t="shared" si="243"/>
        <v>4258.8785185185188</v>
      </c>
      <c r="P517" s="30">
        <f t="shared" si="244"/>
        <v>67.047407407407405</v>
      </c>
      <c r="Q517" s="6"/>
      <c r="R517" s="7"/>
      <c r="S517" s="8"/>
      <c r="T517" s="9"/>
      <c r="U517" s="5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>
      <c r="A518" s="1"/>
      <c r="B518" s="31">
        <f t="shared" si="240"/>
        <v>2014</v>
      </c>
      <c r="C518" s="33">
        <v>31</v>
      </c>
      <c r="D518" s="34"/>
      <c r="E518" s="35">
        <v>552</v>
      </c>
      <c r="F518" s="35">
        <v>529</v>
      </c>
      <c r="G518" s="35"/>
      <c r="H518" s="35">
        <v>2483414</v>
      </c>
      <c r="I518" s="34">
        <v>2392788</v>
      </c>
      <c r="J518" s="34"/>
      <c r="K518" s="72">
        <v>39393</v>
      </c>
      <c r="L518" s="36">
        <f>IF(H518=0,0,H518/K518*3.30578)</f>
        <v>208.40302421546977</v>
      </c>
      <c r="M518" s="28">
        <f>IF(L494=0,0,L518/L494*100)</f>
        <v>55.483947749551824</v>
      </c>
      <c r="N518" s="37">
        <f t="shared" si="242"/>
        <v>-0.75313300923546567</v>
      </c>
      <c r="O518" s="29">
        <f t="shared" si="243"/>
        <v>4498.938405797101</v>
      </c>
      <c r="P518" s="30">
        <f t="shared" si="244"/>
        <v>71.364130434782609</v>
      </c>
      <c r="Q518" s="6"/>
      <c r="R518" s="7"/>
      <c r="S518" s="8"/>
      <c r="T518" s="9"/>
      <c r="U518" s="5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>
      <c r="A519" s="1"/>
      <c r="B519" s="31">
        <f t="shared" ref="B519:B528" si="245">B518+1</f>
        <v>2015</v>
      </c>
      <c r="C519" s="33">
        <v>50</v>
      </c>
      <c r="D519" s="34"/>
      <c r="E519" s="35">
        <v>1295</v>
      </c>
      <c r="F519" s="35">
        <v>1272</v>
      </c>
      <c r="G519" s="35"/>
      <c r="H519" s="35">
        <v>6399945</v>
      </c>
      <c r="I519" s="34">
        <v>6287469</v>
      </c>
      <c r="J519" s="34"/>
      <c r="K519" s="72">
        <v>92990</v>
      </c>
      <c r="L519" s="36">
        <f>IF(H519=0,0,H519/K519*3.30578)</f>
        <v>227.51704680180663</v>
      </c>
      <c r="M519" s="28">
        <f>IF(L494=0,0,L519/L494*100)</f>
        <v>60.572748329372516</v>
      </c>
      <c r="N519" s="37">
        <f>IF(L518=0,"     －",IF(L519=0,"     －",(L519-L518)/L518*100))</f>
        <v>9.1716627713495651</v>
      </c>
      <c r="O519" s="29">
        <f t="shared" si="243"/>
        <v>4942.0424710424713</v>
      </c>
      <c r="P519" s="30">
        <f t="shared" si="244"/>
        <v>71.806949806949802</v>
      </c>
      <c r="Q519" s="6"/>
      <c r="R519" s="7"/>
      <c r="S519" s="8"/>
      <c r="T519" s="9"/>
      <c r="U519" s="5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>
      <c r="A520" s="1"/>
      <c r="B520" s="31">
        <f t="shared" si="245"/>
        <v>2016</v>
      </c>
      <c r="C520" s="33">
        <v>33</v>
      </c>
      <c r="D520" s="34"/>
      <c r="E520" s="35">
        <v>478</v>
      </c>
      <c r="F520" s="35">
        <v>436</v>
      </c>
      <c r="G520" s="35"/>
      <c r="H520" s="35">
        <v>2160622</v>
      </c>
      <c r="I520" s="34">
        <v>1991364</v>
      </c>
      <c r="J520" s="34"/>
      <c r="K520" s="72">
        <v>32408</v>
      </c>
      <c r="L520" s="36">
        <f>IF(H520=0,0,H520/K520*3.30578)</f>
        <v>220.39437778202912</v>
      </c>
      <c r="M520" s="28">
        <f>IF(L494=0,0,L520/L494*100)</f>
        <v>58.676452451621273</v>
      </c>
      <c r="N520" s="37">
        <f>IF(L519=0,"     －",IF(L520=0,"     －",(L520-L519)/L519*100))</f>
        <v>-3.1306089455275687</v>
      </c>
      <c r="O520" s="29">
        <f t="shared" si="243"/>
        <v>4520.1297071129711</v>
      </c>
      <c r="P520" s="30">
        <f t="shared" si="244"/>
        <v>67.79916317991632</v>
      </c>
      <c r="Q520" s="6"/>
      <c r="R520" s="7"/>
      <c r="S520" s="8"/>
      <c r="T520" s="9"/>
      <c r="U520" s="5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>
      <c r="A521" s="1"/>
      <c r="B521" s="31">
        <f t="shared" si="245"/>
        <v>2017</v>
      </c>
      <c r="C521" s="33">
        <v>15</v>
      </c>
      <c r="D521" s="34"/>
      <c r="E521" s="35">
        <v>291</v>
      </c>
      <c r="F521" s="35">
        <v>260</v>
      </c>
      <c r="G521" s="35"/>
      <c r="H521" s="35">
        <v>1549874</v>
      </c>
      <c r="I521" s="34">
        <v>1382680</v>
      </c>
      <c r="J521" s="34"/>
      <c r="K521" s="72">
        <v>20170</v>
      </c>
      <c r="L521" s="36">
        <f t="shared" ref="L521:L528" si="246">IF(H521=0,0,H521/K521*3.30578)</f>
        <v>254.01797083391176</v>
      </c>
      <c r="M521" s="28">
        <f>IF(L494=0,0,L521/L494*100)</f>
        <v>67.628192413484882</v>
      </c>
      <c r="N521" s="37">
        <f>IF(L520=0,"     －",IF(L521=0,"     －",(L521-L520)/L520*100))</f>
        <v>15.256102896207496</v>
      </c>
      <c r="O521" s="29">
        <f t="shared" si="243"/>
        <v>5326.027491408935</v>
      </c>
      <c r="P521" s="30">
        <f t="shared" si="244"/>
        <v>69.312714776632305</v>
      </c>
      <c r="Q521" s="6"/>
      <c r="R521" s="7"/>
      <c r="S521" s="8"/>
      <c r="T521" s="9"/>
      <c r="U521" s="5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>
      <c r="A522" s="1"/>
      <c r="B522" s="31">
        <f t="shared" si="245"/>
        <v>2018</v>
      </c>
      <c r="C522" s="33">
        <v>16</v>
      </c>
      <c r="D522" s="34"/>
      <c r="E522" s="35">
        <v>178</v>
      </c>
      <c r="F522" s="35">
        <v>167</v>
      </c>
      <c r="G522" s="35"/>
      <c r="H522" s="35">
        <v>874104</v>
      </c>
      <c r="I522" s="34">
        <v>831526</v>
      </c>
      <c r="J522" s="34"/>
      <c r="K522" s="72">
        <v>10896</v>
      </c>
      <c r="L522" s="36">
        <f t="shared" si="246"/>
        <v>265.1978268281938</v>
      </c>
      <c r="M522" s="28">
        <f>IF(L494=0,0,L522/L494*100)</f>
        <v>70.604648960453815</v>
      </c>
      <c r="N522" s="37">
        <f>IF(L521=0,"     －",IF(L522=0,"     －",(L522-L521)/L521*100))</f>
        <v>4.4012067168239533</v>
      </c>
      <c r="O522" s="29">
        <f t="shared" si="243"/>
        <v>4910.696629213483</v>
      </c>
      <c r="P522" s="30">
        <f t="shared" si="244"/>
        <v>61.213483146067418</v>
      </c>
      <c r="Q522" s="6"/>
      <c r="R522" s="7"/>
      <c r="S522" s="8"/>
      <c r="T522" s="9"/>
      <c r="U522" s="5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>
      <c r="A523" s="1"/>
      <c r="B523" s="31">
        <f t="shared" si="245"/>
        <v>2019</v>
      </c>
      <c r="C523" s="33">
        <v>30</v>
      </c>
      <c r="D523" s="34"/>
      <c r="E523" s="35">
        <v>494</v>
      </c>
      <c r="F523" s="35">
        <v>425</v>
      </c>
      <c r="G523" s="35"/>
      <c r="H523" s="35">
        <v>2758060</v>
      </c>
      <c r="I523" s="34">
        <v>2377736</v>
      </c>
      <c r="J523" s="34"/>
      <c r="K523" s="72">
        <v>32057</v>
      </c>
      <c r="L523" s="36">
        <f t="shared" si="246"/>
        <v>284.41649520541534</v>
      </c>
      <c r="M523" s="28">
        <f>IF(L494=0,0,L523/L494*100)</f>
        <v>75.721309796216147</v>
      </c>
      <c r="N523" s="37">
        <f>IF(L522=0,"     －",IF(L523=0,"     －",(L523-L522)/L522*100))</f>
        <v>7.2469177470568802</v>
      </c>
      <c r="O523" s="29">
        <f t="shared" si="243"/>
        <v>5583.1174089068827</v>
      </c>
      <c r="P523" s="30">
        <f t="shared" si="244"/>
        <v>64.892712550607285</v>
      </c>
      <c r="Q523" s="6"/>
      <c r="R523" s="7"/>
      <c r="S523" s="8"/>
      <c r="T523" s="9"/>
      <c r="U523" s="5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>
      <c r="A524" s="1"/>
      <c r="B524" s="31">
        <f t="shared" si="245"/>
        <v>2020</v>
      </c>
      <c r="C524" s="33">
        <v>24</v>
      </c>
      <c r="D524" s="34"/>
      <c r="E524" s="35">
        <v>315</v>
      </c>
      <c r="F524" s="35">
        <v>279</v>
      </c>
      <c r="G524" s="35"/>
      <c r="H524" s="35">
        <v>1680204</v>
      </c>
      <c r="I524" s="34">
        <v>1493751</v>
      </c>
      <c r="J524" s="34"/>
      <c r="K524" s="72">
        <v>19602</v>
      </c>
      <c r="L524" s="36">
        <f t="shared" si="246"/>
        <v>283.35806443832263</v>
      </c>
      <c r="M524" s="28">
        <f>IF(L494=0,0,L524/L494*100)</f>
        <v>75.43951965617876</v>
      </c>
      <c r="N524" s="37">
        <f t="shared" ref="N524:N528" si="247">IF(L523=0,"     －",IF(L524=0,"     －",(L524-L523)/L523*100))</f>
        <v>-0.37214113278777344</v>
      </c>
      <c r="O524" s="29">
        <f>IF(H524=0,0,H524/E524)</f>
        <v>5333.9809523809527</v>
      </c>
      <c r="P524" s="30">
        <f>IF(K524=0,0,K524/E524)</f>
        <v>62.228571428571428</v>
      </c>
      <c r="Q524" s="6"/>
      <c r="R524" s="7"/>
      <c r="S524" s="8"/>
      <c r="T524" s="9"/>
      <c r="U524" s="5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>
      <c r="A525" s="1"/>
      <c r="B525" s="31">
        <f t="shared" si="245"/>
        <v>2021</v>
      </c>
      <c r="C525" s="81">
        <v>30</v>
      </c>
      <c r="D525" s="34"/>
      <c r="E525" s="35">
        <v>445</v>
      </c>
      <c r="F525" s="35">
        <v>405</v>
      </c>
      <c r="G525" s="35"/>
      <c r="H525" s="35">
        <v>2646273</v>
      </c>
      <c r="I525" s="34">
        <v>2423971</v>
      </c>
      <c r="J525" s="34"/>
      <c r="K525" s="72">
        <v>29496</v>
      </c>
      <c r="L525" s="36">
        <f t="shared" si="246"/>
        <v>296.58246399308376</v>
      </c>
      <c r="M525" s="28">
        <f>IF(L494=0,0,L525/L494*100)</f>
        <v>78.960302987791749</v>
      </c>
      <c r="N525" s="37">
        <f t="shared" si="247"/>
        <v>4.6670277696083131</v>
      </c>
      <c r="O525" s="29">
        <f>IF(H525=0,0,H525/E525)</f>
        <v>5946.6808988764042</v>
      </c>
      <c r="P525" s="30">
        <f>IF(K525=0,0,K525/E525)</f>
        <v>66.283146067415728</v>
      </c>
      <c r="Q525" s="6"/>
      <c r="R525" s="7"/>
      <c r="S525" s="8"/>
      <c r="T525" s="9"/>
      <c r="U525" s="5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>
      <c r="A526" s="1"/>
      <c r="B526" s="31">
        <f t="shared" si="245"/>
        <v>2022</v>
      </c>
      <c r="C526" s="81">
        <v>35</v>
      </c>
      <c r="D526" s="34"/>
      <c r="E526" s="35">
        <v>372</v>
      </c>
      <c r="F526" s="35">
        <v>353</v>
      </c>
      <c r="G526" s="35"/>
      <c r="H526" s="35">
        <v>2250038</v>
      </c>
      <c r="I526" s="34">
        <v>2135808</v>
      </c>
      <c r="J526" s="34"/>
      <c r="K526" s="72">
        <v>23035</v>
      </c>
      <c r="L526" s="36">
        <f t="shared" si="246"/>
        <v>322.90560536748427</v>
      </c>
      <c r="M526" s="28">
        <f>IF(L494=0,0,L526/L494*100)</f>
        <v>85.968415303432948</v>
      </c>
      <c r="N526" s="37">
        <f t="shared" si="247"/>
        <v>8.875488125627804</v>
      </c>
      <c r="O526" s="29">
        <f>IF(H526=0,0,H526/E526)</f>
        <v>6048.489247311828</v>
      </c>
      <c r="P526" s="30">
        <f>IF(K526=0,0,K526/E526)</f>
        <v>61.922043010752688</v>
      </c>
      <c r="Q526" s="6"/>
      <c r="R526" s="7"/>
      <c r="S526" s="8"/>
      <c r="T526" s="9"/>
      <c r="U526" s="5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>
      <c r="A527" s="1"/>
      <c r="B527" s="31">
        <f t="shared" si="245"/>
        <v>2023</v>
      </c>
      <c r="C527" s="81">
        <v>13</v>
      </c>
      <c r="D527" s="34"/>
      <c r="E527" s="35">
        <v>419</v>
      </c>
      <c r="F527" s="35">
        <v>406</v>
      </c>
      <c r="G527" s="35"/>
      <c r="H527" s="35">
        <v>3113008</v>
      </c>
      <c r="I527" s="34">
        <v>3027558</v>
      </c>
      <c r="J527" s="34"/>
      <c r="K527" s="72">
        <v>27406</v>
      </c>
      <c r="L527" s="36">
        <f t="shared" si="246"/>
        <v>375.49878078668905</v>
      </c>
      <c r="M527" s="28">
        <f>IF(L494=0,0,L527/L494*100)</f>
        <v>99.970500963788552</v>
      </c>
      <c r="N527" s="37">
        <f t="shared" si="247"/>
        <v>16.287476756357595</v>
      </c>
      <c r="O527" s="29">
        <f>IF(H527=0,0,H527/E527)</f>
        <v>7429.6133651551309</v>
      </c>
      <c r="P527" s="30">
        <f>IF(K527=0,0,K527/E527)</f>
        <v>65.408114558472548</v>
      </c>
      <c r="Q527" s="6"/>
      <c r="R527" s="7"/>
      <c r="S527" s="8"/>
      <c r="T527" s="9"/>
      <c r="U527" s="5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>
      <c r="A528" s="1"/>
      <c r="B528" s="31">
        <f t="shared" si="245"/>
        <v>2024</v>
      </c>
      <c r="C528" s="81">
        <v>19</v>
      </c>
      <c r="D528" s="34"/>
      <c r="E528" s="35">
        <v>306</v>
      </c>
      <c r="F528" s="35">
        <v>289</v>
      </c>
      <c r="G528" s="35"/>
      <c r="H528" s="35">
        <v>2671014</v>
      </c>
      <c r="I528" s="34">
        <v>2491664</v>
      </c>
      <c r="J528" s="34"/>
      <c r="K528" s="72">
        <v>20461</v>
      </c>
      <c r="L528" s="36">
        <f t="shared" si="246"/>
        <v>431.54218566638974</v>
      </c>
      <c r="M528" s="28">
        <f>IF(L494=0,0,L528/L494*100)</f>
        <v>114.89115463356131</v>
      </c>
      <c r="N528" s="37">
        <f t="shared" si="247"/>
        <v>14.925056417569959</v>
      </c>
      <c r="O528" s="29">
        <f>IF(H528=0,0,H528/E528)</f>
        <v>8728.8039215686276</v>
      </c>
      <c r="P528" s="30">
        <f>IF(K528=0,0,K528/E528)</f>
        <v>66.866013071895424</v>
      </c>
      <c r="Q528" s="6"/>
      <c r="R528" s="7"/>
      <c r="S528" s="8"/>
      <c r="T528" s="9"/>
      <c r="U528" s="5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>
      <c r="A529" s="1"/>
      <c r="B529" s="58" t="s">
        <v>40</v>
      </c>
      <c r="C529" s="59">
        <v>8</v>
      </c>
      <c r="D529" s="60">
        <v>4</v>
      </c>
      <c r="E529" s="61">
        <v>303</v>
      </c>
      <c r="F529" s="61">
        <v>230</v>
      </c>
      <c r="G529" s="61">
        <v>210</v>
      </c>
      <c r="H529" s="61">
        <v>2632392</v>
      </c>
      <c r="I529" s="60">
        <v>1475551</v>
      </c>
      <c r="J529" s="60">
        <v>1268960</v>
      </c>
      <c r="K529" s="73">
        <v>15071</v>
      </c>
      <c r="L529" s="63">
        <f t="shared" si="206"/>
        <v>577.40752609382264</v>
      </c>
      <c r="M529" s="62">
        <v>100</v>
      </c>
      <c r="N529" s="63"/>
      <c r="O529" s="64">
        <f t="shared" si="207"/>
        <v>8687.7623762376243</v>
      </c>
      <c r="P529" s="65">
        <f t="shared" si="208"/>
        <v>49.739273927392738</v>
      </c>
      <c r="Q529" s="6">
        <f t="shared" ref="Q529:Q544" si="248">IF(F529=0,0,F529/E529*100)</f>
        <v>75.907590759075902</v>
      </c>
      <c r="R529" s="7">
        <f t="shared" ref="R529:R544" si="249">IF(G529=0,0,G529/E529*100)</f>
        <v>69.306930693069305</v>
      </c>
      <c r="S529" s="8">
        <f t="shared" ref="S529:S544" si="250">IF(I529=0,0,I529/H529*100)</f>
        <v>56.053619673665622</v>
      </c>
      <c r="T529" s="9">
        <f t="shared" ref="T529:T544" si="251">E529-F529</f>
        <v>73</v>
      </c>
      <c r="U529" s="5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>
      <c r="A530" s="1"/>
      <c r="B530" s="31">
        <v>1991</v>
      </c>
      <c r="C530" s="33">
        <v>7</v>
      </c>
      <c r="D530" s="34">
        <v>3</v>
      </c>
      <c r="E530" s="35">
        <v>196</v>
      </c>
      <c r="F530" s="35">
        <v>156</v>
      </c>
      <c r="G530" s="35">
        <v>141</v>
      </c>
      <c r="H530" s="35">
        <v>960428</v>
      </c>
      <c r="I530" s="34">
        <v>770961</v>
      </c>
      <c r="J530" s="34">
        <v>712154</v>
      </c>
      <c r="K530" s="72">
        <v>7852</v>
      </c>
      <c r="L530" s="36">
        <f t="shared" si="206"/>
        <v>404.35095183902189</v>
      </c>
      <c r="M530" s="28">
        <f>IF(L529=0,0,L530/L529*100)</f>
        <v>70.028694391025155</v>
      </c>
      <c r="N530" s="37">
        <f t="shared" ref="N530:N545" si="252">IF(L529=0,"     －",IF(L530=0,"     －",(L530-L529)/L529*100))</f>
        <v>-29.971305608974845</v>
      </c>
      <c r="O530" s="29">
        <f t="shared" si="207"/>
        <v>4900.1428571428569</v>
      </c>
      <c r="P530" s="30">
        <f t="shared" si="208"/>
        <v>40.061224489795919</v>
      </c>
      <c r="Q530" s="6">
        <f t="shared" si="248"/>
        <v>79.591836734693871</v>
      </c>
      <c r="R530" s="7">
        <f t="shared" si="249"/>
        <v>71.938775510204081</v>
      </c>
      <c r="S530" s="8">
        <f t="shared" si="250"/>
        <v>80.272649277197246</v>
      </c>
      <c r="T530" s="9">
        <f t="shared" si="251"/>
        <v>40</v>
      </c>
      <c r="U530" s="5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>
      <c r="A531" s="1"/>
      <c r="B531" s="31">
        <v>1992</v>
      </c>
      <c r="C531" s="33">
        <v>6</v>
      </c>
      <c r="D531" s="34">
        <v>1</v>
      </c>
      <c r="E531" s="35">
        <v>192</v>
      </c>
      <c r="F531" s="35">
        <v>131</v>
      </c>
      <c r="G531" s="35">
        <v>108</v>
      </c>
      <c r="H531" s="35">
        <v>1035401</v>
      </c>
      <c r="I531" s="34">
        <v>745000</v>
      </c>
      <c r="J531" s="34">
        <v>642576</v>
      </c>
      <c r="K531" s="72">
        <v>9256</v>
      </c>
      <c r="L531" s="36">
        <f t="shared" si="206"/>
        <v>369.7934224049265</v>
      </c>
      <c r="M531" s="28">
        <f>IF(L529=0,0,L531/L529*100)</f>
        <v>64.043748252917467</v>
      </c>
      <c r="N531" s="37">
        <f t="shared" si="252"/>
        <v>-8.5464197071689476</v>
      </c>
      <c r="O531" s="29">
        <f t="shared" si="207"/>
        <v>5392.713541666667</v>
      </c>
      <c r="P531" s="30">
        <f t="shared" si="208"/>
        <v>48.208333333333336</v>
      </c>
      <c r="Q531" s="6">
        <f t="shared" si="248"/>
        <v>68.229166666666657</v>
      </c>
      <c r="R531" s="7">
        <f t="shared" si="249"/>
        <v>56.25</v>
      </c>
      <c r="S531" s="8">
        <f t="shared" si="250"/>
        <v>71.952798963879701</v>
      </c>
      <c r="T531" s="9">
        <f t="shared" si="251"/>
        <v>61</v>
      </c>
      <c r="U531" s="5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>
      <c r="A532" s="1"/>
      <c r="B532" s="31">
        <f>B531+1</f>
        <v>1993</v>
      </c>
      <c r="C532" s="33">
        <v>7</v>
      </c>
      <c r="D532" s="34">
        <v>3</v>
      </c>
      <c r="E532" s="35">
        <v>258</v>
      </c>
      <c r="F532" s="35">
        <v>254</v>
      </c>
      <c r="G532" s="35">
        <v>242</v>
      </c>
      <c r="H532" s="35">
        <v>838441</v>
      </c>
      <c r="I532" s="34">
        <v>819469</v>
      </c>
      <c r="J532" s="34">
        <v>768629</v>
      </c>
      <c r="K532" s="72">
        <v>9149</v>
      </c>
      <c r="L532" s="36">
        <f t="shared" si="206"/>
        <v>302.95130494917476</v>
      </c>
      <c r="M532" s="28">
        <f>IF(L529=0,0,L532/L529*100)</f>
        <v>52.467501938994189</v>
      </c>
      <c r="N532" s="37">
        <f t="shared" si="252"/>
        <v>-18.075529040254033</v>
      </c>
      <c r="O532" s="29">
        <f t="shared" si="207"/>
        <v>3249.7713178294575</v>
      </c>
      <c r="P532" s="30">
        <f t="shared" si="208"/>
        <v>35.461240310077521</v>
      </c>
      <c r="Q532" s="6">
        <f t="shared" si="248"/>
        <v>98.449612403100772</v>
      </c>
      <c r="R532" s="7">
        <f t="shared" si="249"/>
        <v>93.798449612403104</v>
      </c>
      <c r="S532" s="8">
        <f t="shared" si="250"/>
        <v>97.737228976159329</v>
      </c>
      <c r="T532" s="9">
        <f t="shared" si="251"/>
        <v>4</v>
      </c>
      <c r="U532" s="5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>
      <c r="A533" s="1"/>
      <c r="B533" s="31">
        <f t="shared" ref="B533:B553" si="253">B532+1</f>
        <v>1994</v>
      </c>
      <c r="C533" s="33">
        <v>16</v>
      </c>
      <c r="D533" s="34">
        <v>12</v>
      </c>
      <c r="E533" s="35">
        <v>692</v>
      </c>
      <c r="F533" s="35">
        <v>662</v>
      </c>
      <c r="G533" s="35">
        <v>662</v>
      </c>
      <c r="H533" s="35">
        <v>3411691</v>
      </c>
      <c r="I533" s="34">
        <v>3278390</v>
      </c>
      <c r="J533" s="34">
        <v>3277805</v>
      </c>
      <c r="K533" s="72">
        <v>44430</v>
      </c>
      <c r="L533" s="36">
        <f t="shared" si="206"/>
        <v>253.84424654467699</v>
      </c>
      <c r="M533" s="28">
        <f>IF(L529=0,0,L533/L529*100)</f>
        <v>43.962753354106781</v>
      </c>
      <c r="N533" s="37">
        <f t="shared" si="252"/>
        <v>-16.209555001829852</v>
      </c>
      <c r="O533" s="29">
        <f t="shared" si="207"/>
        <v>4930.1893063583811</v>
      </c>
      <c r="P533" s="30">
        <f t="shared" si="208"/>
        <v>64.205202312138724</v>
      </c>
      <c r="Q533" s="6">
        <f t="shared" si="248"/>
        <v>95.664739884393072</v>
      </c>
      <c r="R533" s="7">
        <f t="shared" si="249"/>
        <v>95.664739884393072</v>
      </c>
      <c r="S533" s="8">
        <f t="shared" si="250"/>
        <v>96.092817315518914</v>
      </c>
      <c r="T533" s="9">
        <f t="shared" si="251"/>
        <v>30</v>
      </c>
      <c r="U533" s="5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>
      <c r="A534" s="1"/>
      <c r="B534" s="31">
        <f t="shared" si="253"/>
        <v>1995</v>
      </c>
      <c r="C534" s="33">
        <v>29</v>
      </c>
      <c r="D534" s="34">
        <v>20</v>
      </c>
      <c r="E534" s="35">
        <v>970</v>
      </c>
      <c r="F534" s="35">
        <v>903</v>
      </c>
      <c r="G534" s="35">
        <v>825</v>
      </c>
      <c r="H534" s="35">
        <v>4087877</v>
      </c>
      <c r="I534" s="34">
        <v>3786501</v>
      </c>
      <c r="J534" s="34">
        <v>3466259</v>
      </c>
      <c r="K534" s="72">
        <v>60198</v>
      </c>
      <c r="L534" s="36">
        <f t="shared" si="206"/>
        <v>224.486229261105</v>
      </c>
      <c r="M534" s="28">
        <f>IF(L529=0,0,L534/L529*100)</f>
        <v>38.878299834392585</v>
      </c>
      <c r="N534" s="37">
        <f t="shared" si="252"/>
        <v>-11.565366433627219</v>
      </c>
      <c r="O534" s="29">
        <f t="shared" si="207"/>
        <v>4214.3061855670103</v>
      </c>
      <c r="P534" s="30">
        <f t="shared" si="208"/>
        <v>62.059793814432993</v>
      </c>
      <c r="Q534" s="6">
        <f t="shared" si="248"/>
        <v>93.092783505154642</v>
      </c>
      <c r="R534" s="7">
        <f t="shared" si="249"/>
        <v>85.051546391752581</v>
      </c>
      <c r="S534" s="8">
        <f t="shared" si="250"/>
        <v>92.627566827475476</v>
      </c>
      <c r="T534" s="9">
        <f t="shared" si="251"/>
        <v>67</v>
      </c>
      <c r="U534" s="5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>
      <c r="A535" s="1"/>
      <c r="B535" s="31">
        <f t="shared" si="253"/>
        <v>1996</v>
      </c>
      <c r="C535" s="33">
        <v>18</v>
      </c>
      <c r="D535" s="34">
        <v>16</v>
      </c>
      <c r="E535" s="35">
        <v>548</v>
      </c>
      <c r="F535" s="35">
        <v>541</v>
      </c>
      <c r="G535" s="35">
        <v>509</v>
      </c>
      <c r="H535" s="35">
        <v>2195210</v>
      </c>
      <c r="I535" s="34">
        <v>2172760</v>
      </c>
      <c r="J535" s="34">
        <v>2046013</v>
      </c>
      <c r="K535" s="72">
        <v>33142</v>
      </c>
      <c r="L535" s="36">
        <f t="shared" si="206"/>
        <v>218.96328869108683</v>
      </c>
      <c r="M535" s="28">
        <f>IF(L529=0,0,L535/L529*100)</f>
        <v>37.921793325483534</v>
      </c>
      <c r="N535" s="37">
        <f t="shared" si="252"/>
        <v>-2.4602580693688378</v>
      </c>
      <c r="O535" s="29">
        <f t="shared" si="207"/>
        <v>4005.8576642335765</v>
      </c>
      <c r="P535" s="30">
        <f t="shared" si="208"/>
        <v>60.478102189781019</v>
      </c>
      <c r="Q535" s="6">
        <f t="shared" si="248"/>
        <v>98.722627737226276</v>
      </c>
      <c r="R535" s="7">
        <f t="shared" si="249"/>
        <v>92.883211678832112</v>
      </c>
      <c r="S535" s="8">
        <f t="shared" si="250"/>
        <v>98.97731879865708</v>
      </c>
      <c r="T535" s="9">
        <f t="shared" si="251"/>
        <v>7</v>
      </c>
      <c r="U535" s="5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>
      <c r="A536" s="1"/>
      <c r="B536" s="31">
        <f t="shared" si="253"/>
        <v>1997</v>
      </c>
      <c r="C536" s="33">
        <v>23</v>
      </c>
      <c r="D536">
        <v>18</v>
      </c>
      <c r="E536" s="35">
        <v>1037</v>
      </c>
      <c r="F536" s="35">
        <v>959</v>
      </c>
      <c r="G536" s="35">
        <v>844</v>
      </c>
      <c r="H536" s="35">
        <v>4394918</v>
      </c>
      <c r="I536" s="34">
        <v>4055770</v>
      </c>
      <c r="J536" s="34">
        <v>3566017</v>
      </c>
      <c r="K536" s="72">
        <v>69392</v>
      </c>
      <c r="L536" s="36">
        <f t="shared" si="206"/>
        <v>209.37041771443396</v>
      </c>
      <c r="M536" s="28">
        <f>IF(L529=0,0,L536/L529*100)</f>
        <v>36.260424094370649</v>
      </c>
      <c r="N536" s="37">
        <f t="shared" si="252"/>
        <v>-4.381040782679551</v>
      </c>
      <c r="O536" s="29">
        <f t="shared" si="207"/>
        <v>4238.1080038572809</v>
      </c>
      <c r="P536" s="30">
        <f t="shared" si="208"/>
        <v>66.916104146576657</v>
      </c>
      <c r="Q536" s="6">
        <f t="shared" si="248"/>
        <v>92.478302796528439</v>
      </c>
      <c r="R536" s="7">
        <f t="shared" si="249"/>
        <v>81.388621022179365</v>
      </c>
      <c r="S536" s="8">
        <f t="shared" si="250"/>
        <v>92.28317797965741</v>
      </c>
      <c r="T536" s="9">
        <f t="shared" si="251"/>
        <v>78</v>
      </c>
      <c r="U536" s="5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>
      <c r="A537" s="1"/>
      <c r="B537" s="31">
        <f t="shared" si="253"/>
        <v>1998</v>
      </c>
      <c r="C537" s="33">
        <v>12</v>
      </c>
      <c r="D537" s="34">
        <v>6</v>
      </c>
      <c r="E537" s="35">
        <v>503</v>
      </c>
      <c r="F537" s="35">
        <v>395</v>
      </c>
      <c r="G537" s="35">
        <v>372</v>
      </c>
      <c r="H537" s="35">
        <v>2069700</v>
      </c>
      <c r="I537" s="34">
        <v>1636470</v>
      </c>
      <c r="J537" s="34">
        <v>1540380</v>
      </c>
      <c r="K537" s="72">
        <v>32496</v>
      </c>
      <c r="L537" s="36">
        <f t="shared" si="206"/>
        <v>210.54815564992614</v>
      </c>
      <c r="M537" s="28">
        <f>IF(L529=0,0,L537/L529*100)</f>
        <v>36.464394060515637</v>
      </c>
      <c r="N537" s="37">
        <f t="shared" si="252"/>
        <v>0.56251401145816982</v>
      </c>
      <c r="O537" s="29">
        <f t="shared" si="207"/>
        <v>4114.7117296222668</v>
      </c>
      <c r="P537" s="30">
        <f t="shared" si="208"/>
        <v>64.604373757455264</v>
      </c>
      <c r="Q537" s="6">
        <f t="shared" si="248"/>
        <v>78.528827037773368</v>
      </c>
      <c r="R537" s="7">
        <f t="shared" si="249"/>
        <v>73.956262425447321</v>
      </c>
      <c r="S537" s="8">
        <f t="shared" si="250"/>
        <v>79.067980866792283</v>
      </c>
      <c r="T537" s="9">
        <f t="shared" si="251"/>
        <v>108</v>
      </c>
      <c r="U537" s="5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>
      <c r="A538" s="1"/>
      <c r="B538" s="31">
        <f t="shared" si="253"/>
        <v>1999</v>
      </c>
      <c r="C538" s="33">
        <v>25</v>
      </c>
      <c r="D538" s="34">
        <v>16</v>
      </c>
      <c r="E538" s="35">
        <v>865</v>
      </c>
      <c r="F538" s="35">
        <v>769</v>
      </c>
      <c r="G538" s="35">
        <v>664</v>
      </c>
      <c r="H538" s="35">
        <v>3553630</v>
      </c>
      <c r="I538" s="34">
        <v>3119920</v>
      </c>
      <c r="J538" s="34">
        <v>2695640</v>
      </c>
      <c r="K538" s="72">
        <v>58224</v>
      </c>
      <c r="L538" s="36">
        <f t="shared" si="206"/>
        <v>201.76420344531465</v>
      </c>
      <c r="M538" s="28">
        <f>IF(L529=0,0,L538/L529*100)</f>
        <v>34.943119777162394</v>
      </c>
      <c r="N538" s="37">
        <f t="shared" si="252"/>
        <v>-4.1719445024331545</v>
      </c>
      <c r="O538" s="29">
        <f t="shared" si="207"/>
        <v>4108.2427745664736</v>
      </c>
      <c r="P538" s="30">
        <f t="shared" si="208"/>
        <v>67.310982658959531</v>
      </c>
      <c r="Q538" s="6">
        <f t="shared" si="248"/>
        <v>88.901734104046255</v>
      </c>
      <c r="R538" s="7">
        <f t="shared" si="249"/>
        <v>76.763005780346816</v>
      </c>
      <c r="S538" s="8">
        <f t="shared" si="250"/>
        <v>87.795296640336787</v>
      </c>
      <c r="T538" s="9">
        <f t="shared" si="251"/>
        <v>96</v>
      </c>
      <c r="U538" s="5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>
      <c r="A539" s="1"/>
      <c r="B539" s="31">
        <f t="shared" si="253"/>
        <v>2000</v>
      </c>
      <c r="C539" s="33">
        <v>31</v>
      </c>
      <c r="D539" s="34">
        <v>15</v>
      </c>
      <c r="E539" s="35">
        <v>874</v>
      </c>
      <c r="F539" s="35">
        <v>750</v>
      </c>
      <c r="G539" s="35">
        <v>678</v>
      </c>
      <c r="H539" s="35">
        <v>3307450</v>
      </c>
      <c r="I539" s="34">
        <v>2848040</v>
      </c>
      <c r="J539" s="34">
        <v>2593820</v>
      </c>
      <c r="K539" s="72">
        <v>57806</v>
      </c>
      <c r="L539" s="36">
        <f t="shared" si="206"/>
        <v>189.14476111476318</v>
      </c>
      <c r="M539" s="28">
        <f>IF(L529=0,0,L539/L529*100)</f>
        <v>32.757584992757636</v>
      </c>
      <c r="N539" s="37">
        <f t="shared" si="252"/>
        <v>-6.2545496748494269</v>
      </c>
      <c r="O539" s="29">
        <f t="shared" si="207"/>
        <v>3784.2677345537759</v>
      </c>
      <c r="P539" s="30">
        <f t="shared" si="208"/>
        <v>66.139588100686495</v>
      </c>
      <c r="Q539" s="6">
        <f t="shared" si="248"/>
        <v>85.812356979405038</v>
      </c>
      <c r="R539" s="7">
        <f t="shared" si="249"/>
        <v>77.574370709382151</v>
      </c>
      <c r="S539" s="8">
        <f t="shared" si="250"/>
        <v>86.109842930354191</v>
      </c>
      <c r="T539" s="9">
        <f t="shared" si="251"/>
        <v>124</v>
      </c>
      <c r="U539" s="5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>
      <c r="A540" s="1"/>
      <c r="B540" s="31">
        <f t="shared" si="253"/>
        <v>2001</v>
      </c>
      <c r="C540" s="33">
        <v>22</v>
      </c>
      <c r="D540" s="34"/>
      <c r="E540" s="35">
        <v>843</v>
      </c>
      <c r="F540" s="35">
        <v>785</v>
      </c>
      <c r="G540" s="35">
        <v>731</v>
      </c>
      <c r="H540" s="35">
        <v>3338855</v>
      </c>
      <c r="I540" s="34">
        <v>3110461</v>
      </c>
      <c r="J540" s="34"/>
      <c r="K540" s="72">
        <v>63085</v>
      </c>
      <c r="L540" s="36">
        <f t="shared" si="206"/>
        <v>174.9626707125307</v>
      </c>
      <c r="M540" s="28">
        <f>IF(L529=0,0,L540/L529*100)</f>
        <v>30.301418461958374</v>
      </c>
      <c r="N540" s="37">
        <f t="shared" si="252"/>
        <v>-7.4980085721896028</v>
      </c>
      <c r="O540" s="29">
        <f t="shared" si="207"/>
        <v>3960.6820877817318</v>
      </c>
      <c r="P540" s="30">
        <f t="shared" si="208"/>
        <v>74.833926453143533</v>
      </c>
      <c r="Q540" s="6">
        <f t="shared" si="248"/>
        <v>93.119810201660741</v>
      </c>
      <c r="R540" s="7">
        <f t="shared" si="249"/>
        <v>86.714116251482793</v>
      </c>
      <c r="S540" s="8">
        <f t="shared" si="250"/>
        <v>93.159511269581941</v>
      </c>
      <c r="T540" s="9">
        <f t="shared" si="251"/>
        <v>58</v>
      </c>
      <c r="U540" s="5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>
      <c r="A541" s="1"/>
      <c r="B541" s="31">
        <f t="shared" si="253"/>
        <v>2002</v>
      </c>
      <c r="C541" s="33">
        <v>33</v>
      </c>
      <c r="D541" s="34"/>
      <c r="E541" s="35">
        <v>815</v>
      </c>
      <c r="F541" s="35">
        <v>739</v>
      </c>
      <c r="G541" s="35">
        <v>655</v>
      </c>
      <c r="H541" s="35">
        <v>3458811</v>
      </c>
      <c r="I541" s="34">
        <v>3022271</v>
      </c>
      <c r="J541" s="34"/>
      <c r="K541" s="72">
        <v>59325</v>
      </c>
      <c r="L541" s="36">
        <f t="shared" si="206"/>
        <v>192.73608474639698</v>
      </c>
      <c r="M541" s="28">
        <f>IF(L529=0,0,L541/L529*100)</f>
        <v>33.379558810094103</v>
      </c>
      <c r="N541" s="37">
        <f t="shared" si="252"/>
        <v>10.158403482002502</v>
      </c>
      <c r="O541" s="29">
        <f t="shared" si="207"/>
        <v>4243.9398773006133</v>
      </c>
      <c r="P541" s="30">
        <f t="shared" si="208"/>
        <v>72.791411042944787</v>
      </c>
      <c r="Q541" s="6">
        <f t="shared" si="248"/>
        <v>90.674846625766875</v>
      </c>
      <c r="R541" s="7">
        <f t="shared" si="249"/>
        <v>80.368098159509202</v>
      </c>
      <c r="S541" s="8">
        <f t="shared" si="250"/>
        <v>87.37889985893996</v>
      </c>
      <c r="T541" s="9">
        <f t="shared" si="251"/>
        <v>76</v>
      </c>
      <c r="U541" s="5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>
      <c r="A542" s="1"/>
      <c r="B542" s="31">
        <f t="shared" si="253"/>
        <v>2003</v>
      </c>
      <c r="C542" s="33">
        <v>36</v>
      </c>
      <c r="D542" s="34"/>
      <c r="E542" s="35">
        <v>1259</v>
      </c>
      <c r="F542" s="35">
        <v>1196</v>
      </c>
      <c r="G542" s="35"/>
      <c r="H542" s="35">
        <v>5183376</v>
      </c>
      <c r="I542" s="34">
        <v>4979684</v>
      </c>
      <c r="J542" s="34"/>
      <c r="K542" s="72">
        <v>91255</v>
      </c>
      <c r="L542" s="36">
        <f t="shared" si="206"/>
        <v>187.77163676817707</v>
      </c>
      <c r="M542" s="28">
        <f>IF(L529=0,0,L542/L529*100)</f>
        <v>32.519776463333827</v>
      </c>
      <c r="N542" s="37">
        <f t="shared" si="252"/>
        <v>-2.5757750473929941</v>
      </c>
      <c r="O542" s="29">
        <f t="shared" si="207"/>
        <v>4117.0579825258137</v>
      </c>
      <c r="P542" s="30">
        <f t="shared" si="208"/>
        <v>72.482128673550434</v>
      </c>
      <c r="Q542" s="15">
        <f t="shared" si="248"/>
        <v>94.996028594122322</v>
      </c>
      <c r="R542" s="16">
        <f t="shared" si="249"/>
        <v>0</v>
      </c>
      <c r="S542" s="17">
        <f t="shared" si="250"/>
        <v>96.070283151366993</v>
      </c>
      <c r="T542" s="18">
        <f t="shared" si="251"/>
        <v>63</v>
      </c>
      <c r="U542" s="5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>
      <c r="A543" s="1"/>
      <c r="B543" s="31">
        <f t="shared" si="253"/>
        <v>2004</v>
      </c>
      <c r="C543" s="33">
        <v>29</v>
      </c>
      <c r="D543" s="34"/>
      <c r="E543" s="35">
        <v>952</v>
      </c>
      <c r="F543" s="35">
        <v>900</v>
      </c>
      <c r="G543" s="35"/>
      <c r="H543" s="35">
        <v>3611542</v>
      </c>
      <c r="I543" s="34">
        <v>3401682</v>
      </c>
      <c r="J543" s="34"/>
      <c r="K543" s="72">
        <v>67391</v>
      </c>
      <c r="L543" s="36">
        <f t="shared" si="206"/>
        <v>177.15961052306687</v>
      </c>
      <c r="M543" s="28">
        <f>IF(L529=0,0,L543/L529*100)</f>
        <v>30.681901866010712</v>
      </c>
      <c r="N543" s="37">
        <f t="shared" si="252"/>
        <v>-5.651559749788948</v>
      </c>
      <c r="O543" s="29">
        <f t="shared" si="207"/>
        <v>3793.6365546218485</v>
      </c>
      <c r="P543" s="30">
        <f t="shared" si="208"/>
        <v>70.788865546218489</v>
      </c>
      <c r="Q543" s="6">
        <f t="shared" si="248"/>
        <v>94.537815126050418</v>
      </c>
      <c r="R543" s="7">
        <f t="shared" si="249"/>
        <v>0</v>
      </c>
      <c r="S543" s="8">
        <f t="shared" si="250"/>
        <v>94.189185671937352</v>
      </c>
      <c r="T543" s="9">
        <f t="shared" si="251"/>
        <v>52</v>
      </c>
      <c r="U543" s="5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>
      <c r="A544" s="1"/>
      <c r="B544" s="31">
        <f t="shared" si="253"/>
        <v>2005</v>
      </c>
      <c r="C544" s="33">
        <v>31</v>
      </c>
      <c r="D544" s="34"/>
      <c r="E544" s="35">
        <v>745</v>
      </c>
      <c r="F544" s="35">
        <v>715</v>
      </c>
      <c r="G544" s="35"/>
      <c r="H544" s="35">
        <v>2990496</v>
      </c>
      <c r="I544" s="34">
        <v>2876878</v>
      </c>
      <c r="J544" s="34"/>
      <c r="K544" s="72">
        <v>50161</v>
      </c>
      <c r="L544" s="36">
        <f t="shared" si="206"/>
        <v>197.08382741332906</v>
      </c>
      <c r="M544" s="28">
        <f>IF(L529=0,0,L544/L529*100)</f>
        <v>34.132535255750199</v>
      </c>
      <c r="N544" s="37">
        <f t="shared" si="252"/>
        <v>11.246478151219447</v>
      </c>
      <c r="O544" s="29">
        <f t="shared" si="207"/>
        <v>4014.0885906040266</v>
      </c>
      <c r="P544" s="30">
        <f t="shared" si="208"/>
        <v>67.330201342281882</v>
      </c>
      <c r="Q544" s="6">
        <f t="shared" si="248"/>
        <v>95.973154362416096</v>
      </c>
      <c r="R544" s="7">
        <f t="shared" si="249"/>
        <v>0</v>
      </c>
      <c r="S544" s="8">
        <f t="shared" si="250"/>
        <v>96.200697141878805</v>
      </c>
      <c r="T544" s="9">
        <f t="shared" si="251"/>
        <v>30</v>
      </c>
      <c r="U544" s="5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>
      <c r="A545" s="1"/>
      <c r="B545" s="31">
        <f t="shared" si="253"/>
        <v>2006</v>
      </c>
      <c r="C545" s="33">
        <v>35</v>
      </c>
      <c r="D545" s="34">
        <v>0</v>
      </c>
      <c r="E545" s="35">
        <v>916</v>
      </c>
      <c r="F545" s="35">
        <v>889</v>
      </c>
      <c r="G545" s="35">
        <v>0</v>
      </c>
      <c r="H545" s="35">
        <v>3723633</v>
      </c>
      <c r="I545" s="34">
        <v>3592087</v>
      </c>
      <c r="J545" s="34">
        <v>0</v>
      </c>
      <c r="K545" s="72">
        <v>60435</v>
      </c>
      <c r="L545" s="36">
        <f t="shared" ref="L545:L550" si="254">IF(H545=0,0,H545/K545*3.30578)</f>
        <v>203.68183169918095</v>
      </c>
      <c r="M545" s="28">
        <f>IF(L529=0,0,L545/L529*100)</f>
        <v>35.275229797764155</v>
      </c>
      <c r="N545" s="37">
        <f t="shared" si="252"/>
        <v>3.3478161919467841</v>
      </c>
      <c r="O545" s="29">
        <f t="shared" ref="O545:O558" si="255">IF(H545=0,0,H545/E545)</f>
        <v>4065.1015283842794</v>
      </c>
      <c r="P545" s="30">
        <f t="shared" ref="P545:P558" si="256">IF(K545=0,0,K545/E545)</f>
        <v>65.977074235807862</v>
      </c>
      <c r="Q545" s="6"/>
      <c r="R545" s="7"/>
      <c r="S545" s="8"/>
      <c r="T545" s="9"/>
      <c r="U545" s="5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>
      <c r="A546" s="1"/>
      <c r="B546" s="31">
        <f t="shared" si="253"/>
        <v>2007</v>
      </c>
      <c r="C546" s="33">
        <v>14</v>
      </c>
      <c r="D546" s="34"/>
      <c r="E546" s="35">
        <v>300</v>
      </c>
      <c r="F546" s="35">
        <v>271</v>
      </c>
      <c r="G546" s="35"/>
      <c r="H546" s="35">
        <v>1417428</v>
      </c>
      <c r="I546" s="34">
        <v>1283042</v>
      </c>
      <c r="J546" s="34"/>
      <c r="K546" s="72">
        <v>18392</v>
      </c>
      <c r="L546" s="36">
        <f t="shared" si="254"/>
        <v>254.76865668986514</v>
      </c>
      <c r="M546" s="28">
        <f>IF(L529=0,0,L546/L529*100)</f>
        <v>44.122850010872206</v>
      </c>
      <c r="N546" s="37">
        <f>IF(L545=0,"     －",IF(L546=0,"     －",(L546-L545)/L545*100))</f>
        <v>25.081679875176427</v>
      </c>
      <c r="O546" s="29">
        <f t="shared" si="255"/>
        <v>4724.76</v>
      </c>
      <c r="P546" s="30">
        <f t="shared" si="256"/>
        <v>61.306666666666665</v>
      </c>
      <c r="Q546" s="6"/>
      <c r="R546" s="7"/>
      <c r="S546" s="8"/>
      <c r="T546" s="9"/>
      <c r="U546" s="5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>
      <c r="A547" s="1"/>
      <c r="B547" s="31">
        <f t="shared" si="253"/>
        <v>2008</v>
      </c>
      <c r="C547" s="33">
        <v>21</v>
      </c>
      <c r="D547" s="34"/>
      <c r="E547" s="35">
        <v>431</v>
      </c>
      <c r="F547" s="35">
        <v>374</v>
      </c>
      <c r="G547" s="35"/>
      <c r="H547" s="35">
        <v>1708688</v>
      </c>
      <c r="I547" s="34">
        <v>1480882</v>
      </c>
      <c r="J547" s="34"/>
      <c r="K547" s="72">
        <v>25923</v>
      </c>
      <c r="L547" s="36">
        <f t="shared" si="254"/>
        <v>217.89710360066348</v>
      </c>
      <c r="M547" s="28">
        <f>IF(L529=0,0,L547/L529*100)</f>
        <v>37.737142962916195</v>
      </c>
      <c r="N547" s="37">
        <f>IF(L546=0,"     －",IF(L547=0,"     －",(L547-L546)/L546*100))</f>
        <v>-14.472562507595319</v>
      </c>
      <c r="O547" s="29">
        <f t="shared" si="255"/>
        <v>3964.4733178654292</v>
      </c>
      <c r="P547" s="30">
        <f t="shared" si="256"/>
        <v>60.146171693735496</v>
      </c>
      <c r="Q547" s="6"/>
      <c r="R547" s="7"/>
      <c r="S547" s="8"/>
      <c r="T547" s="9"/>
      <c r="U547" s="5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>
      <c r="A548" s="1"/>
      <c r="B548" s="31">
        <f t="shared" si="253"/>
        <v>2009</v>
      </c>
      <c r="C548" s="33">
        <v>23</v>
      </c>
      <c r="D548" s="34"/>
      <c r="E548" s="35">
        <v>515</v>
      </c>
      <c r="F548" s="35">
        <v>410</v>
      </c>
      <c r="G548" s="35"/>
      <c r="H548" s="35">
        <v>1797515</v>
      </c>
      <c r="I548" s="34">
        <v>1438402</v>
      </c>
      <c r="J548" s="34"/>
      <c r="K548" s="72">
        <v>24523</v>
      </c>
      <c r="L548" s="36">
        <f t="shared" si="254"/>
        <v>242.31085661216002</v>
      </c>
      <c r="M548" s="28">
        <f>IF(L529=0,0,L548/L529*100)</f>
        <v>41.965309709660254</v>
      </c>
      <c r="N548" s="37">
        <f>IF(L547=0,"     －",IF(L548=0,"     －",(L548-L547)/L547*100))</f>
        <v>11.204257701487959</v>
      </c>
      <c r="O548" s="29">
        <f t="shared" si="255"/>
        <v>3490.3203883495144</v>
      </c>
      <c r="P548" s="30">
        <f t="shared" si="256"/>
        <v>47.617475728155341</v>
      </c>
      <c r="Q548" s="6"/>
      <c r="R548" s="7"/>
      <c r="S548" s="8"/>
      <c r="T548" s="9"/>
      <c r="U548" s="5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>
      <c r="A549" s="1"/>
      <c r="B549" s="31">
        <f t="shared" si="253"/>
        <v>2010</v>
      </c>
      <c r="C549" s="33">
        <v>22</v>
      </c>
      <c r="D549" s="34"/>
      <c r="E549" s="35">
        <v>697</v>
      </c>
      <c r="F549" s="35">
        <v>649</v>
      </c>
      <c r="G549" s="35"/>
      <c r="H549" s="35">
        <v>2910448</v>
      </c>
      <c r="I549" s="34">
        <v>2756596</v>
      </c>
      <c r="J549" s="34"/>
      <c r="K549" s="72">
        <v>40607</v>
      </c>
      <c r="L549" s="36">
        <f t="shared" si="254"/>
        <v>236.93700074962442</v>
      </c>
      <c r="M549" s="28">
        <f>IF(L529=0,0,L549/L529*100)</f>
        <v>41.034622868965627</v>
      </c>
      <c r="N549" s="37">
        <f>IF(L548=0,"     －",IF(L549=0,"     －",(L549-L548)/L548*100))</f>
        <v>-2.217752822828297</v>
      </c>
      <c r="O549" s="29">
        <f t="shared" si="255"/>
        <v>4175.6786226685799</v>
      </c>
      <c r="P549" s="30">
        <f t="shared" si="256"/>
        <v>58.259684361549496</v>
      </c>
      <c r="Q549" s="6"/>
      <c r="R549" s="7"/>
      <c r="S549" s="8"/>
      <c r="T549" s="9"/>
      <c r="U549" s="5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>
      <c r="A550" s="1"/>
      <c r="B550" s="31">
        <f t="shared" si="253"/>
        <v>2011</v>
      </c>
      <c r="C550" s="33">
        <v>21</v>
      </c>
      <c r="D550" s="34"/>
      <c r="E550" s="35">
        <v>485</v>
      </c>
      <c r="F550" s="35">
        <v>432</v>
      </c>
      <c r="G550" s="35"/>
      <c r="H550" s="35">
        <v>2225854</v>
      </c>
      <c r="I550" s="34">
        <v>2020418</v>
      </c>
      <c r="J550" s="34"/>
      <c r="K550" s="72">
        <v>33596</v>
      </c>
      <c r="L550" s="36">
        <f t="shared" si="254"/>
        <v>219.01963436480531</v>
      </c>
      <c r="M550" s="28">
        <f>IF(L529=0,0,L550/L529*100)</f>
        <v>37.931551714692567</v>
      </c>
      <c r="N550" s="37">
        <f>IF(L549=0,"     －",IF(L550=0,"     －",(L550-L549)/L549*100))</f>
        <v>-7.5620803539050057</v>
      </c>
      <c r="O550" s="29">
        <f t="shared" si="255"/>
        <v>4589.3896907216495</v>
      </c>
      <c r="P550" s="30">
        <f t="shared" si="256"/>
        <v>69.270103092783501</v>
      </c>
      <c r="Q550" s="6"/>
      <c r="R550" s="7"/>
      <c r="S550" s="8"/>
      <c r="T550" s="9"/>
      <c r="U550" s="5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>
      <c r="A551" s="1"/>
      <c r="B551" s="31">
        <f t="shared" si="253"/>
        <v>2012</v>
      </c>
      <c r="C551" s="33">
        <v>46</v>
      </c>
      <c r="D551" s="34"/>
      <c r="E551" s="35">
        <v>772</v>
      </c>
      <c r="F551" s="35">
        <v>722</v>
      </c>
      <c r="G551" s="35"/>
      <c r="H551" s="35">
        <v>3554044</v>
      </c>
      <c r="I551" s="34">
        <v>3332710</v>
      </c>
      <c r="J551" s="34"/>
      <c r="K551" s="72">
        <v>53471</v>
      </c>
      <c r="L551" s="36">
        <f>IF(H551=0,0,H551/K551*3.30578)</f>
        <v>219.72447820912271</v>
      </c>
      <c r="M551" s="28">
        <f>IF(L529=0,0,L551/L529*100)</f>
        <v>38.05362214371619</v>
      </c>
      <c r="N551" s="37">
        <f t="shared" ref="N551:N553" si="257">IF(L550=0,"     －",IF(L551=0,"     －",(L551-L550)/L550*100))</f>
        <v>0.3218176518107902</v>
      </c>
      <c r="O551" s="29">
        <f t="shared" si="255"/>
        <v>4603.6839378238346</v>
      </c>
      <c r="P551" s="30">
        <f t="shared" si="256"/>
        <v>69.262953367875653</v>
      </c>
      <c r="Q551" s="6"/>
      <c r="R551" s="7"/>
      <c r="S551" s="8"/>
      <c r="T551" s="9"/>
      <c r="U551" s="5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>
      <c r="A552" s="1"/>
      <c r="B552" s="31">
        <f t="shared" si="253"/>
        <v>2013</v>
      </c>
      <c r="C552" s="33">
        <v>52</v>
      </c>
      <c r="D552" s="34"/>
      <c r="E552" s="35">
        <v>624</v>
      </c>
      <c r="F552" s="35">
        <v>593</v>
      </c>
      <c r="G552" s="35"/>
      <c r="H552" s="35">
        <v>2733536</v>
      </c>
      <c r="I552" s="34">
        <v>2599331</v>
      </c>
      <c r="J552" s="34"/>
      <c r="K552" s="72">
        <v>41603</v>
      </c>
      <c r="L552" s="36">
        <f>IF(H552=0,0,H552/K552*3.30578)</f>
        <v>217.2071398235704</v>
      </c>
      <c r="M552" s="28">
        <f>IF(L529=0,0,L552/L529*100)</f>
        <v>37.6176495815672</v>
      </c>
      <c r="N552" s="37">
        <f t="shared" si="257"/>
        <v>-1.145679537423423</v>
      </c>
      <c r="O552" s="29">
        <f t="shared" si="255"/>
        <v>4380.666666666667</v>
      </c>
      <c r="P552" s="30">
        <f t="shared" si="256"/>
        <v>66.671474358974365</v>
      </c>
      <c r="Q552" s="6"/>
      <c r="R552" s="7"/>
      <c r="S552" s="8"/>
      <c r="T552" s="9"/>
      <c r="U552" s="5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>
      <c r="A553" s="1"/>
      <c r="B553" s="31">
        <f t="shared" si="253"/>
        <v>2014</v>
      </c>
      <c r="C553" s="33">
        <v>24</v>
      </c>
      <c r="D553" s="34"/>
      <c r="E553" s="35">
        <v>527</v>
      </c>
      <c r="F553" s="35">
        <v>506</v>
      </c>
      <c r="G553" s="35"/>
      <c r="H553" s="35">
        <v>2819095</v>
      </c>
      <c r="I553" s="34">
        <v>2714927</v>
      </c>
      <c r="J553" s="34"/>
      <c r="K553" s="72">
        <v>36519</v>
      </c>
      <c r="L553" s="36">
        <f>IF(H553=0,0,H553/K553*3.30578)</f>
        <v>255.19066428708342</v>
      </c>
      <c r="M553" s="28">
        <f>IF(L529=0,0,L553/L529*100)</f>
        <v>44.195936622692656</v>
      </c>
      <c r="N553" s="37">
        <f t="shared" si="257"/>
        <v>17.487235684041362</v>
      </c>
      <c r="O553" s="29">
        <f t="shared" si="255"/>
        <v>5349.3263757115747</v>
      </c>
      <c r="P553" s="30">
        <f t="shared" si="256"/>
        <v>69.296015180265655</v>
      </c>
      <c r="Q553" s="6"/>
      <c r="R553" s="7"/>
      <c r="S553" s="8"/>
      <c r="T553" s="9"/>
      <c r="U553" s="5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>
      <c r="A554" s="1"/>
      <c r="B554" s="31">
        <f t="shared" ref="B554:B563" si="258">B553+1</f>
        <v>2015</v>
      </c>
      <c r="C554" s="33">
        <v>32</v>
      </c>
      <c r="D554" s="34"/>
      <c r="E554" s="35">
        <v>627</v>
      </c>
      <c r="F554" s="35">
        <v>593</v>
      </c>
      <c r="G554" s="35"/>
      <c r="H554" s="35">
        <v>2872789</v>
      </c>
      <c r="I554" s="34">
        <v>2711139</v>
      </c>
      <c r="J554" s="34"/>
      <c r="K554" s="72">
        <v>41227</v>
      </c>
      <c r="L554" s="36">
        <f>IF(H554=0,0,H554/K554*3.30578)</f>
        <v>230.35409853785137</v>
      </c>
      <c r="M554" s="28">
        <f>IF(L529=0,0,L554/L529*100)</f>
        <v>39.894543823528423</v>
      </c>
      <c r="N554" s="37">
        <f>IF(L553=0,"     －",IF(L554=0,"     －",(L554-L553)/L553*100))</f>
        <v>-9.7325526459273242</v>
      </c>
      <c r="O554" s="29">
        <f t="shared" si="255"/>
        <v>4581.8006379585331</v>
      </c>
      <c r="P554" s="30">
        <f t="shared" si="256"/>
        <v>65.752791068580535</v>
      </c>
      <c r="Q554" s="6"/>
      <c r="R554" s="7"/>
      <c r="S554" s="8"/>
      <c r="T554" s="9"/>
      <c r="U554" s="5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>
      <c r="A555" s="1"/>
      <c r="B555" s="31">
        <f t="shared" si="258"/>
        <v>2016</v>
      </c>
      <c r="C555" s="33">
        <v>32</v>
      </c>
      <c r="D555" s="34"/>
      <c r="E555" s="35">
        <v>803</v>
      </c>
      <c r="F555" s="35">
        <v>768</v>
      </c>
      <c r="G555" s="35"/>
      <c r="H555" s="35">
        <v>4366039</v>
      </c>
      <c r="I555" s="34">
        <v>4201445</v>
      </c>
      <c r="J555" s="34"/>
      <c r="K555" s="72">
        <v>53153</v>
      </c>
      <c r="L555" s="36">
        <f>IF(H555=0,0,H555/K555*3.30578)</f>
        <v>271.53997714936128</v>
      </c>
      <c r="M555" s="28">
        <f>IF(L529=0,0,L555/L529*100)</f>
        <v>47.027439871859045</v>
      </c>
      <c r="N555" s="37">
        <f>IF(L554=0,"     －",IF(L555=0,"     －",(L555-L554)/L554*100))</f>
        <v>17.879377390258291</v>
      </c>
      <c r="O555" s="29">
        <f t="shared" si="255"/>
        <v>5437.1594022415939</v>
      </c>
      <c r="P555" s="30">
        <f t="shared" si="256"/>
        <v>66.193026151930255</v>
      </c>
      <c r="Q555" s="6"/>
      <c r="R555" s="7"/>
      <c r="S555" s="8"/>
      <c r="T555" s="9"/>
      <c r="U555" s="5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>
      <c r="A556" s="1"/>
      <c r="B556" s="31">
        <f t="shared" si="258"/>
        <v>2017</v>
      </c>
      <c r="C556" s="33">
        <v>41</v>
      </c>
      <c r="D556" s="34"/>
      <c r="E556" s="35">
        <v>691</v>
      </c>
      <c r="F556" s="35">
        <v>672</v>
      </c>
      <c r="G556" s="35"/>
      <c r="H556" s="35">
        <v>3780943</v>
      </c>
      <c r="I556" s="34">
        <v>3679759</v>
      </c>
      <c r="J556" s="34"/>
      <c r="K556" s="72">
        <v>45492</v>
      </c>
      <c r="L556" s="36">
        <f t="shared" ref="L556:L563" si="259">IF(H556=0,0,H556/K556*3.30578)</f>
        <v>274.75085180998855</v>
      </c>
      <c r="M556" s="28">
        <f>IF(L529=0,0,L556/L529*100)</f>
        <v>47.583524528799515</v>
      </c>
      <c r="N556" s="37">
        <f>IF(L555=0,"     －",IF(L556=0,"     －",(L556-L555)/L555*100))</f>
        <v>1.1824684874526299</v>
      </c>
      <c r="O556" s="29">
        <f t="shared" si="255"/>
        <v>5471.6975397973947</v>
      </c>
      <c r="P556" s="30">
        <f t="shared" si="256"/>
        <v>65.835021707670037</v>
      </c>
      <c r="Q556" s="6"/>
      <c r="R556" s="7"/>
      <c r="S556" s="8"/>
      <c r="T556" s="9"/>
      <c r="U556" s="5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>
      <c r="A557" s="1"/>
      <c r="B557" s="31">
        <f t="shared" si="258"/>
        <v>2018</v>
      </c>
      <c r="C557" s="33">
        <v>31</v>
      </c>
      <c r="D557" s="34"/>
      <c r="E557" s="35">
        <v>416</v>
      </c>
      <c r="F557" s="35">
        <v>370</v>
      </c>
      <c r="G557" s="35"/>
      <c r="H557" s="35">
        <v>2016698</v>
      </c>
      <c r="I557" s="34">
        <v>1783946</v>
      </c>
      <c r="J557" s="34"/>
      <c r="K557" s="72">
        <v>27489</v>
      </c>
      <c r="L557" s="36">
        <f t="shared" si="259"/>
        <v>242.52464310960747</v>
      </c>
      <c r="M557" s="28">
        <f>IF(L529=0,0,L557/L529*100)</f>
        <v>42.002334945353617</v>
      </c>
      <c r="N557" s="37">
        <f>IF(L556=0,"     －",IF(L557=0,"     －",(L557-L556)/L556*100))</f>
        <v>-11.729247967051979</v>
      </c>
      <c r="O557" s="29">
        <f t="shared" si="255"/>
        <v>4847.8317307692305</v>
      </c>
      <c r="P557" s="30">
        <f t="shared" si="256"/>
        <v>66.07932692307692</v>
      </c>
      <c r="Q557" s="6"/>
      <c r="R557" s="7"/>
      <c r="S557" s="8"/>
      <c r="T557" s="9"/>
      <c r="U557" s="5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>
      <c r="A558" s="1"/>
      <c r="B558" s="31">
        <f t="shared" si="258"/>
        <v>2019</v>
      </c>
      <c r="C558" s="33">
        <v>40</v>
      </c>
      <c r="D558" s="34"/>
      <c r="E558" s="35">
        <v>484</v>
      </c>
      <c r="F558" s="35">
        <v>437</v>
      </c>
      <c r="G558" s="35"/>
      <c r="H558" s="35">
        <v>2197175</v>
      </c>
      <c r="I558" s="34">
        <v>1978849</v>
      </c>
      <c r="J558" s="34"/>
      <c r="K558" s="72">
        <v>29278</v>
      </c>
      <c r="L558" s="36">
        <f t="shared" si="259"/>
        <v>248.08310579616091</v>
      </c>
      <c r="M558" s="28">
        <f>IF(L529=0,0,L558/L529*100)</f>
        <v>42.964993455220394</v>
      </c>
      <c r="N558" s="37">
        <f>IF(L557=0,"     －",IF(L558=0,"     －",(L558-L557)/L557*100))</f>
        <v>2.2919166544413092</v>
      </c>
      <c r="O558" s="29">
        <f t="shared" si="255"/>
        <v>4539.6177685950415</v>
      </c>
      <c r="P558" s="30">
        <f t="shared" si="256"/>
        <v>60.491735537190081</v>
      </c>
      <c r="Q558" s="6"/>
      <c r="R558" s="7"/>
      <c r="S558" s="8"/>
      <c r="T558" s="9"/>
      <c r="U558" s="5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>
      <c r="A559" s="1"/>
      <c r="B559" s="31">
        <f t="shared" si="258"/>
        <v>2020</v>
      </c>
      <c r="C559" s="33">
        <v>44</v>
      </c>
      <c r="D559" s="34"/>
      <c r="E559" s="35">
        <v>504</v>
      </c>
      <c r="F559" s="35">
        <v>429</v>
      </c>
      <c r="G559" s="35"/>
      <c r="H559" s="35">
        <v>2880093</v>
      </c>
      <c r="I559" s="34">
        <v>2470203</v>
      </c>
      <c r="J559" s="34"/>
      <c r="K559" s="72">
        <v>30349</v>
      </c>
      <c r="L559" s="36">
        <f t="shared" si="259"/>
        <v>313.71557011894953</v>
      </c>
      <c r="M559" s="28">
        <f>IF(L529=0,0,L559/L529*100)</f>
        <v>54.331742476798631</v>
      </c>
      <c r="N559" s="37">
        <f t="shared" ref="N559:N563" si="260">IF(L558=0,"     －",IF(L559=0,"     －",(L559-L558)/L558*100))</f>
        <v>26.455837898416174</v>
      </c>
      <c r="O559" s="29">
        <f>IF(H559=0,0,H559/E559)</f>
        <v>5714.4702380952385</v>
      </c>
      <c r="P559" s="30">
        <f>IF(K559=0,0,K559/E559)</f>
        <v>60.216269841269842</v>
      </c>
      <c r="Q559" s="6"/>
      <c r="R559" s="7"/>
      <c r="S559" s="8"/>
      <c r="T559" s="9"/>
      <c r="U559" s="5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>
      <c r="A560" s="1"/>
      <c r="B560" s="31">
        <f t="shared" si="258"/>
        <v>2021</v>
      </c>
      <c r="C560" s="81">
        <v>37</v>
      </c>
      <c r="D560" s="34"/>
      <c r="E560" s="35">
        <v>544</v>
      </c>
      <c r="F560" s="35">
        <v>521</v>
      </c>
      <c r="G560" s="35"/>
      <c r="H560" s="35">
        <v>3501000</v>
      </c>
      <c r="I560" s="34">
        <v>3365536</v>
      </c>
      <c r="J560" s="34"/>
      <c r="K560" s="72">
        <v>35726</v>
      </c>
      <c r="L560" s="36">
        <f t="shared" si="259"/>
        <v>323.95274533952863</v>
      </c>
      <c r="M560" s="28">
        <f>IF(L529=0,0,L560/L529*100)</f>
        <v>56.104697410350305</v>
      </c>
      <c r="N560" s="37">
        <f t="shared" si="260"/>
        <v>3.2632027848338989</v>
      </c>
      <c r="O560" s="29">
        <f>IF(H560=0,0,H560/E560)</f>
        <v>6435.661764705882</v>
      </c>
      <c r="P560" s="30">
        <f>IF(K560=0,0,K560/E560)</f>
        <v>65.672794117647058</v>
      </c>
      <c r="Q560" s="6"/>
      <c r="R560" s="7"/>
      <c r="S560" s="8"/>
      <c r="T560" s="9"/>
      <c r="U560" s="5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>
      <c r="A561" s="1"/>
      <c r="B561" s="31">
        <f t="shared" si="258"/>
        <v>2022</v>
      </c>
      <c r="C561" s="81">
        <v>40</v>
      </c>
      <c r="D561" s="34"/>
      <c r="E561" s="35">
        <v>587</v>
      </c>
      <c r="F561" s="35">
        <v>550</v>
      </c>
      <c r="G561" s="35"/>
      <c r="H561" s="35">
        <v>4548302</v>
      </c>
      <c r="I561" s="34">
        <v>4254682</v>
      </c>
      <c r="J561" s="34"/>
      <c r="K561" s="72">
        <v>38813</v>
      </c>
      <c r="L561" s="36">
        <f t="shared" si="259"/>
        <v>387.38787997732715</v>
      </c>
      <c r="M561" s="28">
        <f>IF(L529=0,0,L561/L529*100)</f>
        <v>67.090895506336139</v>
      </c>
      <c r="N561" s="37">
        <f t="shared" si="260"/>
        <v>19.581601190418489</v>
      </c>
      <c r="O561" s="29">
        <f>IF(H561=0,0,H561/E561)</f>
        <v>7748.3850085178874</v>
      </c>
      <c r="P561" s="30">
        <f>IF(K561=0,0,K561/E561)</f>
        <v>66.120954003407149</v>
      </c>
      <c r="Q561" s="6"/>
      <c r="R561" s="7"/>
      <c r="S561" s="8"/>
      <c r="T561" s="9"/>
      <c r="U561" s="5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>
      <c r="A562" s="1"/>
      <c r="B562" s="31">
        <f t="shared" si="258"/>
        <v>2023</v>
      </c>
      <c r="C562" s="81">
        <v>26</v>
      </c>
      <c r="D562" s="34"/>
      <c r="E562" s="35">
        <v>598</v>
      </c>
      <c r="F562" s="35">
        <v>550</v>
      </c>
      <c r="G562" s="35"/>
      <c r="H562" s="35">
        <v>5005896</v>
      </c>
      <c r="I562" s="34">
        <v>4603444</v>
      </c>
      <c r="J562" s="34"/>
      <c r="K562" s="72">
        <v>41564</v>
      </c>
      <c r="L562" s="36">
        <f t="shared" si="259"/>
        <v>398.14240397651815</v>
      </c>
      <c r="M562" s="28">
        <f>IF(L529=0,0,L562/L529*100)</f>
        <v>68.953448991211147</v>
      </c>
      <c r="N562" s="37">
        <f t="shared" si="260"/>
        <v>2.7761642929614743</v>
      </c>
      <c r="O562" s="29">
        <f>IF(H562=0,0,H562/E562)</f>
        <v>8371.0635451505023</v>
      </c>
      <c r="P562" s="30">
        <f>IF(K562=0,0,K562/E562)</f>
        <v>69.50501672240803</v>
      </c>
      <c r="Q562" s="6"/>
      <c r="R562" s="7"/>
      <c r="S562" s="8"/>
      <c r="T562" s="9"/>
      <c r="U562" s="5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>
      <c r="A563" s="1"/>
      <c r="B563" s="31">
        <f t="shared" si="258"/>
        <v>2024</v>
      </c>
      <c r="C563" s="81">
        <v>11</v>
      </c>
      <c r="D563" s="34"/>
      <c r="E563" s="35">
        <v>252</v>
      </c>
      <c r="F563" s="35">
        <v>238</v>
      </c>
      <c r="G563" s="35"/>
      <c r="H563" s="35">
        <v>2191618</v>
      </c>
      <c r="I563" s="34">
        <v>2058028</v>
      </c>
      <c r="J563" s="34"/>
      <c r="K563" s="72">
        <v>17232</v>
      </c>
      <c r="L563" s="36">
        <f t="shared" si="259"/>
        <v>420.43912210074279</v>
      </c>
      <c r="M563" s="28">
        <f>IF(L529=0,0,L563/L529*100)</f>
        <v>72.814970900193259</v>
      </c>
      <c r="N563" s="37">
        <f t="shared" si="260"/>
        <v>5.6001867426157572</v>
      </c>
      <c r="O563" s="29">
        <f>IF(H563=0,0,H563/E563)</f>
        <v>8696.8968253968251</v>
      </c>
      <c r="P563" s="30">
        <f>IF(K563=0,0,K563/E563)</f>
        <v>68.38095238095238</v>
      </c>
      <c r="Q563" s="6"/>
      <c r="R563" s="7"/>
      <c r="S563" s="8"/>
      <c r="T563" s="9"/>
      <c r="U563" s="5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>
      <c r="A564" s="1"/>
      <c r="B564" s="58" t="s">
        <v>41</v>
      </c>
      <c r="C564" s="59">
        <v>17</v>
      </c>
      <c r="D564" s="60">
        <v>8</v>
      </c>
      <c r="E564" s="61">
        <v>712</v>
      </c>
      <c r="F564" s="61">
        <v>566</v>
      </c>
      <c r="G564" s="61">
        <v>486</v>
      </c>
      <c r="H564" s="61">
        <v>5589003</v>
      </c>
      <c r="I564" s="60">
        <v>4473801</v>
      </c>
      <c r="J564" s="60">
        <v>3873749</v>
      </c>
      <c r="K564" s="73">
        <v>49875</v>
      </c>
      <c r="L564" s="63">
        <f t="shared" ref="L564:L684" si="261">IF(H564=0,0,H564/K564*3.30578)</f>
        <v>370.4464027536842</v>
      </c>
      <c r="M564" s="62">
        <v>100</v>
      </c>
      <c r="N564" s="63"/>
      <c r="O564" s="64">
        <f t="shared" ref="O564:O684" si="262">IF(H564=0,0,H564/E564)</f>
        <v>7849.723314606742</v>
      </c>
      <c r="P564" s="65">
        <f t="shared" ref="P564:P684" si="263">IF(K564=0,0,K564/E564)</f>
        <v>70.049157303370791</v>
      </c>
      <c r="Q564" s="6">
        <f t="shared" ref="Q564:Q579" si="264">IF(F564=0,0,F564/E564*100)</f>
        <v>79.49438202247191</v>
      </c>
      <c r="R564" s="7">
        <f t="shared" ref="R564:R579" si="265">IF(G564=0,0,G564/E564*100)</f>
        <v>68.258426966292134</v>
      </c>
      <c r="S564" s="8">
        <f t="shared" ref="S564:S579" si="266">IF(I564=0,0,I564/H564*100)</f>
        <v>80.046494875740805</v>
      </c>
      <c r="T564" s="9">
        <f t="shared" ref="T564:T579" si="267">E564-F564</f>
        <v>146</v>
      </c>
      <c r="U564" s="5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>
      <c r="A565" s="1"/>
      <c r="B565" s="31">
        <v>1991</v>
      </c>
      <c r="C565" s="33">
        <v>15</v>
      </c>
      <c r="D565" s="34">
        <v>5</v>
      </c>
      <c r="E565" s="35">
        <v>492</v>
      </c>
      <c r="F565" s="35">
        <v>334</v>
      </c>
      <c r="G565" s="35">
        <v>253</v>
      </c>
      <c r="H565" s="35">
        <v>2540283</v>
      </c>
      <c r="I565" s="34">
        <v>1629539</v>
      </c>
      <c r="J565" s="34">
        <v>1236924</v>
      </c>
      <c r="K565" s="72">
        <v>26081</v>
      </c>
      <c r="L565" s="36">
        <f t="shared" si="261"/>
        <v>321.98216079674859</v>
      </c>
      <c r="M565" s="28">
        <f>IF(L564=0,0,L565/L564*100)</f>
        <v>86.917340377263628</v>
      </c>
      <c r="N565" s="37">
        <f t="shared" ref="N565:N580" si="268">IF(L564=0,"     －",IF(L565=0,"     －",(L565-L564)/L564*100))</f>
        <v>-13.082659622736372</v>
      </c>
      <c r="O565" s="29">
        <f t="shared" si="262"/>
        <v>5163.1768292682927</v>
      </c>
      <c r="P565" s="30">
        <f t="shared" si="263"/>
        <v>53.010162601626014</v>
      </c>
      <c r="Q565" s="6">
        <f t="shared" si="264"/>
        <v>67.886178861788622</v>
      </c>
      <c r="R565" s="7">
        <f t="shared" si="265"/>
        <v>51.422764227642283</v>
      </c>
      <c r="S565" s="8">
        <f t="shared" si="266"/>
        <v>64.147931549358873</v>
      </c>
      <c r="T565" s="9">
        <f t="shared" si="267"/>
        <v>158</v>
      </c>
      <c r="U565" s="5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>
      <c r="A566" s="1"/>
      <c r="B566" s="31">
        <v>1992</v>
      </c>
      <c r="C566" s="33">
        <v>17</v>
      </c>
      <c r="D566" s="34">
        <v>12</v>
      </c>
      <c r="E566" s="35">
        <v>682</v>
      </c>
      <c r="F566" s="35">
        <v>636</v>
      </c>
      <c r="G566" s="35">
        <v>503</v>
      </c>
      <c r="H566" s="35">
        <v>3046228</v>
      </c>
      <c r="I566" s="34">
        <v>2861731</v>
      </c>
      <c r="J566" s="34">
        <v>2235589</v>
      </c>
      <c r="K566" s="72">
        <v>38324</v>
      </c>
      <c r="L566" s="36">
        <f t="shared" si="261"/>
        <v>262.76379286713285</v>
      </c>
      <c r="M566" s="28">
        <f>IF(L564=0,0,L566/L564*100)</f>
        <v>70.93166269503466</v>
      </c>
      <c r="N566" s="37">
        <f t="shared" si="268"/>
        <v>-18.391816423332024</v>
      </c>
      <c r="O566" s="29">
        <f t="shared" si="262"/>
        <v>4466.6099706744872</v>
      </c>
      <c r="P566" s="30">
        <f t="shared" si="263"/>
        <v>56.193548387096776</v>
      </c>
      <c r="Q566" s="6">
        <f t="shared" si="264"/>
        <v>93.255131964809379</v>
      </c>
      <c r="R566" s="7">
        <f t="shared" si="265"/>
        <v>73.753665689149557</v>
      </c>
      <c r="S566" s="8">
        <f t="shared" si="266"/>
        <v>93.94342774079945</v>
      </c>
      <c r="T566" s="9">
        <f t="shared" si="267"/>
        <v>46</v>
      </c>
      <c r="U566" s="5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>
      <c r="A567" s="1"/>
      <c r="B567" s="31">
        <f>B566+1</f>
        <v>1993</v>
      </c>
      <c r="C567" s="33">
        <v>21</v>
      </c>
      <c r="D567" s="34">
        <v>11</v>
      </c>
      <c r="E567" s="35">
        <v>865</v>
      </c>
      <c r="F567" s="35">
        <v>839</v>
      </c>
      <c r="G567" s="35">
        <v>794</v>
      </c>
      <c r="H567" s="35">
        <v>3769692</v>
      </c>
      <c r="I567" s="34">
        <v>3663158</v>
      </c>
      <c r="J567" s="34">
        <v>3486360</v>
      </c>
      <c r="K567" s="72">
        <v>51187</v>
      </c>
      <c r="L567" s="36">
        <f t="shared" si="261"/>
        <v>243.45580752456678</v>
      </c>
      <c r="M567" s="28">
        <f>IF(L564=0,0,L567/L564*100)</f>
        <v>65.719576628321178</v>
      </c>
      <c r="N567" s="37">
        <f t="shared" si="268"/>
        <v>-7.3480387582657558</v>
      </c>
      <c r="O567" s="29">
        <f t="shared" si="262"/>
        <v>4358.0254335260115</v>
      </c>
      <c r="P567" s="30">
        <f t="shared" si="263"/>
        <v>59.175722543352599</v>
      </c>
      <c r="Q567" s="6">
        <f t="shared" si="264"/>
        <v>96.994219653179186</v>
      </c>
      <c r="R567" s="7">
        <f t="shared" si="265"/>
        <v>91.79190751445087</v>
      </c>
      <c r="S567" s="8">
        <f t="shared" si="266"/>
        <v>97.17393357335294</v>
      </c>
      <c r="T567" s="9">
        <f t="shared" si="267"/>
        <v>26</v>
      </c>
      <c r="U567" s="5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>
      <c r="A568" s="1"/>
      <c r="B568" s="31">
        <f t="shared" ref="B568:B588" si="269">B567+1</f>
        <v>1994</v>
      </c>
      <c r="C568" s="33">
        <v>52</v>
      </c>
      <c r="D568" s="34">
        <v>38</v>
      </c>
      <c r="E568" s="35">
        <v>1992</v>
      </c>
      <c r="F568" s="35">
        <v>1861</v>
      </c>
      <c r="G568" s="35">
        <v>1684</v>
      </c>
      <c r="H568" s="35">
        <v>7950954</v>
      </c>
      <c r="I568" s="34">
        <v>7409334</v>
      </c>
      <c r="J568" s="34">
        <v>6674957</v>
      </c>
      <c r="K568" s="72">
        <v>122127</v>
      </c>
      <c r="L568" s="36">
        <f t="shared" si="261"/>
        <v>215.21944135301774</v>
      </c>
      <c r="M568" s="28">
        <f>IF(L564=0,0,L568/L564*100)</f>
        <v>58.097322514998382</v>
      </c>
      <c r="N568" s="37">
        <f t="shared" si="268"/>
        <v>-11.59814853408241</v>
      </c>
      <c r="O568" s="29">
        <f t="shared" si="262"/>
        <v>3991.4427710843374</v>
      </c>
      <c r="P568" s="30">
        <f t="shared" si="263"/>
        <v>61.308734939759034</v>
      </c>
      <c r="Q568" s="6">
        <f t="shared" si="264"/>
        <v>93.42369477911646</v>
      </c>
      <c r="R568" s="7">
        <f t="shared" si="265"/>
        <v>84.53815261044177</v>
      </c>
      <c r="S568" s="8">
        <f t="shared" si="266"/>
        <v>93.187987252850419</v>
      </c>
      <c r="T568" s="9">
        <f t="shared" si="267"/>
        <v>131</v>
      </c>
      <c r="U568" s="5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>
      <c r="A569" s="1"/>
      <c r="B569" s="31">
        <f t="shared" si="269"/>
        <v>1995</v>
      </c>
      <c r="C569" s="33">
        <v>62</v>
      </c>
      <c r="D569" s="34">
        <v>41</v>
      </c>
      <c r="E569" s="35">
        <v>2017</v>
      </c>
      <c r="F569" s="35">
        <v>1835</v>
      </c>
      <c r="G569" s="35">
        <v>1441</v>
      </c>
      <c r="H569" s="35">
        <v>7411649</v>
      </c>
      <c r="I569" s="34">
        <v>6734032</v>
      </c>
      <c r="J569" s="34">
        <v>5251580</v>
      </c>
      <c r="K569" s="72">
        <v>126397</v>
      </c>
      <c r="L569" s="36">
        <f t="shared" si="261"/>
        <v>193.84384938898864</v>
      </c>
      <c r="M569" s="28">
        <f>IF(L564=0,0,L569/L564*100)</f>
        <v>52.327097239456407</v>
      </c>
      <c r="N569" s="37">
        <f t="shared" si="268"/>
        <v>-9.9319986287704278</v>
      </c>
      <c r="O569" s="29">
        <f t="shared" si="262"/>
        <v>3674.5904809122458</v>
      </c>
      <c r="P569" s="30">
        <f t="shared" si="263"/>
        <v>62.665840356965788</v>
      </c>
      <c r="Q569" s="6">
        <f t="shared" si="264"/>
        <v>90.976698066435304</v>
      </c>
      <c r="R569" s="7">
        <f t="shared" si="265"/>
        <v>71.442736737729291</v>
      </c>
      <c r="S569" s="8">
        <f t="shared" si="266"/>
        <v>90.85740568664275</v>
      </c>
      <c r="T569" s="9">
        <f t="shared" si="267"/>
        <v>182</v>
      </c>
      <c r="U569" s="5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>
      <c r="A570" s="1"/>
      <c r="B570" s="31">
        <f t="shared" si="269"/>
        <v>1996</v>
      </c>
      <c r="C570" s="33">
        <v>28</v>
      </c>
      <c r="D570" s="34">
        <v>18</v>
      </c>
      <c r="E570" s="35">
        <v>1056</v>
      </c>
      <c r="F570" s="35">
        <v>986</v>
      </c>
      <c r="G570" s="35">
        <v>922</v>
      </c>
      <c r="H570" s="35">
        <v>3693469</v>
      </c>
      <c r="I570" s="34">
        <v>3460628</v>
      </c>
      <c r="J570" s="34">
        <v>3238705</v>
      </c>
      <c r="K570" s="72">
        <v>69105</v>
      </c>
      <c r="L570" s="36">
        <f t="shared" si="261"/>
        <v>176.68469648824251</v>
      </c>
      <c r="M570" s="28">
        <f>IF(L564=0,0,L570/L564*100)</f>
        <v>47.695076851838948</v>
      </c>
      <c r="N570" s="37">
        <f t="shared" si="268"/>
        <v>-8.8520491905382421</v>
      </c>
      <c r="O570" s="29">
        <f t="shared" si="262"/>
        <v>3497.6032196969695</v>
      </c>
      <c r="P570" s="30">
        <f t="shared" si="263"/>
        <v>65.440340909090907</v>
      </c>
      <c r="Q570" s="6">
        <f t="shared" si="264"/>
        <v>93.371212121212125</v>
      </c>
      <c r="R570" s="7">
        <f t="shared" si="265"/>
        <v>87.310606060606062</v>
      </c>
      <c r="S570" s="8">
        <f t="shared" si="266"/>
        <v>93.695872362811215</v>
      </c>
      <c r="T570" s="9">
        <f t="shared" si="267"/>
        <v>70</v>
      </c>
      <c r="U570" s="5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>
      <c r="A571" s="1"/>
      <c r="B571" s="31">
        <f t="shared" si="269"/>
        <v>1997</v>
      </c>
      <c r="C571" s="33">
        <v>42</v>
      </c>
      <c r="D571">
        <v>22</v>
      </c>
      <c r="E571" s="35">
        <v>1295</v>
      </c>
      <c r="F571" s="35">
        <v>1144</v>
      </c>
      <c r="G571" s="35">
        <v>860</v>
      </c>
      <c r="H571" s="35">
        <v>4967627</v>
      </c>
      <c r="I571" s="34">
        <v>4403247</v>
      </c>
      <c r="J571" s="34">
        <v>3341298</v>
      </c>
      <c r="K571" s="72">
        <v>89182</v>
      </c>
      <c r="L571" s="36">
        <f t="shared" si="261"/>
        <v>184.1389740537328</v>
      </c>
      <c r="M571" s="28">
        <f>IF(L564=0,0,L571/L564*100)</f>
        <v>49.707318706552478</v>
      </c>
      <c r="N571" s="37">
        <f t="shared" si="268"/>
        <v>4.2189718258855162</v>
      </c>
      <c r="O571" s="29">
        <f t="shared" si="262"/>
        <v>3836.0054054054053</v>
      </c>
      <c r="P571" s="30">
        <f t="shared" si="263"/>
        <v>68.866409266409264</v>
      </c>
      <c r="Q571" s="6">
        <f t="shared" si="264"/>
        <v>88.339768339768341</v>
      </c>
      <c r="R571" s="7">
        <f t="shared" si="265"/>
        <v>66.409266409266408</v>
      </c>
      <c r="S571" s="8">
        <f t="shared" si="266"/>
        <v>88.638841040198869</v>
      </c>
      <c r="T571" s="9">
        <f t="shared" si="267"/>
        <v>151</v>
      </c>
      <c r="U571" s="5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>
      <c r="A572" s="1"/>
      <c r="B572" s="31">
        <f t="shared" si="269"/>
        <v>1998</v>
      </c>
      <c r="C572" s="33">
        <v>32</v>
      </c>
      <c r="D572" s="34">
        <v>17</v>
      </c>
      <c r="E572" s="35">
        <v>1257</v>
      </c>
      <c r="F572" s="35">
        <v>1130</v>
      </c>
      <c r="G572" s="35">
        <v>973</v>
      </c>
      <c r="H572" s="35">
        <v>4368190</v>
      </c>
      <c r="I572" s="34">
        <v>3951850</v>
      </c>
      <c r="J572" s="34">
        <v>3409800</v>
      </c>
      <c r="K572" s="72">
        <v>84425</v>
      </c>
      <c r="L572" s="36">
        <f t="shared" si="261"/>
        <v>171.04264303464612</v>
      </c>
      <c r="M572" s="28">
        <f>IF(L564=0,0,L572/L564*100)</f>
        <v>46.172035080706436</v>
      </c>
      <c r="N572" s="37">
        <f t="shared" si="268"/>
        <v>-7.1121994061208866</v>
      </c>
      <c r="O572" s="29">
        <f t="shared" si="262"/>
        <v>3475.0914876690531</v>
      </c>
      <c r="P572" s="30">
        <f t="shared" si="263"/>
        <v>67.163882259347659</v>
      </c>
      <c r="Q572" s="6">
        <f t="shared" si="264"/>
        <v>89.896579156722353</v>
      </c>
      <c r="R572" s="7">
        <f t="shared" si="265"/>
        <v>77.406523468575969</v>
      </c>
      <c r="S572" s="8">
        <f t="shared" si="266"/>
        <v>90.468821182228794</v>
      </c>
      <c r="T572" s="9">
        <f t="shared" si="267"/>
        <v>127</v>
      </c>
      <c r="U572" s="5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>
      <c r="A573" s="1"/>
      <c r="B573" s="31">
        <f t="shared" si="269"/>
        <v>1999</v>
      </c>
      <c r="C573" s="33">
        <v>46</v>
      </c>
      <c r="D573" s="34">
        <v>22</v>
      </c>
      <c r="E573" s="35">
        <v>1824</v>
      </c>
      <c r="F573" s="35">
        <v>1584</v>
      </c>
      <c r="G573" s="35">
        <v>1293</v>
      </c>
      <c r="H573" s="35">
        <v>6084080</v>
      </c>
      <c r="I573" s="34">
        <v>5282890</v>
      </c>
      <c r="J573" s="34">
        <v>4331210</v>
      </c>
      <c r="K573" s="72">
        <v>124396</v>
      </c>
      <c r="L573" s="36">
        <f t="shared" si="261"/>
        <v>161.68228867809253</v>
      </c>
      <c r="M573" s="28">
        <f>IF(L564=0,0,L573/L564*100)</f>
        <v>43.645258119997912</v>
      </c>
      <c r="N573" s="37">
        <f t="shared" si="268"/>
        <v>-5.4725267281198215</v>
      </c>
      <c r="O573" s="29">
        <f t="shared" si="262"/>
        <v>3335.5701754385964</v>
      </c>
      <c r="P573" s="30">
        <f t="shared" si="263"/>
        <v>68.199561403508767</v>
      </c>
      <c r="Q573" s="6">
        <f t="shared" si="264"/>
        <v>86.842105263157904</v>
      </c>
      <c r="R573" s="7">
        <f t="shared" si="265"/>
        <v>70.88815789473685</v>
      </c>
      <c r="S573" s="8">
        <f t="shared" si="266"/>
        <v>86.831369738727957</v>
      </c>
      <c r="T573" s="9">
        <f t="shared" si="267"/>
        <v>240</v>
      </c>
      <c r="U573" s="5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>
      <c r="A574" s="1"/>
      <c r="B574" s="31">
        <f t="shared" si="269"/>
        <v>2000</v>
      </c>
      <c r="C574" s="33">
        <v>38</v>
      </c>
      <c r="D574" s="34">
        <v>19</v>
      </c>
      <c r="E574" s="35">
        <v>1188</v>
      </c>
      <c r="F574" s="35">
        <v>928</v>
      </c>
      <c r="G574" s="35">
        <v>808</v>
      </c>
      <c r="H574" s="35">
        <v>3899950</v>
      </c>
      <c r="I574" s="34">
        <v>3020480</v>
      </c>
      <c r="J574" s="34">
        <v>2603660</v>
      </c>
      <c r="K574" s="72">
        <v>82131</v>
      </c>
      <c r="L574" s="36">
        <f t="shared" si="261"/>
        <v>156.97333176267182</v>
      </c>
      <c r="M574" s="28">
        <f>IF(L564=0,0,L574/L564*100)</f>
        <v>42.374100705479364</v>
      </c>
      <c r="N574" s="37">
        <f t="shared" si="268"/>
        <v>-2.9124754194914879</v>
      </c>
      <c r="O574" s="29">
        <f t="shared" si="262"/>
        <v>3282.7861952861954</v>
      </c>
      <c r="P574" s="30">
        <f t="shared" si="263"/>
        <v>69.133838383838381</v>
      </c>
      <c r="Q574" s="6">
        <f t="shared" si="264"/>
        <v>78.114478114478118</v>
      </c>
      <c r="R574" s="7">
        <f t="shared" si="265"/>
        <v>68.013468013468014</v>
      </c>
      <c r="S574" s="8">
        <f t="shared" si="266"/>
        <v>77.449198066641884</v>
      </c>
      <c r="T574" s="9">
        <f t="shared" si="267"/>
        <v>260</v>
      </c>
      <c r="U574" s="5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>
      <c r="A575" s="1"/>
      <c r="B575" s="31">
        <f t="shared" si="269"/>
        <v>2001</v>
      </c>
      <c r="C575" s="33">
        <v>44</v>
      </c>
      <c r="D575" s="34"/>
      <c r="E575" s="35">
        <v>1541</v>
      </c>
      <c r="F575" s="35">
        <v>1304</v>
      </c>
      <c r="G575" s="35">
        <v>1015</v>
      </c>
      <c r="H575" s="35">
        <v>4871641</v>
      </c>
      <c r="I575" s="34">
        <v>4142102</v>
      </c>
      <c r="J575" s="34"/>
      <c r="K575" s="72">
        <v>110383</v>
      </c>
      <c r="L575" s="36">
        <f t="shared" si="261"/>
        <v>145.89722498011469</v>
      </c>
      <c r="M575" s="28">
        <f>IF(L564=0,0,L575/L564*100)</f>
        <v>39.384165670282975</v>
      </c>
      <c r="N575" s="37">
        <f t="shared" si="268"/>
        <v>-7.0560436337702983</v>
      </c>
      <c r="O575" s="29">
        <f t="shared" si="262"/>
        <v>3161.3504218040234</v>
      </c>
      <c r="P575" s="30">
        <f t="shared" si="263"/>
        <v>71.630759247242054</v>
      </c>
      <c r="Q575" s="6">
        <f t="shared" si="264"/>
        <v>84.620376378974697</v>
      </c>
      <c r="R575" s="7">
        <f t="shared" si="265"/>
        <v>65.866320571057756</v>
      </c>
      <c r="S575" s="8">
        <f t="shared" si="266"/>
        <v>85.024779124734351</v>
      </c>
      <c r="T575" s="9">
        <f t="shared" si="267"/>
        <v>237</v>
      </c>
      <c r="U575" s="5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>
      <c r="A576" s="1"/>
      <c r="B576" s="31">
        <f t="shared" si="269"/>
        <v>2002</v>
      </c>
      <c r="C576" s="33">
        <v>54</v>
      </c>
      <c r="D576" s="34"/>
      <c r="E576" s="35">
        <v>1672</v>
      </c>
      <c r="F576" s="35">
        <v>1492</v>
      </c>
      <c r="G576" s="35">
        <v>1214</v>
      </c>
      <c r="H576" s="35">
        <v>5842739</v>
      </c>
      <c r="I576" s="34">
        <v>5188701</v>
      </c>
      <c r="J576" s="34"/>
      <c r="K576" s="72">
        <v>127489</v>
      </c>
      <c r="L576" s="36">
        <f t="shared" si="261"/>
        <v>151.50177451717403</v>
      </c>
      <c r="M576" s="28">
        <f>IF(L564=0,0,L576/L564*100)</f>
        <v>40.897083462276193</v>
      </c>
      <c r="N576" s="37">
        <f t="shared" si="268"/>
        <v>3.8414366947851288</v>
      </c>
      <c r="O576" s="29">
        <f t="shared" si="262"/>
        <v>3494.4611244019138</v>
      </c>
      <c r="P576" s="30">
        <f t="shared" si="263"/>
        <v>76.249401913875602</v>
      </c>
      <c r="Q576" s="6">
        <f t="shared" si="264"/>
        <v>89.234449760765557</v>
      </c>
      <c r="R576" s="7">
        <f t="shared" si="265"/>
        <v>72.607655502392348</v>
      </c>
      <c r="S576" s="8">
        <f t="shared" si="266"/>
        <v>88.805969255172954</v>
      </c>
      <c r="T576" s="9">
        <f t="shared" si="267"/>
        <v>180</v>
      </c>
      <c r="U576" s="5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>
      <c r="A577" s="1"/>
      <c r="B577" s="31">
        <f t="shared" si="269"/>
        <v>2003</v>
      </c>
      <c r="C577" s="33">
        <v>44</v>
      </c>
      <c r="D577" s="34"/>
      <c r="E577" s="35">
        <v>1137</v>
      </c>
      <c r="F577" s="35">
        <v>999</v>
      </c>
      <c r="G577" s="35"/>
      <c r="H577" s="35">
        <v>3823210</v>
      </c>
      <c r="I577" s="34">
        <v>3350920</v>
      </c>
      <c r="J577" s="34"/>
      <c r="K577" s="72">
        <v>83460</v>
      </c>
      <c r="L577" s="36">
        <f t="shared" si="261"/>
        <v>151.43411399233165</v>
      </c>
      <c r="M577" s="28">
        <f>IF(L564=0,0,L577/L564*100)</f>
        <v>40.878818870060037</v>
      </c>
      <c r="N577" s="37">
        <f t="shared" si="268"/>
        <v>-4.4659889336617152E-2</v>
      </c>
      <c r="O577" s="29">
        <f t="shared" si="262"/>
        <v>3362.5417766051009</v>
      </c>
      <c r="P577" s="30">
        <f t="shared" si="263"/>
        <v>73.403693931398422</v>
      </c>
      <c r="Q577" s="15">
        <f t="shared" si="264"/>
        <v>87.862796833773089</v>
      </c>
      <c r="R577" s="16">
        <f t="shared" si="265"/>
        <v>0</v>
      </c>
      <c r="S577" s="17">
        <f t="shared" si="266"/>
        <v>87.6467680300062</v>
      </c>
      <c r="T577" s="18">
        <f t="shared" si="267"/>
        <v>138</v>
      </c>
      <c r="U577" s="5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>
      <c r="A578" s="1"/>
      <c r="B578" s="31">
        <f t="shared" si="269"/>
        <v>2004</v>
      </c>
      <c r="C578" s="33">
        <v>45</v>
      </c>
      <c r="D578" s="34"/>
      <c r="E578" s="35">
        <v>1730</v>
      </c>
      <c r="F578" s="35">
        <v>1688</v>
      </c>
      <c r="G578" s="35"/>
      <c r="H578" s="35">
        <v>5934915</v>
      </c>
      <c r="I578" s="34">
        <v>5805067</v>
      </c>
      <c r="J578" s="34"/>
      <c r="K578" s="72">
        <v>130019</v>
      </c>
      <c r="L578" s="36">
        <f t="shared" si="261"/>
        <v>150.8973558379929</v>
      </c>
      <c r="M578" s="28">
        <f>IF(L564=0,0,L578/L564*100)</f>
        <v>40.733923913502537</v>
      </c>
      <c r="N578" s="37">
        <f t="shared" si="268"/>
        <v>-0.35444995859118117</v>
      </c>
      <c r="O578" s="29">
        <f t="shared" si="262"/>
        <v>3430.5867052023123</v>
      </c>
      <c r="P578" s="30">
        <f t="shared" si="263"/>
        <v>75.155491329479773</v>
      </c>
      <c r="Q578" s="6">
        <f t="shared" si="264"/>
        <v>97.572254335260112</v>
      </c>
      <c r="R578" s="7">
        <f t="shared" si="265"/>
        <v>0</v>
      </c>
      <c r="S578" s="8">
        <f t="shared" si="266"/>
        <v>97.812133787931259</v>
      </c>
      <c r="T578" s="9">
        <f t="shared" si="267"/>
        <v>42</v>
      </c>
      <c r="U578" s="5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>
      <c r="A579" s="1"/>
      <c r="B579" s="31">
        <f t="shared" si="269"/>
        <v>2005</v>
      </c>
      <c r="C579" s="33">
        <v>63</v>
      </c>
      <c r="D579" s="34"/>
      <c r="E579" s="35">
        <v>1710</v>
      </c>
      <c r="F579" s="35">
        <v>1680</v>
      </c>
      <c r="G579" s="35"/>
      <c r="H579" s="35">
        <v>6137207</v>
      </c>
      <c r="I579" s="34">
        <v>6032715</v>
      </c>
      <c r="J579" s="34"/>
      <c r="K579" s="72">
        <v>127348</v>
      </c>
      <c r="L579" s="36">
        <f t="shared" si="261"/>
        <v>159.3135043853064</v>
      </c>
      <c r="M579" s="28">
        <f>IF(L564=0,0,L579/L564*100)</f>
        <v>43.005817630043644</v>
      </c>
      <c r="N579" s="37">
        <f t="shared" si="268"/>
        <v>5.5773996174918272</v>
      </c>
      <c r="O579" s="29">
        <f t="shared" si="262"/>
        <v>3589.0099415204677</v>
      </c>
      <c r="P579" s="30">
        <f t="shared" si="263"/>
        <v>74.472514619883043</v>
      </c>
      <c r="Q579" s="6">
        <f t="shared" si="264"/>
        <v>98.245614035087712</v>
      </c>
      <c r="R579" s="7">
        <f t="shared" si="265"/>
        <v>0</v>
      </c>
      <c r="S579" s="8">
        <f t="shared" si="266"/>
        <v>98.29740140751322</v>
      </c>
      <c r="T579" s="9">
        <f t="shared" si="267"/>
        <v>30</v>
      </c>
      <c r="U579" s="5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>
      <c r="A580" s="1"/>
      <c r="B580" s="31">
        <f t="shared" si="269"/>
        <v>2006</v>
      </c>
      <c r="C580" s="33">
        <v>59</v>
      </c>
      <c r="D580" s="34">
        <v>0</v>
      </c>
      <c r="E580" s="35">
        <v>1834</v>
      </c>
      <c r="F580" s="35">
        <v>1647</v>
      </c>
      <c r="G580" s="35">
        <v>0</v>
      </c>
      <c r="H580" s="35">
        <v>5904348</v>
      </c>
      <c r="I580" s="34">
        <v>5284457</v>
      </c>
      <c r="J580" s="34">
        <v>0</v>
      </c>
      <c r="K580" s="72">
        <v>129114</v>
      </c>
      <c r="L580" s="36">
        <f t="shared" si="261"/>
        <v>151.17241764208376</v>
      </c>
      <c r="M580" s="28">
        <f>IF(L564=0,0,L580/L564*100)</f>
        <v>40.808175357718547</v>
      </c>
      <c r="N580" s="37">
        <f t="shared" si="268"/>
        <v>-5.1101046170782132</v>
      </c>
      <c r="O580" s="29">
        <f t="shared" si="262"/>
        <v>3219.3827699018539</v>
      </c>
      <c r="P580" s="30">
        <f t="shared" si="263"/>
        <v>70.400218102508177</v>
      </c>
      <c r="Q580" s="6"/>
      <c r="R580" s="7"/>
      <c r="S580" s="8"/>
      <c r="T580" s="9"/>
      <c r="U580" s="5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>
      <c r="A581" s="1"/>
      <c r="B581" s="31">
        <f t="shared" si="269"/>
        <v>2007</v>
      </c>
      <c r="C581" s="33">
        <v>57</v>
      </c>
      <c r="D581" s="34"/>
      <c r="E581" s="35">
        <v>1602</v>
      </c>
      <c r="F581" s="35">
        <v>1469</v>
      </c>
      <c r="G581" s="35"/>
      <c r="H581" s="35">
        <v>6907302</v>
      </c>
      <c r="I581" s="34">
        <v>6351054</v>
      </c>
      <c r="J581" s="34"/>
      <c r="K581" s="72">
        <v>126158</v>
      </c>
      <c r="L581" s="36">
        <f t="shared" ref="L581:L586" si="270">IF(H581=0,0,H581/K581*3.30578)</f>
        <v>180.9954248288654</v>
      </c>
      <c r="M581" s="28">
        <f>IF(L564=0,0,L581/L564*100)</f>
        <v>48.85873461948885</v>
      </c>
      <c r="N581" s="37">
        <f>IF(L580=0,"     －",IF(L581=0,"     －",(L581-L580)/L580*100))</f>
        <v>19.727809908677042</v>
      </c>
      <c r="O581" s="29">
        <f>IF(H581=0,0,H581/E581)</f>
        <v>4311.6741573033705</v>
      </c>
      <c r="P581" s="30">
        <f>IF(K581=0,0,K581/E581)</f>
        <v>78.750312109862676</v>
      </c>
      <c r="Q581" s="6"/>
      <c r="R581" s="7"/>
      <c r="S581" s="8"/>
      <c r="T581" s="9"/>
      <c r="U581" s="5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>
      <c r="A582" s="1"/>
      <c r="B582" s="31">
        <f t="shared" si="269"/>
        <v>2008</v>
      </c>
      <c r="C582" s="33">
        <v>71</v>
      </c>
      <c r="D582" s="34"/>
      <c r="E582" s="35">
        <v>1541</v>
      </c>
      <c r="F582" s="35">
        <v>1310</v>
      </c>
      <c r="G582" s="35"/>
      <c r="H582" s="35">
        <v>6642927</v>
      </c>
      <c r="I582" s="34">
        <v>5632337</v>
      </c>
      <c r="J582" s="34"/>
      <c r="K582" s="72">
        <v>121574</v>
      </c>
      <c r="L582" s="36">
        <f t="shared" si="270"/>
        <v>180.63118115764883</v>
      </c>
      <c r="M582" s="28">
        <f>IF(L564=0,0,L582/L564*100)</f>
        <v>48.760409013271868</v>
      </c>
      <c r="N582" s="37">
        <f>IF(L581=0,"     －",IF(L582=0,"     －",(L582-L581)/L581*100))</f>
        <v>-0.20124468425705774</v>
      </c>
      <c r="O582" s="29">
        <f>IF(H582=0,0,H582/E582)</f>
        <v>4310.7897469175859</v>
      </c>
      <c r="P582" s="30">
        <f>IF(K582=0,0,K582/E582)</f>
        <v>78.892926670992864</v>
      </c>
      <c r="Q582" s="6"/>
      <c r="R582" s="7"/>
      <c r="S582" s="8"/>
      <c r="T582" s="9"/>
      <c r="U582" s="5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>
      <c r="A583" s="1"/>
      <c r="B583" s="31">
        <f t="shared" si="269"/>
        <v>2009</v>
      </c>
      <c r="C583" s="33">
        <v>36</v>
      </c>
      <c r="D583" s="34"/>
      <c r="E583" s="35">
        <v>710</v>
      </c>
      <c r="F583" s="35">
        <v>666</v>
      </c>
      <c r="G583" s="35"/>
      <c r="H583" s="35">
        <v>2810612</v>
      </c>
      <c r="I583" s="34">
        <v>2627586</v>
      </c>
      <c r="J583" s="34"/>
      <c r="K583" s="72">
        <v>55139</v>
      </c>
      <c r="L583" s="36">
        <f t="shared" si="270"/>
        <v>168.50622857433032</v>
      </c>
      <c r="M583" s="28">
        <f>IF(L564=0,0,L583/L564*100)</f>
        <v>45.487343734951267</v>
      </c>
      <c r="N583" s="37">
        <f>IF(L582=0,"     －",IF(L583=0,"     －",(L583-L582)/L582*100))</f>
        <v>-6.7125468070411669</v>
      </c>
      <c r="O583" s="29">
        <f>IF(H583=0,0,H583/E583)</f>
        <v>3958.6084507042256</v>
      </c>
      <c r="P583" s="30">
        <f>IF(K583=0,0,K583/E583)</f>
        <v>77.660563380281687</v>
      </c>
      <c r="Q583" s="6"/>
      <c r="R583" s="7"/>
      <c r="S583" s="8"/>
      <c r="T583" s="9"/>
      <c r="U583" s="5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>
      <c r="A584" s="1"/>
      <c r="B584" s="31">
        <f t="shared" si="269"/>
        <v>2010</v>
      </c>
      <c r="C584" s="33">
        <v>29</v>
      </c>
      <c r="D584" s="34"/>
      <c r="E584" s="35">
        <v>838</v>
      </c>
      <c r="F584" s="35">
        <v>720</v>
      </c>
      <c r="G584" s="35"/>
      <c r="H584" s="35">
        <v>3314790</v>
      </c>
      <c r="I584" s="34">
        <v>2857956</v>
      </c>
      <c r="J584" s="34"/>
      <c r="K584" s="72">
        <v>69807</v>
      </c>
      <c r="L584" s="36">
        <f t="shared" si="270"/>
        <v>156.97518137436072</v>
      </c>
      <c r="M584" s="28">
        <f>IF(L564=0,0,L584/L564*100)</f>
        <v>42.374599998136858</v>
      </c>
      <c r="N584" s="37">
        <f>IF(L583=0,"     －",IF(L584=0,"     －",(L584-L583)/L583*100))</f>
        <v>-6.8430984999958673</v>
      </c>
      <c r="O584" s="29">
        <f>IF(H584=0,0,H584/E584)</f>
        <v>3955.5966587112171</v>
      </c>
      <c r="P584" s="30">
        <f>IF(K584=0,0,K584/E584)</f>
        <v>83.301909307875889</v>
      </c>
      <c r="Q584" s="6"/>
      <c r="R584" s="7"/>
      <c r="S584" s="8"/>
      <c r="T584" s="9"/>
      <c r="U584" s="5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>
      <c r="A585" s="1"/>
      <c r="B585" s="31">
        <f t="shared" si="269"/>
        <v>2011</v>
      </c>
      <c r="C585" s="33">
        <v>39</v>
      </c>
      <c r="D585" s="34"/>
      <c r="E585" s="35">
        <v>1023</v>
      </c>
      <c r="F585" s="35">
        <v>942</v>
      </c>
      <c r="G585" s="35"/>
      <c r="H585" s="35">
        <v>3735246</v>
      </c>
      <c r="I585" s="34">
        <v>3436040</v>
      </c>
      <c r="J585" s="34"/>
      <c r="K585" s="72">
        <v>74212</v>
      </c>
      <c r="L585" s="36">
        <f t="shared" si="270"/>
        <v>166.38685821538297</v>
      </c>
      <c r="M585" s="28">
        <f>IF(L564=0,0,L585/L564*100)</f>
        <v>44.915231185553253</v>
      </c>
      <c r="N585" s="37">
        <f>IF(L584=0,"     －",IF(L585=0,"     －",(L585-L584)/L584*100))</f>
        <v>5.9956464191475671</v>
      </c>
      <c r="O585" s="29">
        <f>IF(H585=0,0,H585/E585)</f>
        <v>3651.2668621700882</v>
      </c>
      <c r="P585" s="30">
        <f>IF(K585=0,0,K585/E585)</f>
        <v>72.54349951124145</v>
      </c>
      <c r="Q585" s="6"/>
      <c r="R585" s="7"/>
      <c r="S585" s="8"/>
      <c r="T585" s="9"/>
      <c r="U585" s="5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>
      <c r="A586" s="1"/>
      <c r="B586" s="31">
        <f t="shared" si="269"/>
        <v>2012</v>
      </c>
      <c r="C586" s="33">
        <v>13</v>
      </c>
      <c r="D586" s="34"/>
      <c r="E586" s="35">
        <v>623</v>
      </c>
      <c r="F586" s="35">
        <v>554</v>
      </c>
      <c r="G586" s="35"/>
      <c r="H586" s="35">
        <v>2131404</v>
      </c>
      <c r="I586" s="34">
        <v>1895292</v>
      </c>
      <c r="J586" s="34"/>
      <c r="K586" s="72">
        <v>45408</v>
      </c>
      <c r="L586" s="36">
        <f t="shared" si="270"/>
        <v>155.1698536627907</v>
      </c>
      <c r="M586" s="28">
        <f>IF(L564=0,0,L586/L564*100)</f>
        <v>41.887261560470776</v>
      </c>
      <c r="N586" s="37">
        <f t="shared" ref="N586:N588" si="271">IF(L585=0,"     －",IF(L586=0,"     －",(L586-L585)/L585*100))</f>
        <v>-6.7415207384180453</v>
      </c>
      <c r="O586" s="29">
        <f t="shared" ref="O586:O593" si="272">IF(H586=0,0,H586/E586)</f>
        <v>3421.1942215088284</v>
      </c>
      <c r="P586" s="30">
        <f t="shared" ref="P586:P593" si="273">IF(K586=0,0,K586/E586)</f>
        <v>72.886035313001599</v>
      </c>
      <c r="Q586" s="6"/>
      <c r="R586" s="7"/>
      <c r="S586" s="8"/>
      <c r="T586" s="9"/>
      <c r="U586" s="5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>
      <c r="A587" s="1"/>
      <c r="B587" s="31">
        <f t="shared" si="269"/>
        <v>2013</v>
      </c>
      <c r="C587" s="33">
        <v>27</v>
      </c>
      <c r="D587" s="34"/>
      <c r="E587" s="35">
        <v>813</v>
      </c>
      <c r="F587" s="35">
        <v>713</v>
      </c>
      <c r="G587" s="35"/>
      <c r="H587" s="35">
        <v>3106071</v>
      </c>
      <c r="I587" s="34">
        <v>2748250</v>
      </c>
      <c r="J587" s="34"/>
      <c r="K587" s="72">
        <v>60146</v>
      </c>
      <c r="L587" s="36">
        <f>IF(H587=0,0,H587/K587*3.30578)</f>
        <v>170.7177100784757</v>
      </c>
      <c r="M587" s="28">
        <f>IF(L564=0,0,L587/L564*100)</f>
        <v>46.084321189100244</v>
      </c>
      <c r="N587" s="37">
        <f t="shared" si="271"/>
        <v>10.019895004523896</v>
      </c>
      <c r="O587" s="29">
        <f t="shared" si="272"/>
        <v>3820.5055350553507</v>
      </c>
      <c r="P587" s="30">
        <f t="shared" si="273"/>
        <v>73.980319803198029</v>
      </c>
      <c r="Q587" s="6"/>
      <c r="R587" s="7"/>
      <c r="S587" s="8"/>
      <c r="T587" s="9"/>
      <c r="U587" s="5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>
      <c r="A588" s="1"/>
      <c r="B588" s="31">
        <f t="shared" si="269"/>
        <v>2014</v>
      </c>
      <c r="C588" s="33">
        <v>14</v>
      </c>
      <c r="D588" s="34"/>
      <c r="E588" s="35">
        <v>286</v>
      </c>
      <c r="F588" s="35">
        <v>256</v>
      </c>
      <c r="G588" s="35"/>
      <c r="H588" s="35">
        <v>1041875</v>
      </c>
      <c r="I588" s="34">
        <v>927209</v>
      </c>
      <c r="J588" s="34"/>
      <c r="K588" s="72">
        <v>20854</v>
      </c>
      <c r="L588" s="36">
        <f>IF(H588=0,0,H588/K588*3.30578)</f>
        <v>165.15822084492183</v>
      </c>
      <c r="M588" s="28">
        <f>IF(L564=0,0,L588/L564*100)</f>
        <v>44.583567181981302</v>
      </c>
      <c r="N588" s="37">
        <f t="shared" si="271"/>
        <v>-3.2565392489146463</v>
      </c>
      <c r="O588" s="29">
        <f t="shared" si="272"/>
        <v>3642.9195804195806</v>
      </c>
      <c r="P588" s="30">
        <f t="shared" si="273"/>
        <v>72.91608391608392</v>
      </c>
      <c r="Q588" s="6"/>
      <c r="R588" s="7"/>
      <c r="S588" s="8"/>
      <c r="T588" s="9"/>
      <c r="U588" s="5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>
      <c r="A589" s="1"/>
      <c r="B589" s="31">
        <f t="shared" ref="B589:B598" si="274">B588+1</f>
        <v>2015</v>
      </c>
      <c r="C589" s="33">
        <v>17</v>
      </c>
      <c r="D589" s="34"/>
      <c r="E589" s="35">
        <v>492</v>
      </c>
      <c r="F589" s="35">
        <v>446</v>
      </c>
      <c r="G589" s="35"/>
      <c r="H589" s="35">
        <v>1767333</v>
      </c>
      <c r="I589" s="34">
        <v>1593491</v>
      </c>
      <c r="J589" s="34"/>
      <c r="K589" s="72">
        <v>33681</v>
      </c>
      <c r="L589" s="36">
        <f>IF(H589=0,0,H589/K589*3.30578)</f>
        <v>173.46320135209763</v>
      </c>
      <c r="M589" s="28">
        <f>IF(L564=0,0,L589/L564*100)</f>
        <v>46.825451688199038</v>
      </c>
      <c r="N589" s="37">
        <f>IF(L588=0,"     －",IF(L589=0,"     －",(L589-L588)/L588*100))</f>
        <v>5.0284996197518401</v>
      </c>
      <c r="O589" s="29">
        <f t="shared" si="272"/>
        <v>3592.1402439024391</v>
      </c>
      <c r="P589" s="30">
        <f t="shared" si="273"/>
        <v>68.457317073170728</v>
      </c>
      <c r="Q589" s="6"/>
      <c r="R589" s="7"/>
      <c r="S589" s="8"/>
      <c r="T589" s="9"/>
      <c r="U589" s="5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>
      <c r="A590" s="1"/>
      <c r="B590" s="31">
        <f t="shared" si="274"/>
        <v>2016</v>
      </c>
      <c r="C590" s="33">
        <v>30</v>
      </c>
      <c r="D590" s="34"/>
      <c r="E590" s="35">
        <v>702</v>
      </c>
      <c r="F590" s="35">
        <v>656</v>
      </c>
      <c r="G590" s="35"/>
      <c r="H590" s="35">
        <v>2593661</v>
      </c>
      <c r="I590" s="34">
        <v>2428489</v>
      </c>
      <c r="J590" s="34"/>
      <c r="K590" s="72">
        <v>46344</v>
      </c>
      <c r="L590" s="36">
        <f>IF(H590=0,0,H590/K590*3.30578)</f>
        <v>185.00933584886934</v>
      </c>
      <c r="M590" s="28">
        <f>IF(L564=0,0,L590/L564*100)</f>
        <v>49.942268159068895</v>
      </c>
      <c r="N590" s="37">
        <f>IF(L589=0,"     －",IF(L590=0,"     －",(L590-L589)/L589*100))</f>
        <v>6.6562443254666075</v>
      </c>
      <c r="O590" s="29">
        <f t="shared" si="272"/>
        <v>3694.6737891737894</v>
      </c>
      <c r="P590" s="30">
        <f t="shared" si="273"/>
        <v>66.017094017094024</v>
      </c>
      <c r="Q590" s="6"/>
      <c r="R590" s="7"/>
      <c r="S590" s="8"/>
      <c r="T590" s="9"/>
      <c r="U590" s="5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>
      <c r="A591" s="1"/>
      <c r="B591" s="31">
        <f t="shared" si="274"/>
        <v>2017</v>
      </c>
      <c r="C591" s="33">
        <v>33</v>
      </c>
      <c r="D591" s="34"/>
      <c r="E591" s="35">
        <v>501</v>
      </c>
      <c r="F591" s="35">
        <v>471</v>
      </c>
      <c r="G591" s="35"/>
      <c r="H591" s="35">
        <v>2349054</v>
      </c>
      <c r="I591" s="34">
        <v>2234140</v>
      </c>
      <c r="J591" s="34"/>
      <c r="K591" s="72">
        <v>33102</v>
      </c>
      <c r="L591" s="36">
        <f t="shared" ref="L591:L598" si="275">IF(H591=0,0,H591/K591*3.30578)</f>
        <v>234.59173862969004</v>
      </c>
      <c r="M591" s="28">
        <f>IF(L564=0,0,L591/L564*100)</f>
        <v>63.326769239995528</v>
      </c>
      <c r="N591" s="37">
        <f>IF(L590=0,"     －",IF(L591=0,"     －",(L591-L590)/L590*100))</f>
        <v>26.799946366665324</v>
      </c>
      <c r="O591" s="29">
        <f t="shared" si="272"/>
        <v>4688.7305389221556</v>
      </c>
      <c r="P591" s="30">
        <f t="shared" si="273"/>
        <v>66.071856287425149</v>
      </c>
      <c r="Q591" s="6"/>
      <c r="R591" s="7"/>
      <c r="S591" s="8"/>
      <c r="T591" s="9"/>
      <c r="U591" s="5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>
      <c r="A592" s="1"/>
      <c r="B592" s="31">
        <f t="shared" si="274"/>
        <v>2018</v>
      </c>
      <c r="C592" s="33">
        <v>11</v>
      </c>
      <c r="D592" s="34"/>
      <c r="E592" s="35">
        <v>115</v>
      </c>
      <c r="F592" s="35">
        <v>115</v>
      </c>
      <c r="G592" s="35"/>
      <c r="H592" s="35">
        <v>512932</v>
      </c>
      <c r="I592" s="34">
        <v>512932</v>
      </c>
      <c r="J592" s="34"/>
      <c r="K592" s="72">
        <v>7591</v>
      </c>
      <c r="L592" s="36">
        <f t="shared" si="275"/>
        <v>223.37509510736399</v>
      </c>
      <c r="M592" s="28">
        <f>IF(L564=0,0,L592/L564*100)</f>
        <v>60.298897073077995</v>
      </c>
      <c r="N592" s="37">
        <f>IF(L591=0,"     －",IF(L592=0,"     －",(L592-L591)/L591*100))</f>
        <v>-4.7813463457175933</v>
      </c>
      <c r="O592" s="29">
        <f t="shared" si="272"/>
        <v>4460.2782608695652</v>
      </c>
      <c r="P592" s="30">
        <f t="shared" si="273"/>
        <v>66.008695652173913</v>
      </c>
      <c r="Q592" s="6"/>
      <c r="R592" s="7"/>
      <c r="S592" s="8"/>
      <c r="T592" s="9"/>
      <c r="U592" s="5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>
      <c r="A593" s="1"/>
      <c r="B593" s="31">
        <f t="shared" si="274"/>
        <v>2019</v>
      </c>
      <c r="C593" s="33">
        <v>31</v>
      </c>
      <c r="D593" s="34"/>
      <c r="E593" s="35">
        <v>492</v>
      </c>
      <c r="F593" s="35">
        <v>430</v>
      </c>
      <c r="G593" s="35"/>
      <c r="H593" s="35">
        <v>2651933</v>
      </c>
      <c r="I593" s="34">
        <v>2398305</v>
      </c>
      <c r="J593" s="34"/>
      <c r="K593" s="72">
        <v>30801</v>
      </c>
      <c r="L593" s="36">
        <f t="shared" si="275"/>
        <v>284.62410547514691</v>
      </c>
      <c r="M593" s="28">
        <f>IF(L564=0,0,L593/L564*100)</f>
        <v>76.832735683061301</v>
      </c>
      <c r="N593" s="37">
        <f>IF(L592=0,"     －",IF(L593=0,"     －",(L593-L592)/L592*100))</f>
        <v>27.419802703763335</v>
      </c>
      <c r="O593" s="29">
        <f t="shared" si="272"/>
        <v>5390.1077235772354</v>
      </c>
      <c r="P593" s="30">
        <f t="shared" si="273"/>
        <v>62.603658536585364</v>
      </c>
      <c r="Q593" s="6"/>
      <c r="R593" s="7"/>
      <c r="S593" s="8"/>
      <c r="T593" s="9"/>
      <c r="U593" s="5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>
      <c r="A594" s="1"/>
      <c r="B594" s="31">
        <f t="shared" si="274"/>
        <v>2020</v>
      </c>
      <c r="C594" s="33">
        <v>24</v>
      </c>
      <c r="D594" s="34"/>
      <c r="E594" s="35">
        <v>437</v>
      </c>
      <c r="F594" s="35">
        <v>381</v>
      </c>
      <c r="G594" s="35"/>
      <c r="H594" s="35">
        <v>1888880</v>
      </c>
      <c r="I594" s="34">
        <v>1623484</v>
      </c>
      <c r="J594" s="34"/>
      <c r="K594" s="72">
        <v>27211</v>
      </c>
      <c r="L594" s="36">
        <f t="shared" si="275"/>
        <v>229.47417317996397</v>
      </c>
      <c r="M594" s="28">
        <f>IF(L564=0,0,L594/L564*100)</f>
        <v>61.945310164759526</v>
      </c>
      <c r="N594" s="37">
        <f t="shared" ref="N594:N598" si="276">IF(L593=0,"     －",IF(L594=0,"     －",(L594-L593)/L593*100))</f>
        <v>-19.376409529023032</v>
      </c>
      <c r="O594" s="29">
        <f>IF(H594=0,0,H594/E594)</f>
        <v>4322.3798627002288</v>
      </c>
      <c r="P594" s="30">
        <f>IF(K594=0,0,K594/E594)</f>
        <v>62.267734553775746</v>
      </c>
      <c r="Q594" s="6"/>
      <c r="R594" s="7"/>
      <c r="S594" s="8"/>
      <c r="T594" s="9"/>
      <c r="U594" s="5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>
      <c r="A595" s="1"/>
      <c r="B595" s="31">
        <f t="shared" si="274"/>
        <v>2021</v>
      </c>
      <c r="C595" s="81">
        <v>21</v>
      </c>
      <c r="D595" s="34"/>
      <c r="E595" s="35">
        <v>188</v>
      </c>
      <c r="F595" s="35">
        <v>168</v>
      </c>
      <c r="G595" s="35"/>
      <c r="H595" s="35">
        <v>896709</v>
      </c>
      <c r="I595" s="34">
        <v>789624</v>
      </c>
      <c r="J595" s="34"/>
      <c r="K595" s="72">
        <v>11723</v>
      </c>
      <c r="L595" s="36">
        <f t="shared" si="275"/>
        <v>252.86382990872642</v>
      </c>
      <c r="M595" s="28">
        <f>IF(L564=0,0,L595/L564*100)</f>
        <v>68.259221314900898</v>
      </c>
      <c r="N595" s="37">
        <f t="shared" si="276"/>
        <v>10.19271859862819</v>
      </c>
      <c r="O595" s="29">
        <f>IF(H595=0,0,H595/E595)</f>
        <v>4769.7287234042551</v>
      </c>
      <c r="P595" s="30">
        <f>IF(K595=0,0,K595/E595)</f>
        <v>62.356382978723403</v>
      </c>
      <c r="Q595" s="6"/>
      <c r="R595" s="7"/>
      <c r="S595" s="8"/>
      <c r="T595" s="9"/>
      <c r="U595" s="5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>
      <c r="A596" s="1"/>
      <c r="B596" s="31">
        <f t="shared" si="274"/>
        <v>2022</v>
      </c>
      <c r="C596" s="81">
        <v>17</v>
      </c>
      <c r="D596" s="34"/>
      <c r="E596" s="35">
        <v>230</v>
      </c>
      <c r="F596" s="35">
        <v>202</v>
      </c>
      <c r="G596" s="35"/>
      <c r="H596" s="35">
        <v>1147134</v>
      </c>
      <c r="I596" s="34">
        <v>994660</v>
      </c>
      <c r="J596" s="34"/>
      <c r="K596" s="72">
        <v>12550</v>
      </c>
      <c r="L596" s="36">
        <f t="shared" si="275"/>
        <v>302.16515016095616</v>
      </c>
      <c r="M596" s="28">
        <f>IF(L564=0,0,L596/L564*100)</f>
        <v>81.567845689642354</v>
      </c>
      <c r="N596" s="37">
        <f t="shared" si="276"/>
        <v>19.497181653076094</v>
      </c>
      <c r="O596" s="29">
        <f>IF(H596=0,0,H596/E596)</f>
        <v>4987.5391304347822</v>
      </c>
      <c r="P596" s="30">
        <f>IF(K596=0,0,K596/E596)</f>
        <v>54.565217391304351</v>
      </c>
      <c r="Q596" s="6"/>
      <c r="R596" s="7"/>
      <c r="S596" s="8"/>
      <c r="T596" s="9"/>
      <c r="U596" s="5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>
      <c r="A597" s="1"/>
      <c r="B597" s="31">
        <f t="shared" si="274"/>
        <v>2023</v>
      </c>
      <c r="C597" s="81">
        <v>33</v>
      </c>
      <c r="D597" s="34"/>
      <c r="E597" s="35">
        <v>762</v>
      </c>
      <c r="F597" s="35">
        <v>692</v>
      </c>
      <c r="G597" s="35"/>
      <c r="H597" s="35">
        <v>5426020</v>
      </c>
      <c r="I597" s="34">
        <v>4982548</v>
      </c>
      <c r="J597" s="34"/>
      <c r="K597" s="72">
        <v>49350</v>
      </c>
      <c r="L597" s="36">
        <f t="shared" si="275"/>
        <v>363.46967366970614</v>
      </c>
      <c r="M597" s="28">
        <f>IF(L564=0,0,L597/L564*100)</f>
        <v>98.116669771357721</v>
      </c>
      <c r="N597" s="37">
        <f t="shared" si="276"/>
        <v>20.288416277024179</v>
      </c>
      <c r="O597" s="29">
        <f>IF(H597=0,0,H597/E597)</f>
        <v>7120.7611548556433</v>
      </c>
      <c r="P597" s="30">
        <f>IF(K597=0,0,K597/E597)</f>
        <v>64.763779527559052</v>
      </c>
      <c r="Q597" s="6"/>
      <c r="R597" s="7"/>
      <c r="S597" s="8"/>
      <c r="T597" s="9"/>
      <c r="U597" s="5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>
      <c r="A598" s="1"/>
      <c r="B598" s="31">
        <f t="shared" si="274"/>
        <v>2024</v>
      </c>
      <c r="C598" s="81">
        <v>23</v>
      </c>
      <c r="D598" s="34"/>
      <c r="E598" s="35">
        <v>549</v>
      </c>
      <c r="F598" s="35">
        <v>535</v>
      </c>
      <c r="G598" s="35"/>
      <c r="H598" s="35">
        <v>4127494</v>
      </c>
      <c r="I598" s="34">
        <v>4012774</v>
      </c>
      <c r="J598" s="34"/>
      <c r="K598" s="72">
        <v>33935</v>
      </c>
      <c r="L598" s="36">
        <f t="shared" si="275"/>
        <v>402.08006822808312</v>
      </c>
      <c r="M598" s="28">
        <f>IF(L564=0,0,L598/L564*100)</f>
        <v>108.53933665956872</v>
      </c>
      <c r="N598" s="37">
        <f t="shared" si="276"/>
        <v>10.622727934508012</v>
      </c>
      <c r="O598" s="29">
        <f>IF(H598=0,0,H598/E598)</f>
        <v>7518.2040072859745</v>
      </c>
      <c r="P598" s="30">
        <f>IF(K598=0,0,K598/E598)</f>
        <v>61.812386156648451</v>
      </c>
      <c r="Q598" s="6"/>
      <c r="R598" s="7"/>
      <c r="S598" s="8"/>
      <c r="T598" s="9"/>
      <c r="U598" s="5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>
      <c r="A599" s="1"/>
      <c r="B599" s="58" t="s">
        <v>42</v>
      </c>
      <c r="C599" s="59">
        <v>10</v>
      </c>
      <c r="D599" s="60">
        <v>7</v>
      </c>
      <c r="E599" s="61">
        <v>277</v>
      </c>
      <c r="F599" s="61">
        <v>261</v>
      </c>
      <c r="G599" s="61">
        <v>253</v>
      </c>
      <c r="H599" s="61">
        <v>1781649</v>
      </c>
      <c r="I599" s="60">
        <v>1662016</v>
      </c>
      <c r="J599" s="60">
        <v>1615953</v>
      </c>
      <c r="K599" s="73">
        <v>12822</v>
      </c>
      <c r="L599" s="63">
        <f t="shared" si="261"/>
        <v>459.34640705194204</v>
      </c>
      <c r="M599" s="62">
        <v>100</v>
      </c>
      <c r="N599" s="63"/>
      <c r="O599" s="64">
        <f t="shared" si="262"/>
        <v>6431.9458483754515</v>
      </c>
      <c r="P599" s="65">
        <f t="shared" si="263"/>
        <v>46.288808664259925</v>
      </c>
      <c r="Q599" s="6">
        <f t="shared" ref="Q599:Q614" si="277">IF(F599=0,0,F599/E599*100)</f>
        <v>94.223826714801433</v>
      </c>
      <c r="R599" s="7">
        <f t="shared" ref="R599:R614" si="278">IF(G599=0,0,G599/E599*100)</f>
        <v>91.335740072202171</v>
      </c>
      <c r="S599" s="8">
        <f t="shared" ref="S599:S614" si="279">IF(I599=0,0,I599/H599*100)</f>
        <v>93.285265504035863</v>
      </c>
      <c r="T599" s="9">
        <f t="shared" ref="T599:T614" si="280">E599-F599</f>
        <v>16</v>
      </c>
      <c r="U599" s="5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>
      <c r="A600" s="1"/>
      <c r="B600" s="31">
        <v>1991</v>
      </c>
      <c r="C600" s="33">
        <v>5</v>
      </c>
      <c r="D600" s="34">
        <v>2</v>
      </c>
      <c r="E600" s="35">
        <v>108</v>
      </c>
      <c r="F600" s="35">
        <v>68</v>
      </c>
      <c r="G600" s="35">
        <v>62</v>
      </c>
      <c r="H600" s="35">
        <v>982213</v>
      </c>
      <c r="I600" s="34">
        <v>425966</v>
      </c>
      <c r="J600" s="34">
        <v>396803</v>
      </c>
      <c r="K600" s="72">
        <v>6631</v>
      </c>
      <c r="L600" s="36">
        <f t="shared" si="261"/>
        <v>489.6667306801387</v>
      </c>
      <c r="M600" s="28">
        <f>IF(L599=0,0,L600/L599*100)</f>
        <v>106.60075341021837</v>
      </c>
      <c r="N600" s="37">
        <f t="shared" ref="N600:N615" si="281">IF(L599=0,"     －",IF(L600=0,"     －",(L600-L599)/L599*100))</f>
        <v>6.6007534102183794</v>
      </c>
      <c r="O600" s="29">
        <f t="shared" si="262"/>
        <v>9094.5648148148157</v>
      </c>
      <c r="P600" s="30">
        <f t="shared" si="263"/>
        <v>61.398148148148145</v>
      </c>
      <c r="Q600" s="6">
        <f t="shared" si="277"/>
        <v>62.962962962962962</v>
      </c>
      <c r="R600" s="7">
        <f t="shared" si="278"/>
        <v>57.407407407407405</v>
      </c>
      <c r="S600" s="8">
        <f t="shared" si="279"/>
        <v>43.367986373627716</v>
      </c>
      <c r="T600" s="9">
        <f t="shared" si="280"/>
        <v>40</v>
      </c>
      <c r="U600" s="5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>
      <c r="A601" s="1"/>
      <c r="B601" s="31">
        <v>1992</v>
      </c>
      <c r="C601" s="33">
        <v>4</v>
      </c>
      <c r="D601" s="34">
        <v>0</v>
      </c>
      <c r="E601" s="35">
        <v>106</v>
      </c>
      <c r="F601" s="35">
        <v>77</v>
      </c>
      <c r="G601" s="35">
        <v>50</v>
      </c>
      <c r="H601" s="35">
        <v>438136</v>
      </c>
      <c r="I601" s="34">
        <v>328032</v>
      </c>
      <c r="J601" s="34">
        <v>248836</v>
      </c>
      <c r="K601" s="72">
        <v>4208</v>
      </c>
      <c r="L601" s="36">
        <f t="shared" si="261"/>
        <v>344.19705942965783</v>
      </c>
      <c r="M601" s="28">
        <f>IF(L599=0,0,L601/L599*100)</f>
        <v>74.931915030900996</v>
      </c>
      <c r="N601" s="37">
        <f t="shared" si="281"/>
        <v>-29.707893580686189</v>
      </c>
      <c r="O601" s="29">
        <f t="shared" si="262"/>
        <v>4133.3584905660373</v>
      </c>
      <c r="P601" s="30">
        <f t="shared" si="263"/>
        <v>39.698113207547166</v>
      </c>
      <c r="Q601" s="6">
        <f t="shared" si="277"/>
        <v>72.641509433962256</v>
      </c>
      <c r="R601" s="7">
        <f t="shared" si="278"/>
        <v>47.169811320754718</v>
      </c>
      <c r="S601" s="8">
        <f t="shared" si="279"/>
        <v>74.869903408987156</v>
      </c>
      <c r="T601" s="9">
        <f t="shared" si="280"/>
        <v>29</v>
      </c>
      <c r="U601" s="5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>
      <c r="A602" s="1"/>
      <c r="B602" s="31">
        <f>B601+1</f>
        <v>1993</v>
      </c>
      <c r="C602" s="33">
        <v>4</v>
      </c>
      <c r="D602" s="34">
        <v>1</v>
      </c>
      <c r="E602" s="35">
        <v>205</v>
      </c>
      <c r="F602" s="35">
        <v>179</v>
      </c>
      <c r="G602" s="35">
        <v>150</v>
      </c>
      <c r="H602" s="35">
        <v>995287</v>
      </c>
      <c r="I602" s="34">
        <v>876981</v>
      </c>
      <c r="J602" s="34">
        <v>742702</v>
      </c>
      <c r="K602" s="72">
        <v>12816</v>
      </c>
      <c r="L602" s="36">
        <f t="shared" si="261"/>
        <v>256.72595652777778</v>
      </c>
      <c r="M602" s="28">
        <f>IF(L599=0,0,L602/L599*100)</f>
        <v>55.889401241958048</v>
      </c>
      <c r="N602" s="37">
        <f t="shared" si="281"/>
        <v>-25.413088376414837</v>
      </c>
      <c r="O602" s="29">
        <f t="shared" si="262"/>
        <v>4855.0585365853658</v>
      </c>
      <c r="P602" s="30">
        <f t="shared" si="263"/>
        <v>62.517073170731706</v>
      </c>
      <c r="Q602" s="6">
        <f t="shared" si="277"/>
        <v>87.317073170731703</v>
      </c>
      <c r="R602" s="7">
        <f t="shared" si="278"/>
        <v>73.170731707317074</v>
      </c>
      <c r="S602" s="8">
        <f t="shared" si="279"/>
        <v>88.113378352173797</v>
      </c>
      <c r="T602" s="9">
        <f t="shared" si="280"/>
        <v>26</v>
      </c>
      <c r="U602" s="5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>
      <c r="A603" s="1"/>
      <c r="B603" s="31">
        <f t="shared" ref="B603:B623" si="282">B602+1</f>
        <v>1994</v>
      </c>
      <c r="C603" s="33">
        <v>16</v>
      </c>
      <c r="D603" s="34">
        <v>12</v>
      </c>
      <c r="E603" s="35">
        <v>582</v>
      </c>
      <c r="F603" s="35">
        <v>548</v>
      </c>
      <c r="G603" s="35">
        <v>510</v>
      </c>
      <c r="H603" s="35">
        <v>2931985</v>
      </c>
      <c r="I603" s="34">
        <v>2774327</v>
      </c>
      <c r="J603" s="34">
        <v>2612690</v>
      </c>
      <c r="K603" s="72">
        <v>36515</v>
      </c>
      <c r="L603" s="36">
        <f t="shared" si="261"/>
        <v>265.43878880733945</v>
      </c>
      <c r="M603" s="28">
        <f>IF(L599=0,0,L603/L599*100)</f>
        <v>57.786190276508279</v>
      </c>
      <c r="N603" s="37">
        <f t="shared" si="281"/>
        <v>3.3938260070788506</v>
      </c>
      <c r="O603" s="29">
        <f t="shared" si="262"/>
        <v>5037.7749140893475</v>
      </c>
      <c r="P603" s="30">
        <f t="shared" si="263"/>
        <v>62.740549828178693</v>
      </c>
      <c r="Q603" s="6">
        <f t="shared" si="277"/>
        <v>94.158075601374563</v>
      </c>
      <c r="R603" s="7">
        <f t="shared" si="278"/>
        <v>87.628865979381445</v>
      </c>
      <c r="S603" s="8">
        <f t="shared" si="279"/>
        <v>94.622823786615555</v>
      </c>
      <c r="T603" s="9">
        <f t="shared" si="280"/>
        <v>34</v>
      </c>
      <c r="U603" s="5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>
      <c r="A604" s="1"/>
      <c r="B604" s="31">
        <f t="shared" si="282"/>
        <v>1995</v>
      </c>
      <c r="C604" s="33">
        <v>31</v>
      </c>
      <c r="D604" s="34">
        <v>22</v>
      </c>
      <c r="E604" s="35">
        <v>1590</v>
      </c>
      <c r="F604" s="35">
        <v>1491</v>
      </c>
      <c r="G604" s="35">
        <v>1374</v>
      </c>
      <c r="H604" s="35">
        <v>7253844</v>
      </c>
      <c r="I604" s="34">
        <v>6796153</v>
      </c>
      <c r="J604" s="34">
        <v>6276715</v>
      </c>
      <c r="K604" s="72">
        <v>110148</v>
      </c>
      <c r="L604" s="36">
        <f t="shared" si="261"/>
        <v>217.70356627737229</v>
      </c>
      <c r="M604" s="28">
        <f>IF(L599=0,0,L604/L599*100)</f>
        <v>47.394202487525881</v>
      </c>
      <c r="N604" s="37">
        <f t="shared" si="281"/>
        <v>-17.983514295122216</v>
      </c>
      <c r="O604" s="29">
        <f t="shared" si="262"/>
        <v>4562.1660377358494</v>
      </c>
      <c r="P604" s="30">
        <f t="shared" si="263"/>
        <v>69.275471698113208</v>
      </c>
      <c r="Q604" s="6">
        <f t="shared" si="277"/>
        <v>93.773584905660385</v>
      </c>
      <c r="R604" s="7">
        <f t="shared" si="278"/>
        <v>86.415094339622641</v>
      </c>
      <c r="S604" s="8">
        <f t="shared" si="279"/>
        <v>93.690366101063105</v>
      </c>
      <c r="T604" s="9">
        <f t="shared" si="280"/>
        <v>99</v>
      </c>
      <c r="U604" s="5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>
      <c r="A605" s="1"/>
      <c r="B605" s="31">
        <f t="shared" si="282"/>
        <v>1996</v>
      </c>
      <c r="C605" s="33">
        <v>44</v>
      </c>
      <c r="D605" s="34">
        <v>39</v>
      </c>
      <c r="E605" s="35">
        <v>2624</v>
      </c>
      <c r="F605" s="35">
        <v>2608</v>
      </c>
      <c r="G605" s="35">
        <v>2542</v>
      </c>
      <c r="H605" s="35">
        <v>12202400</v>
      </c>
      <c r="I605" s="34">
        <v>12120000</v>
      </c>
      <c r="J605" s="34">
        <v>11822670</v>
      </c>
      <c r="K605" s="72">
        <v>187194</v>
      </c>
      <c r="L605" s="36">
        <f t="shared" si="261"/>
        <v>215.49007912646772</v>
      </c>
      <c r="M605" s="28">
        <f>IF(L599=0,0,L605/L599*100)</f>
        <v>46.912324950894956</v>
      </c>
      <c r="N605" s="37">
        <f t="shared" si="281"/>
        <v>-1.0167436339028109</v>
      </c>
      <c r="O605" s="29">
        <f t="shared" si="262"/>
        <v>4650.3048780487807</v>
      </c>
      <c r="P605" s="30">
        <f t="shared" si="263"/>
        <v>71.339176829268297</v>
      </c>
      <c r="Q605" s="6">
        <f t="shared" si="277"/>
        <v>99.390243902439025</v>
      </c>
      <c r="R605" s="7">
        <f t="shared" si="278"/>
        <v>96.875</v>
      </c>
      <c r="S605" s="8">
        <f t="shared" si="279"/>
        <v>99.324723005310432</v>
      </c>
      <c r="T605" s="9">
        <f t="shared" si="280"/>
        <v>16</v>
      </c>
      <c r="U605" s="5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>
      <c r="A606" s="1"/>
      <c r="B606" s="31">
        <f t="shared" si="282"/>
        <v>1997</v>
      </c>
      <c r="C606" s="33">
        <v>31</v>
      </c>
      <c r="D606">
        <v>14</v>
      </c>
      <c r="E606" s="35">
        <v>1091</v>
      </c>
      <c r="F606" s="35">
        <v>1013</v>
      </c>
      <c r="G606" s="35">
        <v>852</v>
      </c>
      <c r="H606" s="35">
        <v>5198421</v>
      </c>
      <c r="I606" s="34">
        <v>4836080</v>
      </c>
      <c r="J606" s="34">
        <v>4100551</v>
      </c>
      <c r="K606" s="72">
        <v>76078</v>
      </c>
      <c r="L606" s="36">
        <f t="shared" si="261"/>
        <v>225.88443667525434</v>
      </c>
      <c r="M606" s="28">
        <f>IF(L599=0,0,L606/L599*100)</f>
        <v>49.175183087850243</v>
      </c>
      <c r="N606" s="37">
        <f t="shared" si="281"/>
        <v>4.8235898334263139</v>
      </c>
      <c r="O606" s="29">
        <f t="shared" si="262"/>
        <v>4764.8221814848766</v>
      </c>
      <c r="P606" s="30">
        <f t="shared" si="263"/>
        <v>69.732355637030253</v>
      </c>
      <c r="Q606" s="6">
        <f t="shared" si="277"/>
        <v>92.850595783684696</v>
      </c>
      <c r="R606" s="7">
        <f t="shared" si="278"/>
        <v>78.093492208982582</v>
      </c>
      <c r="S606" s="8">
        <f t="shared" si="279"/>
        <v>93.029787314263316</v>
      </c>
      <c r="T606" s="9">
        <f t="shared" si="280"/>
        <v>78</v>
      </c>
      <c r="U606" s="5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>
      <c r="A607" s="1"/>
      <c r="B607" s="31">
        <f t="shared" si="282"/>
        <v>1998</v>
      </c>
      <c r="C607" s="33">
        <v>41</v>
      </c>
      <c r="D607" s="34">
        <v>21</v>
      </c>
      <c r="E607" s="35">
        <v>2339</v>
      </c>
      <c r="F607" s="35">
        <v>2220</v>
      </c>
      <c r="G607" s="35">
        <v>1996</v>
      </c>
      <c r="H607" s="35">
        <v>10225600</v>
      </c>
      <c r="I607" s="34">
        <v>9754280</v>
      </c>
      <c r="J607" s="34">
        <v>8811660</v>
      </c>
      <c r="K607" s="72">
        <v>173345</v>
      </c>
      <c r="L607" s="36">
        <f t="shared" si="261"/>
        <v>195.00755123020565</v>
      </c>
      <c r="M607" s="28">
        <f>IF(L599=0,0,L607/L599*100)</f>
        <v>42.453265822139016</v>
      </c>
      <c r="N607" s="37">
        <f t="shared" si="281"/>
        <v>-13.66932839620077</v>
      </c>
      <c r="O607" s="29">
        <f t="shared" si="262"/>
        <v>4371.7828131680208</v>
      </c>
      <c r="P607" s="30">
        <f t="shared" si="263"/>
        <v>74.110731081658827</v>
      </c>
      <c r="Q607" s="6">
        <f t="shared" si="277"/>
        <v>94.912355707567343</v>
      </c>
      <c r="R607" s="7">
        <f t="shared" si="278"/>
        <v>85.335613510047025</v>
      </c>
      <c r="S607" s="8">
        <f t="shared" si="279"/>
        <v>95.390783914880302</v>
      </c>
      <c r="T607" s="9">
        <f t="shared" si="280"/>
        <v>119</v>
      </c>
      <c r="U607" s="5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>
      <c r="A608" s="1"/>
      <c r="B608" s="31">
        <f t="shared" si="282"/>
        <v>1999</v>
      </c>
      <c r="C608" s="33">
        <v>68</v>
      </c>
      <c r="D608" s="34">
        <v>51</v>
      </c>
      <c r="E608" s="35">
        <v>2897</v>
      </c>
      <c r="F608" s="35">
        <v>2821</v>
      </c>
      <c r="G608" s="35">
        <v>2616</v>
      </c>
      <c r="H608" s="35">
        <v>12371300</v>
      </c>
      <c r="I608" s="34">
        <v>12079300</v>
      </c>
      <c r="J608" s="34">
        <v>11287100</v>
      </c>
      <c r="K608" s="72">
        <v>216607</v>
      </c>
      <c r="L608" s="36">
        <f t="shared" si="261"/>
        <v>188.80643799138531</v>
      </c>
      <c r="M608" s="28">
        <f>IF(L599=0,0,L608/L599*100)</f>
        <v>41.10327959309268</v>
      </c>
      <c r="N608" s="37">
        <f t="shared" si="281"/>
        <v>-3.1799349305709455</v>
      </c>
      <c r="O608" s="29">
        <f t="shared" si="262"/>
        <v>4270.3831549879187</v>
      </c>
      <c r="P608" s="30">
        <f t="shared" si="263"/>
        <v>74.769416637901273</v>
      </c>
      <c r="Q608" s="6">
        <f t="shared" si="277"/>
        <v>97.37659647911633</v>
      </c>
      <c r="R608" s="7">
        <f t="shared" si="278"/>
        <v>90.300310666206414</v>
      </c>
      <c r="S608" s="8">
        <f t="shared" si="279"/>
        <v>97.639698334047353</v>
      </c>
      <c r="T608" s="9">
        <f t="shared" si="280"/>
        <v>76</v>
      </c>
      <c r="U608" s="5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>
      <c r="A609" s="1"/>
      <c r="B609" s="31">
        <f t="shared" si="282"/>
        <v>2000</v>
      </c>
      <c r="C609" s="33">
        <v>70</v>
      </c>
      <c r="D609" s="34">
        <v>55</v>
      </c>
      <c r="E609" s="35">
        <v>3730</v>
      </c>
      <c r="F609" s="35">
        <v>3507</v>
      </c>
      <c r="G609" s="35">
        <v>3388</v>
      </c>
      <c r="H609" s="35">
        <v>14002700</v>
      </c>
      <c r="I609" s="34">
        <v>13146200</v>
      </c>
      <c r="J609" s="34">
        <v>12708000</v>
      </c>
      <c r="K609" s="72">
        <v>277045</v>
      </c>
      <c r="L609" s="36">
        <f t="shared" si="261"/>
        <v>167.08421233373639</v>
      </c>
      <c r="M609" s="28">
        <f>IF(L599=0,0,L609/L599*100)</f>
        <v>36.374337486619943</v>
      </c>
      <c r="N609" s="37">
        <f t="shared" si="281"/>
        <v>-11.505023816317134</v>
      </c>
      <c r="O609" s="29">
        <f t="shared" si="262"/>
        <v>3754.0750670241287</v>
      </c>
      <c r="P609" s="30">
        <f t="shared" si="263"/>
        <v>74.274798927613944</v>
      </c>
      <c r="Q609" s="6">
        <f t="shared" si="277"/>
        <v>94.021447721179626</v>
      </c>
      <c r="R609" s="7">
        <f t="shared" si="278"/>
        <v>90.831099195710451</v>
      </c>
      <c r="S609" s="8">
        <f t="shared" si="279"/>
        <v>93.883322502088888</v>
      </c>
      <c r="T609" s="9">
        <f t="shared" si="280"/>
        <v>223</v>
      </c>
      <c r="U609" s="5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>
      <c r="A610" s="1"/>
      <c r="B610" s="31">
        <f t="shared" si="282"/>
        <v>2001</v>
      </c>
      <c r="C610" s="33">
        <v>63</v>
      </c>
      <c r="D610" s="34"/>
      <c r="E610" s="35">
        <v>2570</v>
      </c>
      <c r="F610" s="35">
        <v>2494</v>
      </c>
      <c r="G610" s="35">
        <v>2250</v>
      </c>
      <c r="H610" s="35">
        <v>10493735</v>
      </c>
      <c r="I610" s="34">
        <v>10201977</v>
      </c>
      <c r="J610" s="34"/>
      <c r="K610" s="72">
        <v>192141</v>
      </c>
      <c r="L610" s="36">
        <f t="shared" si="261"/>
        <v>180.54438817482995</v>
      </c>
      <c r="M610" s="28">
        <f>IF(L599=0,0,L610/L599*100)</f>
        <v>39.304626182569514</v>
      </c>
      <c r="N610" s="37">
        <f t="shared" si="281"/>
        <v>8.0559232096734608</v>
      </c>
      <c r="O610" s="29">
        <f t="shared" si="262"/>
        <v>4083.1653696498056</v>
      </c>
      <c r="P610" s="30">
        <f t="shared" si="263"/>
        <v>74.763035019455259</v>
      </c>
      <c r="Q610" s="6">
        <f t="shared" si="277"/>
        <v>97.04280155642023</v>
      </c>
      <c r="R610" s="7">
        <f t="shared" si="278"/>
        <v>87.548638132295721</v>
      </c>
      <c r="S610" s="8">
        <f t="shared" si="279"/>
        <v>97.219693464719654</v>
      </c>
      <c r="T610" s="9">
        <f t="shared" si="280"/>
        <v>76</v>
      </c>
      <c r="U610" s="5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>
      <c r="A611" s="1"/>
      <c r="B611" s="31">
        <f t="shared" si="282"/>
        <v>2002</v>
      </c>
      <c r="C611" s="33">
        <v>85</v>
      </c>
      <c r="D611" s="34"/>
      <c r="E611" s="35">
        <v>4595</v>
      </c>
      <c r="F611" s="35">
        <v>4517</v>
      </c>
      <c r="G611" s="35">
        <v>4328</v>
      </c>
      <c r="H611" s="35">
        <v>19743703</v>
      </c>
      <c r="I611" s="34">
        <v>19451227</v>
      </c>
      <c r="J611" s="34"/>
      <c r="K611" s="72">
        <v>387414</v>
      </c>
      <c r="L611" s="36">
        <f t="shared" si="261"/>
        <v>168.4718118171775</v>
      </c>
      <c r="M611" s="28">
        <f>IF(L599=0,0,L611/L599*100)</f>
        <v>36.676418761696553</v>
      </c>
      <c r="N611" s="37">
        <f t="shared" si="281"/>
        <v>-6.6867635597524009</v>
      </c>
      <c r="O611" s="29">
        <f t="shared" si="262"/>
        <v>4296.7797606093582</v>
      </c>
      <c r="P611" s="30">
        <f t="shared" si="263"/>
        <v>84.312078346028287</v>
      </c>
      <c r="Q611" s="6">
        <f t="shared" si="277"/>
        <v>98.302502720348201</v>
      </c>
      <c r="R611" s="7">
        <f t="shared" si="278"/>
        <v>94.189336235038084</v>
      </c>
      <c r="S611" s="8">
        <f t="shared" si="279"/>
        <v>98.518636549587484</v>
      </c>
      <c r="T611" s="9">
        <f t="shared" si="280"/>
        <v>78</v>
      </c>
      <c r="U611" s="5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>
      <c r="A612" s="1"/>
      <c r="B612" s="31">
        <f t="shared" si="282"/>
        <v>2003</v>
      </c>
      <c r="C612" s="33">
        <v>118</v>
      </c>
      <c r="D612" s="34"/>
      <c r="E612" s="35">
        <v>3769</v>
      </c>
      <c r="F612" s="35">
        <v>3533</v>
      </c>
      <c r="G612" s="35"/>
      <c r="H612" s="35">
        <v>15533617</v>
      </c>
      <c r="I612" s="34">
        <v>14550993</v>
      </c>
      <c r="J612" s="34"/>
      <c r="K612" s="72">
        <v>267259</v>
      </c>
      <c r="L612" s="36">
        <f t="shared" si="261"/>
        <v>192.1384140712193</v>
      </c>
      <c r="M612" s="28">
        <f>IF(L599=0,0,L612/L599*100)</f>
        <v>41.828652868834268</v>
      </c>
      <c r="N612" s="37">
        <f t="shared" si="281"/>
        <v>14.047811321530968</v>
      </c>
      <c r="O612" s="29">
        <f t="shared" si="262"/>
        <v>4121.4160254709468</v>
      </c>
      <c r="P612" s="30">
        <f t="shared" si="263"/>
        <v>70.909790395330333</v>
      </c>
      <c r="Q612" s="15">
        <f t="shared" si="277"/>
        <v>93.738392146457954</v>
      </c>
      <c r="R612" s="16">
        <f t="shared" si="278"/>
        <v>0</v>
      </c>
      <c r="S612" s="17">
        <f t="shared" si="279"/>
        <v>93.674209940930055</v>
      </c>
      <c r="T612" s="18">
        <f t="shared" si="280"/>
        <v>236</v>
      </c>
      <c r="U612" s="5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>
      <c r="A613" s="1"/>
      <c r="B613" s="31">
        <f t="shared" si="282"/>
        <v>2004</v>
      </c>
      <c r="C613" s="33">
        <v>124</v>
      </c>
      <c r="D613" s="34"/>
      <c r="E613" s="35">
        <v>5080</v>
      </c>
      <c r="F613" s="35">
        <v>4975</v>
      </c>
      <c r="G613" s="35"/>
      <c r="H613" s="35">
        <v>20946011</v>
      </c>
      <c r="I613" s="34">
        <v>20566294</v>
      </c>
      <c r="J613" s="34"/>
      <c r="K613" s="72">
        <v>398906</v>
      </c>
      <c r="L613" s="36">
        <f t="shared" si="261"/>
        <v>173.58200739918678</v>
      </c>
      <c r="M613" s="28">
        <f>IF(L599=0,0,L613/L599*100)</f>
        <v>37.788911534810033</v>
      </c>
      <c r="N613" s="37">
        <f t="shared" si="281"/>
        <v>-9.657832746113062</v>
      </c>
      <c r="O613" s="29">
        <f t="shared" si="262"/>
        <v>4123.2305118110235</v>
      </c>
      <c r="P613" s="30">
        <f t="shared" si="263"/>
        <v>78.524803149606299</v>
      </c>
      <c r="Q613" s="6">
        <f t="shared" si="277"/>
        <v>97.933070866141733</v>
      </c>
      <c r="R613" s="7">
        <f t="shared" si="278"/>
        <v>0</v>
      </c>
      <c r="S613" s="8">
        <f t="shared" si="279"/>
        <v>98.187163178707394</v>
      </c>
      <c r="T613" s="9">
        <f t="shared" si="280"/>
        <v>105</v>
      </c>
      <c r="U613" s="5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>
      <c r="A614" s="1"/>
      <c r="B614" s="31">
        <f t="shared" si="282"/>
        <v>2005</v>
      </c>
      <c r="C614" s="33">
        <v>42</v>
      </c>
      <c r="D614" s="34"/>
      <c r="E614" s="35">
        <v>1548</v>
      </c>
      <c r="F614" s="35">
        <v>1530</v>
      </c>
      <c r="G614" s="35"/>
      <c r="H614" s="35">
        <v>6163284</v>
      </c>
      <c r="I614" s="34">
        <v>6083976</v>
      </c>
      <c r="J614" s="34"/>
      <c r="K614" s="72">
        <v>112915</v>
      </c>
      <c r="L614" s="36">
        <f t="shared" si="261"/>
        <v>180.44069416392861</v>
      </c>
      <c r="M614" s="28">
        <f>IF(L599=0,0,L614/L599*100)</f>
        <v>39.282051931566478</v>
      </c>
      <c r="N614" s="37">
        <f t="shared" si="281"/>
        <v>3.9512659563666079</v>
      </c>
      <c r="O614" s="29">
        <f t="shared" si="262"/>
        <v>3981.4496124031007</v>
      </c>
      <c r="P614" s="30">
        <f t="shared" si="263"/>
        <v>72.942506459948319</v>
      </c>
      <c r="Q614" s="6">
        <f t="shared" si="277"/>
        <v>98.837209302325576</v>
      </c>
      <c r="R614" s="7">
        <f t="shared" si="278"/>
        <v>0</v>
      </c>
      <c r="S614" s="8">
        <f t="shared" si="279"/>
        <v>98.713218472489658</v>
      </c>
      <c r="T614" s="9">
        <f t="shared" si="280"/>
        <v>18</v>
      </c>
      <c r="U614" s="5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>
      <c r="A615" s="1"/>
      <c r="B615" s="31">
        <f t="shared" si="282"/>
        <v>2006</v>
      </c>
      <c r="C615" s="33">
        <v>62</v>
      </c>
      <c r="D615" s="34">
        <v>0</v>
      </c>
      <c r="E615" s="35">
        <v>3610</v>
      </c>
      <c r="F615" s="35">
        <v>3584</v>
      </c>
      <c r="G615" s="35">
        <v>0</v>
      </c>
      <c r="H615" s="35">
        <v>17450483</v>
      </c>
      <c r="I615" s="34">
        <v>17336071</v>
      </c>
      <c r="J615" s="34">
        <v>0</v>
      </c>
      <c r="K615" s="72">
        <v>270823</v>
      </c>
      <c r="L615" s="36">
        <f t="shared" si="261"/>
        <v>213.00797085823581</v>
      </c>
      <c r="M615" s="28">
        <f>IF(L599=0,0,L615/L599*100)</f>
        <v>46.371968429079111</v>
      </c>
      <c r="N615" s="37">
        <f t="shared" si="281"/>
        <v>18.048742743541069</v>
      </c>
      <c r="O615" s="29">
        <f t="shared" si="262"/>
        <v>4833.9288088642661</v>
      </c>
      <c r="P615" s="30">
        <f t="shared" si="263"/>
        <v>75.020221606648192</v>
      </c>
      <c r="Q615" s="6"/>
      <c r="R615" s="7"/>
      <c r="S615" s="8"/>
      <c r="T615" s="9"/>
      <c r="U615" s="5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>
      <c r="A616" s="1"/>
      <c r="B616" s="31">
        <f t="shared" si="282"/>
        <v>2007</v>
      </c>
      <c r="C616" s="33">
        <v>44</v>
      </c>
      <c r="D616" s="34"/>
      <c r="E616" s="35">
        <v>2659</v>
      </c>
      <c r="F616" s="35">
        <v>2567</v>
      </c>
      <c r="G616" s="35"/>
      <c r="H616" s="35">
        <v>14721704</v>
      </c>
      <c r="I616" s="34">
        <v>14236174</v>
      </c>
      <c r="J616" s="34"/>
      <c r="K616" s="72">
        <v>196356</v>
      </c>
      <c r="L616" s="36">
        <f t="shared" ref="L616:L621" si="283">IF(H616=0,0,H616/K616*3.30578)</f>
        <v>247.84938911528042</v>
      </c>
      <c r="M616" s="28">
        <f>IF(L599=0,0,L616/L599*100)</f>
        <v>53.956966966600021</v>
      </c>
      <c r="N616" s="37">
        <f>IF(L615=0,"     －",IF(L616=0,"     －",(L616-L615)/L615*100))</f>
        <v>16.356861255785017</v>
      </c>
      <c r="O616" s="29">
        <f>IF(H616=0,0,H616/E616)</f>
        <v>5536.5566002256492</v>
      </c>
      <c r="P616" s="30">
        <f>IF(K616=0,0,K616/E616)</f>
        <v>73.845806694245951</v>
      </c>
      <c r="Q616" s="6"/>
      <c r="R616" s="7"/>
      <c r="S616" s="8"/>
      <c r="T616" s="9"/>
      <c r="U616" s="5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>
      <c r="A617" s="1"/>
      <c r="B617" s="31">
        <f t="shared" si="282"/>
        <v>2008</v>
      </c>
      <c r="C617" s="33">
        <v>51</v>
      </c>
      <c r="D617" s="34"/>
      <c r="E617" s="35">
        <v>1637</v>
      </c>
      <c r="F617" s="35">
        <v>1264</v>
      </c>
      <c r="G617" s="35"/>
      <c r="H617" s="35">
        <v>9052454</v>
      </c>
      <c r="I617" s="34">
        <v>6812702</v>
      </c>
      <c r="J617" s="34"/>
      <c r="K617" s="72">
        <v>119345</v>
      </c>
      <c r="L617" s="36">
        <f t="shared" si="283"/>
        <v>250.7471731879844</v>
      </c>
      <c r="M617" s="28">
        <f>IF(L599=0,0,L617/L599*100)</f>
        <v>54.587816370931229</v>
      </c>
      <c r="N617" s="37">
        <f>IF(L616=0,"     －",IF(L617=0,"     －",(L617-L616)/L616*100))</f>
        <v>1.1691713596906059</v>
      </c>
      <c r="O617" s="29">
        <f>IF(H617=0,0,H617/E617)</f>
        <v>5529.904703726329</v>
      </c>
      <c r="P617" s="30">
        <f>IF(K617=0,0,K617/E617)</f>
        <v>72.904703726328648</v>
      </c>
      <c r="Q617" s="6"/>
      <c r="R617" s="7"/>
      <c r="S617" s="8"/>
      <c r="T617" s="9"/>
      <c r="U617" s="5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>
      <c r="A618" s="1"/>
      <c r="B618" s="31">
        <f t="shared" si="282"/>
        <v>2009</v>
      </c>
      <c r="C618" s="33">
        <v>42</v>
      </c>
      <c r="D618" s="34"/>
      <c r="E618" s="35">
        <v>1732</v>
      </c>
      <c r="F618" s="35">
        <v>1592</v>
      </c>
      <c r="G618" s="35"/>
      <c r="H618" s="35">
        <v>9125694</v>
      </c>
      <c r="I618" s="34">
        <v>8256612</v>
      </c>
      <c r="J618" s="34"/>
      <c r="K618" s="72">
        <v>121446</v>
      </c>
      <c r="L618" s="36">
        <f t="shared" si="283"/>
        <v>248.40288450274195</v>
      </c>
      <c r="M618" s="28">
        <f>IF(L599=0,0,L618/L599*100)</f>
        <v>54.077463258497417</v>
      </c>
      <c r="N618" s="37">
        <f>IF(L617=0,"     －",IF(L618=0,"     －",(L618-L617)/L617*100))</f>
        <v>-0.93492128163891219</v>
      </c>
      <c r="O618" s="29">
        <f>IF(H618=0,0,H618/E618)</f>
        <v>5268.8764434180139</v>
      </c>
      <c r="P618" s="30">
        <f>IF(K618=0,0,K618/E618)</f>
        <v>70.118937644341798</v>
      </c>
      <c r="Q618" s="6"/>
      <c r="R618" s="7"/>
      <c r="S618" s="8"/>
      <c r="T618" s="9"/>
      <c r="U618" s="5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>
      <c r="A619" s="1"/>
      <c r="B619" s="31">
        <f t="shared" si="282"/>
        <v>2010</v>
      </c>
      <c r="C619" s="33">
        <v>71</v>
      </c>
      <c r="D619" s="34"/>
      <c r="E619" s="35">
        <v>2510</v>
      </c>
      <c r="F619" s="35">
        <v>2335</v>
      </c>
      <c r="G619" s="35"/>
      <c r="H619" s="35">
        <v>12628686</v>
      </c>
      <c r="I619" s="34">
        <v>11672516</v>
      </c>
      <c r="J619" s="34"/>
      <c r="K619" s="72">
        <v>166714</v>
      </c>
      <c r="L619" s="36">
        <f t="shared" si="283"/>
        <v>250.41482781937927</v>
      </c>
      <c r="M619" s="28">
        <f>IF(L599=0,0,L619/L599*100)</f>
        <v>54.515464576402536</v>
      </c>
      <c r="N619" s="37">
        <f>IF(L618=0,"     －",IF(L619=0,"     －",(L619-L618)/L618*100))</f>
        <v>0.80995167212525088</v>
      </c>
      <c r="O619" s="29">
        <f>IF(H619=0,0,H619/E619)</f>
        <v>5031.3490039840635</v>
      </c>
      <c r="P619" s="30">
        <f>IF(K619=0,0,K619/E619)</f>
        <v>66.419920318725104</v>
      </c>
      <c r="Q619" s="6"/>
      <c r="R619" s="7"/>
      <c r="S619" s="8"/>
      <c r="T619" s="9"/>
      <c r="U619" s="5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>
      <c r="A620" s="1"/>
      <c r="B620" s="31">
        <f t="shared" si="282"/>
        <v>2011</v>
      </c>
      <c r="C620" s="33">
        <v>62</v>
      </c>
      <c r="D620" s="34"/>
      <c r="E620" s="35">
        <v>1818</v>
      </c>
      <c r="F620" s="35">
        <v>1599</v>
      </c>
      <c r="G620" s="35"/>
      <c r="H620" s="35">
        <v>8823625</v>
      </c>
      <c r="I620" s="34">
        <v>7681434</v>
      </c>
      <c r="J620" s="34"/>
      <c r="K620" s="72">
        <v>127808</v>
      </c>
      <c r="L620" s="36">
        <f t="shared" si="283"/>
        <v>228.22486113936529</v>
      </c>
      <c r="M620" s="28">
        <f>IF(L599=0,0,L620/L599*100)</f>
        <v>49.6846949569278</v>
      </c>
      <c r="N620" s="37">
        <f>IF(L619=0,"     －",IF(L620=0,"     －",(L620-L619)/L619*100))</f>
        <v>-8.8612830451155613</v>
      </c>
      <c r="O620" s="29">
        <f>IF(H620=0,0,H620/E620)</f>
        <v>4853.4790979097907</v>
      </c>
      <c r="P620" s="30">
        <f>IF(K620=0,0,K620/E620)</f>
        <v>70.301430143014301</v>
      </c>
      <c r="Q620" s="6"/>
      <c r="R620" s="7"/>
      <c r="S620" s="8"/>
      <c r="T620" s="9"/>
      <c r="U620" s="5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>
      <c r="A621" s="1"/>
      <c r="B621" s="31">
        <f t="shared" si="282"/>
        <v>2012</v>
      </c>
      <c r="C621" s="33">
        <v>93</v>
      </c>
      <c r="D621" s="34"/>
      <c r="E621" s="35">
        <v>2377</v>
      </c>
      <c r="F621" s="35">
        <v>2256</v>
      </c>
      <c r="G621" s="35"/>
      <c r="H621" s="35">
        <v>11185135</v>
      </c>
      <c r="I621" s="34">
        <v>10628695</v>
      </c>
      <c r="J621" s="34"/>
      <c r="K621" s="72">
        <v>165863</v>
      </c>
      <c r="L621" s="36">
        <f t="shared" si="283"/>
        <v>222.92853487697678</v>
      </c>
      <c r="M621" s="28">
        <f>IF(L599=0,0,L621/L599*100)</f>
        <v>48.531681418326286</v>
      </c>
      <c r="N621" s="37">
        <f t="shared" ref="N621:N623" si="284">IF(L620=0,"     －",IF(L621=0,"     －",(L621-L620)/L620*100))</f>
        <v>-2.3206614020697369</v>
      </c>
      <c r="O621" s="29">
        <f t="shared" ref="O621:O628" si="285">IF(H621=0,0,H621/E621)</f>
        <v>4705.5679427850228</v>
      </c>
      <c r="P621" s="30">
        <f t="shared" ref="P621:P628" si="286">IF(K621=0,0,K621/E621)</f>
        <v>69.778291964661335</v>
      </c>
      <c r="Q621" s="6"/>
      <c r="R621" s="7"/>
      <c r="S621" s="8"/>
      <c r="T621" s="9"/>
      <c r="U621" s="5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>
      <c r="A622" s="1"/>
      <c r="B622" s="31">
        <f t="shared" si="282"/>
        <v>2013</v>
      </c>
      <c r="C622" s="33">
        <v>112</v>
      </c>
      <c r="D622" s="34"/>
      <c r="E622" s="35">
        <v>2998</v>
      </c>
      <c r="F622" s="35">
        <v>2876</v>
      </c>
      <c r="G622" s="35"/>
      <c r="H622" s="35">
        <v>14636116</v>
      </c>
      <c r="I622" s="34">
        <v>14066763</v>
      </c>
      <c r="J622" s="34"/>
      <c r="K622" s="72">
        <v>206949</v>
      </c>
      <c r="L622" s="36">
        <f>IF(H622=0,0,H622/K622*3.30578)</f>
        <v>233.79566729232809</v>
      </c>
      <c r="M622" s="28">
        <f>IF(L599=0,0,L622/L599*100)</f>
        <v>50.897462939313009</v>
      </c>
      <c r="N622" s="37">
        <f t="shared" si="284"/>
        <v>4.8747157564859691</v>
      </c>
      <c r="O622" s="29">
        <f t="shared" si="285"/>
        <v>4881.9599733155437</v>
      </c>
      <c r="P622" s="30">
        <f t="shared" si="286"/>
        <v>69.029019346230825</v>
      </c>
      <c r="Q622" s="6"/>
      <c r="R622" s="7"/>
      <c r="S622" s="8"/>
      <c r="T622" s="9"/>
      <c r="U622" s="5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>
      <c r="A623" s="1"/>
      <c r="B623" s="31">
        <f t="shared" si="282"/>
        <v>2014</v>
      </c>
      <c r="C623" s="33">
        <v>63</v>
      </c>
      <c r="D623" s="34"/>
      <c r="E623" s="35">
        <v>1554</v>
      </c>
      <c r="F623" s="35">
        <v>1527</v>
      </c>
      <c r="G623" s="35"/>
      <c r="H623" s="35">
        <v>7848231</v>
      </c>
      <c r="I623" s="34">
        <v>7729073</v>
      </c>
      <c r="J623" s="34"/>
      <c r="K623" s="72">
        <v>106082</v>
      </c>
      <c r="L623" s="36">
        <f>IF(H623=0,0,H623/K623*3.30578)</f>
        <v>244.57047449312796</v>
      </c>
      <c r="M623" s="28">
        <f>IF(L599=0,0,L623/L599*100)</f>
        <v>53.243145203369878</v>
      </c>
      <c r="N623" s="37">
        <f t="shared" si="284"/>
        <v>4.6086428057400708</v>
      </c>
      <c r="O623" s="29">
        <f t="shared" si="285"/>
        <v>5050.3416988416984</v>
      </c>
      <c r="P623" s="30">
        <f t="shared" si="286"/>
        <v>68.263835263835261</v>
      </c>
      <c r="Q623" s="6"/>
      <c r="R623" s="7"/>
      <c r="S623" s="8"/>
      <c r="T623" s="9"/>
      <c r="U623" s="5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>
      <c r="A624" s="1"/>
      <c r="B624" s="31">
        <f t="shared" ref="B624:B633" si="287">B623+1</f>
        <v>2015</v>
      </c>
      <c r="C624" s="33">
        <v>34</v>
      </c>
      <c r="D624" s="34"/>
      <c r="E624" s="35">
        <v>1373</v>
      </c>
      <c r="F624" s="35">
        <v>1308</v>
      </c>
      <c r="G624" s="35"/>
      <c r="H624" s="35">
        <v>8103200</v>
      </c>
      <c r="I624" s="34">
        <v>7713360</v>
      </c>
      <c r="J624" s="34"/>
      <c r="K624" s="72">
        <v>89167</v>
      </c>
      <c r="L624" s="36">
        <f>IF(H624=0,0,H624/K624*3.30578)</f>
        <v>300.41827689616116</v>
      </c>
      <c r="M624" s="28">
        <f>IF(L599=0,0,L624/L599*100)</f>
        <v>65.401246702728727</v>
      </c>
      <c r="N624" s="37">
        <f>IF(L623=0,"     －",IF(L624=0,"     －",(L624-L623)/L623*100))</f>
        <v>22.835055015850834</v>
      </c>
      <c r="O624" s="29">
        <f t="shared" si="285"/>
        <v>5901.8208302986159</v>
      </c>
      <c r="P624" s="30">
        <f t="shared" si="286"/>
        <v>64.943190094683175</v>
      </c>
      <c r="Q624" s="6"/>
      <c r="R624" s="7"/>
      <c r="S624" s="8"/>
      <c r="T624" s="9"/>
      <c r="U624" s="5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>
      <c r="A625" s="1"/>
      <c r="B625" s="31">
        <f t="shared" si="287"/>
        <v>2016</v>
      </c>
      <c r="C625" s="33">
        <v>64</v>
      </c>
      <c r="D625" s="34"/>
      <c r="E625" s="35">
        <v>1091</v>
      </c>
      <c r="F625" s="35">
        <v>972</v>
      </c>
      <c r="G625" s="35"/>
      <c r="H625" s="35">
        <v>6788566</v>
      </c>
      <c r="I625" s="34">
        <v>6244629</v>
      </c>
      <c r="J625" s="34"/>
      <c r="K625" s="72">
        <v>75178</v>
      </c>
      <c r="L625" s="36">
        <f>IF(H625=0,0,H625/K625*3.30578)</f>
        <v>298.51160860198462</v>
      </c>
      <c r="M625" s="28">
        <f>IF(L599=0,0,L625/L599*100)</f>
        <v>64.986163823031589</v>
      </c>
      <c r="N625" s="37">
        <f>IF(L624=0,"     －",IF(L625=0,"     －",(L625-L624)/L624*100))</f>
        <v>-0.63467120372159513</v>
      </c>
      <c r="O625" s="29">
        <f t="shared" si="285"/>
        <v>6222.333638863428</v>
      </c>
      <c r="P625" s="30">
        <f t="shared" si="286"/>
        <v>68.907424381301553</v>
      </c>
      <c r="Q625" s="6"/>
      <c r="R625" s="7"/>
      <c r="S625" s="8"/>
      <c r="T625" s="9"/>
      <c r="U625" s="5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>
      <c r="A626" s="1"/>
      <c r="B626" s="31">
        <f t="shared" si="287"/>
        <v>2017</v>
      </c>
      <c r="C626" s="33">
        <v>63</v>
      </c>
      <c r="D626" s="34"/>
      <c r="E626" s="35">
        <v>1390</v>
      </c>
      <c r="F626" s="35">
        <v>1349</v>
      </c>
      <c r="G626" s="35"/>
      <c r="H626" s="35">
        <v>8711869</v>
      </c>
      <c r="I626" s="34">
        <v>8436107</v>
      </c>
      <c r="J626" s="34"/>
      <c r="K626" s="72">
        <v>91553</v>
      </c>
      <c r="L626" s="36">
        <f t="shared" ref="L626:L633" si="288">IF(H626=0,0,H626/K626*3.30578)</f>
        <v>314.56666961017118</v>
      </c>
      <c r="M626" s="28">
        <f>IF(L599=0,0,L626/L599*100)</f>
        <v>68.481360642187539</v>
      </c>
      <c r="N626" s="37">
        <f>IF(L625=0,"     －",IF(L626=0,"     －",(L626-L625)/L625*100))</f>
        <v>5.3783707385374413</v>
      </c>
      <c r="O626" s="29">
        <f t="shared" si="285"/>
        <v>6267.5316546762588</v>
      </c>
      <c r="P626" s="30">
        <f t="shared" si="286"/>
        <v>65.865467625899285</v>
      </c>
      <c r="Q626" s="6"/>
      <c r="R626" s="7"/>
      <c r="S626" s="8"/>
      <c r="T626" s="9"/>
      <c r="U626" s="5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>
      <c r="A627" s="1"/>
      <c r="B627" s="31">
        <f t="shared" si="287"/>
        <v>2018</v>
      </c>
      <c r="C627" s="33">
        <v>48</v>
      </c>
      <c r="D627" s="34"/>
      <c r="E627" s="35">
        <v>1472</v>
      </c>
      <c r="F627" s="35">
        <v>1314</v>
      </c>
      <c r="G627" s="35"/>
      <c r="H627" s="35">
        <v>8670626</v>
      </c>
      <c r="I627" s="34">
        <v>7651788</v>
      </c>
      <c r="J627" s="34"/>
      <c r="K627" s="72">
        <v>91653</v>
      </c>
      <c r="L627" s="36">
        <f t="shared" si="288"/>
        <v>312.73588445855563</v>
      </c>
      <c r="M627" s="28">
        <f>IF(L599=0,0,L627/L599*100)</f>
        <v>68.082797570068294</v>
      </c>
      <c r="N627" s="37">
        <f>IF(L626=0,"     －",IF(L627=0,"     －",(L627-L626)/L626*100))</f>
        <v>-0.58200226803569377</v>
      </c>
      <c r="O627" s="29">
        <f t="shared" si="285"/>
        <v>5890.370923913043</v>
      </c>
      <c r="P627" s="30">
        <f t="shared" si="286"/>
        <v>62.264266304347828</v>
      </c>
      <c r="Q627" s="6"/>
      <c r="R627" s="7"/>
      <c r="S627" s="8"/>
      <c r="T627" s="9"/>
      <c r="U627" s="5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>
      <c r="A628" s="1"/>
      <c r="B628" s="31">
        <f t="shared" si="287"/>
        <v>2019</v>
      </c>
      <c r="C628" s="33">
        <v>70</v>
      </c>
      <c r="D628" s="34"/>
      <c r="E628" s="35">
        <v>2376</v>
      </c>
      <c r="F628" s="35">
        <v>1968</v>
      </c>
      <c r="G628" s="35"/>
      <c r="H628" s="35">
        <v>16382997</v>
      </c>
      <c r="I628" s="34">
        <v>13770265</v>
      </c>
      <c r="J628" s="34"/>
      <c r="K628" s="72">
        <v>153047</v>
      </c>
      <c r="L628" s="36">
        <f t="shared" si="288"/>
        <v>353.8689671973969</v>
      </c>
      <c r="M628" s="28">
        <f>IF(L599=0,0,L628/L599*100)</f>
        <v>77.037495398844385</v>
      </c>
      <c r="N628" s="37">
        <f>IF(L627=0,"     －",IF(L628=0,"     －",(L628-L627)/L627*100))</f>
        <v>13.152658451733352</v>
      </c>
      <c r="O628" s="29">
        <f t="shared" si="285"/>
        <v>6895.200757575758</v>
      </c>
      <c r="P628" s="30">
        <f t="shared" si="286"/>
        <v>64.41372053872054</v>
      </c>
      <c r="Q628" s="6"/>
      <c r="R628" s="7"/>
      <c r="S628" s="8"/>
      <c r="T628" s="9"/>
      <c r="U628" s="5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>
      <c r="A629" s="1"/>
      <c r="B629" s="31">
        <f t="shared" si="287"/>
        <v>2020</v>
      </c>
      <c r="C629" s="33">
        <v>32</v>
      </c>
      <c r="D629" s="34"/>
      <c r="E629" s="35">
        <v>855</v>
      </c>
      <c r="F629" s="35">
        <v>783</v>
      </c>
      <c r="G629" s="35"/>
      <c r="H629" s="35">
        <v>6329683</v>
      </c>
      <c r="I629" s="34">
        <v>5869264</v>
      </c>
      <c r="J629" s="34"/>
      <c r="K629" s="72">
        <v>58891</v>
      </c>
      <c r="L629" s="36">
        <f t="shared" si="288"/>
        <v>355.30963080504665</v>
      </c>
      <c r="M629" s="28">
        <f>IF(L599=0,0,L629/L599*100)</f>
        <v>77.35112876693708</v>
      </c>
      <c r="N629" s="37">
        <f t="shared" ref="N629:N633" si="289">IF(L628=0,"     －",IF(L629=0,"     －",(L629-L628)/L628*100))</f>
        <v>0.40711781512226114</v>
      </c>
      <c r="O629" s="29">
        <f>IF(H629=0,0,H629/E629)</f>
        <v>7403.1380116959062</v>
      </c>
      <c r="P629" s="30">
        <f>IF(K629=0,0,K629/E629)</f>
        <v>68.878362573099409</v>
      </c>
      <c r="Q629" s="6"/>
      <c r="R629" s="7"/>
      <c r="S629" s="8"/>
      <c r="T629" s="9"/>
      <c r="U629" s="5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>
      <c r="A630" s="1"/>
      <c r="B630" s="31">
        <f t="shared" si="287"/>
        <v>2021</v>
      </c>
      <c r="C630" s="81">
        <v>43</v>
      </c>
      <c r="D630" s="34"/>
      <c r="E630" s="35">
        <v>1123</v>
      </c>
      <c r="F630" s="35">
        <v>1059</v>
      </c>
      <c r="G630" s="35"/>
      <c r="H630" s="35">
        <v>7328897</v>
      </c>
      <c r="I630" s="34">
        <v>6916133</v>
      </c>
      <c r="J630" s="34"/>
      <c r="K630" s="72">
        <v>68722</v>
      </c>
      <c r="L630" s="36">
        <f t="shared" si="288"/>
        <v>352.54679905503332</v>
      </c>
      <c r="M630" s="28">
        <f>IF(L599=0,0,L630/L599*100)</f>
        <v>76.749658567628245</v>
      </c>
      <c r="N630" s="37">
        <f t="shared" si="289"/>
        <v>-0.77758425623122496</v>
      </c>
      <c r="O630" s="29">
        <f>IF(H630=0,0,H630/E630)</f>
        <v>6526.1772039180769</v>
      </c>
      <c r="P630" s="30">
        <f>IF(K630=0,0,K630/E630)</f>
        <v>61.195013357079254</v>
      </c>
      <c r="Q630" s="6"/>
      <c r="R630" s="7"/>
      <c r="S630" s="8"/>
      <c r="T630" s="9"/>
      <c r="U630" s="5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>
      <c r="A631" s="1"/>
      <c r="B631" s="31">
        <f t="shared" si="287"/>
        <v>2022</v>
      </c>
      <c r="C631" s="81">
        <v>19</v>
      </c>
      <c r="D631" s="34"/>
      <c r="E631" s="35">
        <v>560</v>
      </c>
      <c r="F631" s="35">
        <v>533</v>
      </c>
      <c r="G631" s="35"/>
      <c r="H631" s="35">
        <v>3513788</v>
      </c>
      <c r="I631" s="34">
        <v>3357408</v>
      </c>
      <c r="J631" s="34"/>
      <c r="K631" s="72">
        <v>32962</v>
      </c>
      <c r="L631" s="36">
        <f t="shared" si="288"/>
        <v>352.40003927674292</v>
      </c>
      <c r="M631" s="28">
        <f>IF(L599=0,0,L631/L599*100)</f>
        <v>76.717708872139752</v>
      </c>
      <c r="N631" s="37">
        <f t="shared" si="289"/>
        <v>-4.1628452927037554E-2</v>
      </c>
      <c r="O631" s="29">
        <f>IF(H631=0,0,H631/E631)</f>
        <v>6274.6214285714286</v>
      </c>
      <c r="P631" s="30">
        <f>IF(K631=0,0,K631/E631)</f>
        <v>58.860714285714288</v>
      </c>
      <c r="Q631" s="6"/>
      <c r="R631" s="7"/>
      <c r="S631" s="8"/>
      <c r="T631" s="9"/>
      <c r="U631" s="5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>
      <c r="A632" s="1"/>
      <c r="B632" s="31">
        <f t="shared" si="287"/>
        <v>2023</v>
      </c>
      <c r="C632" s="81">
        <v>14</v>
      </c>
      <c r="D632" s="34"/>
      <c r="E632" s="35">
        <v>234</v>
      </c>
      <c r="F632" s="35">
        <v>230</v>
      </c>
      <c r="G632" s="35"/>
      <c r="H632" s="35">
        <v>1400150</v>
      </c>
      <c r="I632" s="34">
        <v>1375970</v>
      </c>
      <c r="J632" s="34"/>
      <c r="K632" s="72">
        <v>11876</v>
      </c>
      <c r="L632" s="36">
        <f t="shared" si="288"/>
        <v>389.74299991579653</v>
      </c>
      <c r="M632" s="28">
        <f>IF(L599=0,0,L632/L599*100)</f>
        <v>84.847294750196028</v>
      </c>
      <c r="N632" s="37">
        <f t="shared" si="289"/>
        <v>10.596752689271936</v>
      </c>
      <c r="O632" s="29">
        <f>IF(H632=0,0,H632/E632)</f>
        <v>5983.5470085470088</v>
      </c>
      <c r="P632" s="30">
        <f>IF(K632=0,0,K632/E632)</f>
        <v>50.752136752136749</v>
      </c>
      <c r="Q632" s="6"/>
      <c r="R632" s="7"/>
      <c r="S632" s="8"/>
      <c r="T632" s="9"/>
      <c r="U632" s="5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>
      <c r="A633" s="1"/>
      <c r="B633" s="31">
        <f t="shared" si="287"/>
        <v>2024</v>
      </c>
      <c r="C633" s="81">
        <v>18</v>
      </c>
      <c r="D633" s="34"/>
      <c r="E633" s="35">
        <v>369</v>
      </c>
      <c r="F633" s="35">
        <v>361</v>
      </c>
      <c r="G633" s="35"/>
      <c r="H633" s="35">
        <v>2032930</v>
      </c>
      <c r="I633" s="34">
        <v>1968360</v>
      </c>
      <c r="J633" s="34"/>
      <c r="K633" s="72">
        <v>15085</v>
      </c>
      <c r="L633" s="36">
        <f t="shared" si="288"/>
        <v>445.50343622141202</v>
      </c>
      <c r="M633" s="28">
        <f>IF(L599=0,0,L633/L599*100)</f>
        <v>96.986376595525499</v>
      </c>
      <c r="N633" s="37">
        <f t="shared" si="289"/>
        <v>14.306975703902944</v>
      </c>
      <c r="O633" s="29">
        <f>IF(H633=0,0,H633/E633)</f>
        <v>5509.2953929539299</v>
      </c>
      <c r="P633" s="30">
        <f>IF(K633=0,0,K633/E633)</f>
        <v>40.880758807588073</v>
      </c>
      <c r="Q633" s="6"/>
      <c r="R633" s="7"/>
      <c r="S633" s="8"/>
      <c r="T633" s="9"/>
      <c r="U633" s="5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>
      <c r="A634" s="1"/>
      <c r="B634" s="58" t="s">
        <v>43</v>
      </c>
      <c r="C634" s="59">
        <v>10</v>
      </c>
      <c r="D634" s="60">
        <v>5</v>
      </c>
      <c r="E634" s="61">
        <v>457</v>
      </c>
      <c r="F634" s="61">
        <v>347</v>
      </c>
      <c r="G634" s="61">
        <v>321</v>
      </c>
      <c r="H634" s="61">
        <v>1862895</v>
      </c>
      <c r="I634" s="60">
        <v>1366775</v>
      </c>
      <c r="J634" s="60">
        <v>1220836</v>
      </c>
      <c r="K634" s="73">
        <v>11115</v>
      </c>
      <c r="L634" s="63">
        <f t="shared" si="261"/>
        <v>554.05497373819162</v>
      </c>
      <c r="M634" s="62">
        <v>100</v>
      </c>
      <c r="N634" s="63"/>
      <c r="O634" s="64">
        <f t="shared" si="262"/>
        <v>4076.3566739606126</v>
      </c>
      <c r="P634" s="65">
        <f t="shared" si="263"/>
        <v>24.321663019693656</v>
      </c>
      <c r="Q634" s="6">
        <f t="shared" ref="Q634:Q648" si="290">IF(F634=0,0,F634/E634*100)</f>
        <v>75.929978118161927</v>
      </c>
      <c r="R634" s="7">
        <f t="shared" ref="R634:R648" si="291">IF(G634=0,0,G634/E634*100)</f>
        <v>70.24070021881839</v>
      </c>
      <c r="S634" s="8">
        <f t="shared" ref="S634:S648" si="292">IF(I634=0,0,I634/H634*100)</f>
        <v>73.368332622074789</v>
      </c>
      <c r="T634" s="9">
        <f t="shared" ref="T634:T648" si="293">E634-F634</f>
        <v>110</v>
      </c>
      <c r="U634" s="5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>
      <c r="A635" s="1"/>
      <c r="B635" s="31">
        <v>1991</v>
      </c>
      <c r="C635" s="33">
        <v>10</v>
      </c>
      <c r="D635" s="34">
        <v>0</v>
      </c>
      <c r="E635" s="35">
        <v>369</v>
      </c>
      <c r="F635" s="35">
        <v>204</v>
      </c>
      <c r="G635" s="35">
        <v>113</v>
      </c>
      <c r="H635" s="35">
        <v>1810112</v>
      </c>
      <c r="I635" s="34">
        <v>994049</v>
      </c>
      <c r="J635" s="34">
        <v>575716</v>
      </c>
      <c r="K635" s="72">
        <v>12148</v>
      </c>
      <c r="L635" s="36">
        <f t="shared" si="261"/>
        <v>492.57754752716494</v>
      </c>
      <c r="M635" s="28">
        <f>IF(L634=0,0,L635/L634*100)</f>
        <v>88.904092711912611</v>
      </c>
      <c r="N635" s="37">
        <f t="shared" ref="N635:N650" si="294">IF(L634=0,"     －",IF(L635=0,"     －",(L635-L634)/L634*100))</f>
        <v>-11.095907288087391</v>
      </c>
      <c r="O635" s="29">
        <f t="shared" si="262"/>
        <v>4905.4525745257451</v>
      </c>
      <c r="P635" s="30">
        <f t="shared" si="263"/>
        <v>32.921409214092144</v>
      </c>
      <c r="Q635" s="6">
        <f t="shared" si="290"/>
        <v>55.284552845528459</v>
      </c>
      <c r="R635" s="7">
        <f t="shared" si="291"/>
        <v>30.62330623306233</v>
      </c>
      <c r="S635" s="8">
        <f t="shared" si="292"/>
        <v>54.916436110030766</v>
      </c>
      <c r="T635" s="9">
        <f t="shared" si="293"/>
        <v>165</v>
      </c>
      <c r="U635" s="5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>
      <c r="A636" s="1"/>
      <c r="B636" s="31">
        <v>1992</v>
      </c>
      <c r="C636" s="33">
        <v>4</v>
      </c>
      <c r="D636" s="34">
        <v>2</v>
      </c>
      <c r="E636" s="35">
        <v>211</v>
      </c>
      <c r="F636" s="35">
        <v>202</v>
      </c>
      <c r="G636" s="35">
        <v>185</v>
      </c>
      <c r="H636" s="35">
        <v>891229</v>
      </c>
      <c r="I636" s="34">
        <v>862646</v>
      </c>
      <c r="J636" s="34">
        <v>728109</v>
      </c>
      <c r="K636" s="72">
        <v>7213</v>
      </c>
      <c r="L636" s="36">
        <f t="shared" si="261"/>
        <v>408.45792369610427</v>
      </c>
      <c r="M636" s="28">
        <f>IF(L634=0,0,L636/L634*100)</f>
        <v>73.721551661246068</v>
      </c>
      <c r="N636" s="37">
        <f t="shared" si="294"/>
        <v>-17.077437705668384</v>
      </c>
      <c r="O636" s="29">
        <f t="shared" si="262"/>
        <v>4223.8341232227485</v>
      </c>
      <c r="P636" s="30">
        <f t="shared" si="263"/>
        <v>34.18483412322275</v>
      </c>
      <c r="Q636" s="6">
        <f t="shared" si="290"/>
        <v>95.73459715639811</v>
      </c>
      <c r="R636" s="7">
        <f t="shared" si="291"/>
        <v>87.677725118483409</v>
      </c>
      <c r="S636" s="8">
        <f t="shared" si="292"/>
        <v>96.792855708241092</v>
      </c>
      <c r="T636" s="9">
        <f t="shared" si="293"/>
        <v>9</v>
      </c>
      <c r="U636" s="5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>
      <c r="A637" s="1"/>
      <c r="B637" s="31">
        <f>B636+1</f>
        <v>1993</v>
      </c>
      <c r="C637" s="33">
        <v>3</v>
      </c>
      <c r="D637" s="34">
        <v>-7</v>
      </c>
      <c r="E637" s="35">
        <v>79</v>
      </c>
      <c r="F637" s="35">
        <v>79</v>
      </c>
      <c r="G637" s="35">
        <v>61</v>
      </c>
      <c r="H637" s="35">
        <v>487821</v>
      </c>
      <c r="I637" s="34">
        <v>487821</v>
      </c>
      <c r="J637" s="34">
        <v>258461</v>
      </c>
      <c r="K637" s="72">
        <v>3899</v>
      </c>
      <c r="L637" s="36">
        <f t="shared" si="261"/>
        <v>413.60064256988971</v>
      </c>
      <c r="M637" s="28">
        <f>IF(L634=0,0,L637/L634*100)</f>
        <v>74.649748161150711</v>
      </c>
      <c r="N637" s="37">
        <f t="shared" si="294"/>
        <v>1.2590571942513378</v>
      </c>
      <c r="O637" s="29">
        <f t="shared" si="262"/>
        <v>6174.9493670886077</v>
      </c>
      <c r="P637" s="30">
        <f t="shared" si="263"/>
        <v>49.354430379746837</v>
      </c>
      <c r="Q637" s="6">
        <f t="shared" si="290"/>
        <v>100</v>
      </c>
      <c r="R637" s="7">
        <f t="shared" si="291"/>
        <v>77.215189873417728</v>
      </c>
      <c r="S637" s="8">
        <f t="shared" si="292"/>
        <v>100</v>
      </c>
      <c r="T637" s="9">
        <f t="shared" si="293"/>
        <v>0</v>
      </c>
      <c r="U637" s="5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>
      <c r="A638" s="1"/>
      <c r="B638" s="31">
        <f t="shared" ref="B638:B658" si="295">B637+1</f>
        <v>1994</v>
      </c>
      <c r="C638" s="33">
        <v>10</v>
      </c>
      <c r="D638" s="34">
        <v>3</v>
      </c>
      <c r="E638" s="35">
        <v>313</v>
      </c>
      <c r="F638" s="35">
        <v>258</v>
      </c>
      <c r="G638" s="35">
        <v>181</v>
      </c>
      <c r="H638" s="35">
        <v>1506617</v>
      </c>
      <c r="I638" s="34">
        <v>1209919</v>
      </c>
      <c r="J638" s="34">
        <v>866699</v>
      </c>
      <c r="K638" s="72">
        <v>16572</v>
      </c>
      <c r="L638" s="36">
        <f t="shared" si="261"/>
        <v>300.53972642167508</v>
      </c>
      <c r="M638" s="28">
        <f>IF(L634=0,0,L638/L634*100)</f>
        <v>54.243665460476407</v>
      </c>
      <c r="N638" s="37">
        <f t="shared" si="294"/>
        <v>-27.335768978915386</v>
      </c>
      <c r="O638" s="29">
        <f t="shared" si="262"/>
        <v>4813.4728434504796</v>
      </c>
      <c r="P638" s="30">
        <f t="shared" si="263"/>
        <v>52.945686900958464</v>
      </c>
      <c r="Q638" s="6">
        <f t="shared" si="290"/>
        <v>82.428115015974441</v>
      </c>
      <c r="R638" s="7">
        <f t="shared" si="291"/>
        <v>57.827476038338652</v>
      </c>
      <c r="S638" s="8">
        <f t="shared" si="292"/>
        <v>80.307005695541733</v>
      </c>
      <c r="T638" s="9">
        <f t="shared" si="293"/>
        <v>55</v>
      </c>
      <c r="U638" s="5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>
      <c r="A639" s="1"/>
      <c r="B639" s="31">
        <f t="shared" si="295"/>
        <v>1995</v>
      </c>
      <c r="C639" s="33">
        <v>16</v>
      </c>
      <c r="D639" s="34">
        <v>13</v>
      </c>
      <c r="E639" s="35">
        <v>581</v>
      </c>
      <c r="F639" s="35">
        <v>564</v>
      </c>
      <c r="G639" s="35">
        <v>465</v>
      </c>
      <c r="H639" s="35">
        <v>2490035</v>
      </c>
      <c r="I639" s="34">
        <v>2410480</v>
      </c>
      <c r="J639" s="34">
        <v>1966360</v>
      </c>
      <c r="K639" s="72">
        <v>35332</v>
      </c>
      <c r="L639" s="36">
        <f t="shared" si="261"/>
        <v>232.97599632910675</v>
      </c>
      <c r="M639" s="28">
        <f>IF(L634=0,0,L639/L634*100)</f>
        <v>42.04925636841142</v>
      </c>
      <c r="N639" s="37">
        <f t="shared" si="294"/>
        <v>-22.48079842788318</v>
      </c>
      <c r="O639" s="29">
        <f t="shared" si="262"/>
        <v>4285.7745266781412</v>
      </c>
      <c r="P639" s="30">
        <f t="shared" si="263"/>
        <v>60.812392426850259</v>
      </c>
      <c r="Q639" s="6">
        <f t="shared" si="290"/>
        <v>97.074010327022378</v>
      </c>
      <c r="R639" s="7">
        <f t="shared" si="291"/>
        <v>80.034423407917387</v>
      </c>
      <c r="S639" s="8">
        <f t="shared" si="292"/>
        <v>96.805064989046343</v>
      </c>
      <c r="T639" s="9">
        <f t="shared" si="293"/>
        <v>17</v>
      </c>
      <c r="U639" s="5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>
      <c r="A640" s="1"/>
      <c r="B640" s="31">
        <f t="shared" si="295"/>
        <v>1996</v>
      </c>
      <c r="C640" s="33">
        <v>13</v>
      </c>
      <c r="D640" s="34">
        <v>13</v>
      </c>
      <c r="E640" s="35">
        <v>376</v>
      </c>
      <c r="F640" s="35">
        <v>376</v>
      </c>
      <c r="G640" s="35">
        <v>341</v>
      </c>
      <c r="H640" s="35">
        <v>1477299</v>
      </c>
      <c r="I640" s="34">
        <v>1477299</v>
      </c>
      <c r="J640" s="34">
        <v>1345588</v>
      </c>
      <c r="K640" s="72">
        <v>22803</v>
      </c>
      <c r="L640" s="36">
        <f t="shared" si="261"/>
        <v>214.1659206341271</v>
      </c>
      <c r="M640" s="28">
        <f>IF(L634=0,0,L640/L634*100)</f>
        <v>38.654272732028069</v>
      </c>
      <c r="N640" s="37">
        <f t="shared" si="294"/>
        <v>-8.0738256263997865</v>
      </c>
      <c r="O640" s="29">
        <f t="shared" si="262"/>
        <v>3928.9867021276596</v>
      </c>
      <c r="P640" s="30">
        <f t="shared" si="263"/>
        <v>60.646276595744681</v>
      </c>
      <c r="Q640" s="6">
        <f t="shared" si="290"/>
        <v>100</v>
      </c>
      <c r="R640" s="7">
        <f t="shared" si="291"/>
        <v>90.691489361702125</v>
      </c>
      <c r="S640" s="8">
        <f t="shared" si="292"/>
        <v>100</v>
      </c>
      <c r="T640" s="9">
        <f t="shared" si="293"/>
        <v>0</v>
      </c>
      <c r="U640" s="5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>
      <c r="A641" s="1"/>
      <c r="B641" s="31">
        <f t="shared" si="295"/>
        <v>1997</v>
      </c>
      <c r="C641" s="33">
        <v>23</v>
      </c>
      <c r="D641">
        <v>15</v>
      </c>
      <c r="E641" s="35">
        <v>742</v>
      </c>
      <c r="F641" s="35">
        <v>650</v>
      </c>
      <c r="G641" s="35">
        <v>579</v>
      </c>
      <c r="H641" s="35">
        <v>3198739</v>
      </c>
      <c r="I641" s="34">
        <v>2825390</v>
      </c>
      <c r="J641" s="34">
        <v>2523487</v>
      </c>
      <c r="K641" s="72">
        <v>44002</v>
      </c>
      <c r="L641" s="36">
        <f t="shared" si="261"/>
        <v>240.31469959138224</v>
      </c>
      <c r="M641" s="28">
        <f>IF(L634=0,0,L641/L634*100)</f>
        <v>43.373800612236444</v>
      </c>
      <c r="N641" s="37">
        <f t="shared" si="294"/>
        <v>12.209589125959358</v>
      </c>
      <c r="O641" s="29">
        <f t="shared" si="262"/>
        <v>4310.9690026954177</v>
      </c>
      <c r="P641" s="30">
        <f t="shared" si="263"/>
        <v>59.301886792452834</v>
      </c>
      <c r="Q641" s="6">
        <f t="shared" si="290"/>
        <v>87.601078167115901</v>
      </c>
      <c r="R641" s="7">
        <f t="shared" si="291"/>
        <v>78.032345013477084</v>
      </c>
      <c r="S641" s="8">
        <f t="shared" si="292"/>
        <v>88.328244348788701</v>
      </c>
      <c r="T641" s="9">
        <f t="shared" si="293"/>
        <v>92</v>
      </c>
      <c r="U641" s="5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>
      <c r="A642" s="1"/>
      <c r="B642" s="31">
        <f t="shared" si="295"/>
        <v>1998</v>
      </c>
      <c r="C642" s="33">
        <v>22</v>
      </c>
      <c r="D642" s="34">
        <v>6</v>
      </c>
      <c r="E642" s="35">
        <v>535</v>
      </c>
      <c r="F642" s="35">
        <v>438</v>
      </c>
      <c r="G642" s="35">
        <v>368</v>
      </c>
      <c r="H642" s="35">
        <v>2147600</v>
      </c>
      <c r="I642" s="34">
        <v>1755240</v>
      </c>
      <c r="J642" s="34">
        <v>1463740</v>
      </c>
      <c r="K642" s="72">
        <v>32374</v>
      </c>
      <c r="L642" s="36">
        <f t="shared" si="261"/>
        <v>219.29613665286959</v>
      </c>
      <c r="M642" s="28">
        <f>IF(L634=0,0,L642/L634*100)</f>
        <v>39.580212622817086</v>
      </c>
      <c r="N642" s="37">
        <f t="shared" si="294"/>
        <v>-8.7462660312712632</v>
      </c>
      <c r="O642" s="29">
        <f t="shared" si="262"/>
        <v>4014.2056074766356</v>
      </c>
      <c r="P642" s="30">
        <f t="shared" si="263"/>
        <v>60.512149532710282</v>
      </c>
      <c r="Q642" s="6">
        <f t="shared" si="290"/>
        <v>81.869158878504678</v>
      </c>
      <c r="R642" s="7">
        <f t="shared" si="291"/>
        <v>68.785046728971963</v>
      </c>
      <c r="S642" s="8">
        <f t="shared" si="292"/>
        <v>81.730303594710378</v>
      </c>
      <c r="T642" s="9">
        <f t="shared" si="293"/>
        <v>97</v>
      </c>
      <c r="U642" s="5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>
      <c r="A643" s="1"/>
      <c r="B643" s="31">
        <f t="shared" si="295"/>
        <v>1999</v>
      </c>
      <c r="C643" s="33">
        <v>46</v>
      </c>
      <c r="D643" s="34">
        <v>28</v>
      </c>
      <c r="E643" s="35">
        <v>1289</v>
      </c>
      <c r="F643" s="35">
        <v>1118</v>
      </c>
      <c r="G643" s="35">
        <v>889</v>
      </c>
      <c r="H643" s="35">
        <v>4833480</v>
      </c>
      <c r="I643" s="34">
        <v>4112910</v>
      </c>
      <c r="J643" s="34">
        <v>3262230</v>
      </c>
      <c r="K643" s="72">
        <v>77212</v>
      </c>
      <c r="L643" s="36">
        <f t="shared" si="261"/>
        <v>206.94220476609854</v>
      </c>
      <c r="M643" s="28">
        <f>IF(L634=0,0,L643/L634*100)</f>
        <v>37.350482276129739</v>
      </c>
      <c r="N643" s="37">
        <f t="shared" si="294"/>
        <v>-5.6334471164562547</v>
      </c>
      <c r="O643" s="29">
        <f t="shared" si="262"/>
        <v>3749.7905352986813</v>
      </c>
      <c r="P643" s="30">
        <f t="shared" si="263"/>
        <v>59.900698215671063</v>
      </c>
      <c r="Q643" s="6">
        <f t="shared" si="290"/>
        <v>86.73390224980605</v>
      </c>
      <c r="R643" s="7">
        <f t="shared" si="291"/>
        <v>68.968192397207133</v>
      </c>
      <c r="S643" s="8">
        <f t="shared" si="292"/>
        <v>85.092107549839866</v>
      </c>
      <c r="T643" s="9">
        <f t="shared" si="293"/>
        <v>171</v>
      </c>
      <c r="U643" s="5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>
      <c r="A644" s="1"/>
      <c r="B644" s="31">
        <f t="shared" si="295"/>
        <v>2000</v>
      </c>
      <c r="C644" s="33">
        <v>53</v>
      </c>
      <c r="D644" s="34">
        <v>33</v>
      </c>
      <c r="E644" s="35">
        <v>1425</v>
      </c>
      <c r="F644" s="35">
        <v>1254</v>
      </c>
      <c r="G644" s="35">
        <v>1120</v>
      </c>
      <c r="H644" s="35">
        <v>5033490</v>
      </c>
      <c r="I644" s="34">
        <v>4413680</v>
      </c>
      <c r="J644" s="34">
        <v>3912070</v>
      </c>
      <c r="K644" s="72">
        <v>90155</v>
      </c>
      <c r="L644" s="36">
        <f t="shared" si="261"/>
        <v>184.56669704619821</v>
      </c>
      <c r="M644" s="28">
        <f>IF(L634=0,0,L644/L634*100)</f>
        <v>33.311982708310055</v>
      </c>
      <c r="N644" s="37">
        <f t="shared" si="294"/>
        <v>-10.81244289689036</v>
      </c>
      <c r="O644" s="29">
        <f t="shared" si="262"/>
        <v>3532.2736842105264</v>
      </c>
      <c r="P644" s="30">
        <f t="shared" si="263"/>
        <v>63.266666666666666</v>
      </c>
      <c r="Q644" s="6">
        <f t="shared" si="290"/>
        <v>88</v>
      </c>
      <c r="R644" s="7">
        <f t="shared" si="291"/>
        <v>78.596491228070178</v>
      </c>
      <c r="S644" s="8">
        <f t="shared" si="292"/>
        <v>87.686277314547169</v>
      </c>
      <c r="T644" s="9">
        <f t="shared" si="293"/>
        <v>171</v>
      </c>
      <c r="U644" s="5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>
      <c r="A645" s="1"/>
      <c r="B645" s="31">
        <f t="shared" si="295"/>
        <v>2001</v>
      </c>
      <c r="C645" s="33">
        <v>30</v>
      </c>
      <c r="D645" s="34"/>
      <c r="E645" s="35">
        <v>1398</v>
      </c>
      <c r="F645" s="35">
        <v>1290</v>
      </c>
      <c r="G645" s="35">
        <v>1149</v>
      </c>
      <c r="H645" s="35">
        <v>5173226</v>
      </c>
      <c r="I645" s="34">
        <v>4837053</v>
      </c>
      <c r="J645" s="34"/>
      <c r="K645" s="72">
        <v>95404</v>
      </c>
      <c r="L645" s="36">
        <f t="shared" si="261"/>
        <v>179.2539835466018</v>
      </c>
      <c r="M645" s="28">
        <f>IF(L634=0,0,L645/L634*100)</f>
        <v>32.353104302481171</v>
      </c>
      <c r="N645" s="37">
        <f t="shared" si="294"/>
        <v>-2.8784789372194308</v>
      </c>
      <c r="O645" s="29">
        <f t="shared" si="262"/>
        <v>3700.4477825464951</v>
      </c>
      <c r="P645" s="30">
        <f t="shared" si="263"/>
        <v>68.243204577968527</v>
      </c>
      <c r="Q645" s="6">
        <f t="shared" si="290"/>
        <v>92.274678111587988</v>
      </c>
      <c r="R645" s="7">
        <f t="shared" si="291"/>
        <v>82.188841201716727</v>
      </c>
      <c r="S645" s="8">
        <f t="shared" si="292"/>
        <v>93.501675743530242</v>
      </c>
      <c r="T645" s="9">
        <f t="shared" si="293"/>
        <v>108</v>
      </c>
      <c r="U645" s="5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>
      <c r="A646" s="1"/>
      <c r="B646" s="31">
        <f t="shared" si="295"/>
        <v>2002</v>
      </c>
      <c r="C646" s="33">
        <v>42</v>
      </c>
      <c r="D646" s="34"/>
      <c r="E646" s="35">
        <v>1086</v>
      </c>
      <c r="F646" s="35">
        <v>994</v>
      </c>
      <c r="G646" s="35">
        <v>793</v>
      </c>
      <c r="H646" s="35">
        <v>3366676</v>
      </c>
      <c r="I646" s="34">
        <v>3098185</v>
      </c>
      <c r="J646" s="34"/>
      <c r="K646" s="72">
        <v>60456</v>
      </c>
      <c r="L646" s="36">
        <f t="shared" si="261"/>
        <v>184.09240087468572</v>
      </c>
      <c r="M646" s="28">
        <f>IF(L634=0,0,L646/L634*100)</f>
        <v>33.226378175548184</v>
      </c>
      <c r="N646" s="37">
        <f t="shared" si="294"/>
        <v>2.6991965435602419</v>
      </c>
      <c r="O646" s="29">
        <f t="shared" si="262"/>
        <v>3100.0699815837938</v>
      </c>
      <c r="P646" s="30">
        <f t="shared" si="263"/>
        <v>55.668508287292816</v>
      </c>
      <c r="Q646" s="6">
        <f t="shared" si="290"/>
        <v>91.528545119705342</v>
      </c>
      <c r="R646" s="7">
        <f t="shared" si="291"/>
        <v>73.020257826887658</v>
      </c>
      <c r="S646" s="8">
        <f t="shared" si="292"/>
        <v>92.025041910774902</v>
      </c>
      <c r="T646" s="9">
        <f t="shared" si="293"/>
        <v>92</v>
      </c>
      <c r="U646" s="5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>
      <c r="A647" s="1"/>
      <c r="B647" s="31">
        <f t="shared" si="295"/>
        <v>2003</v>
      </c>
      <c r="C647" s="33">
        <v>57</v>
      </c>
      <c r="D647" s="34"/>
      <c r="E647" s="35">
        <v>1496</v>
      </c>
      <c r="F647" s="35">
        <v>1340</v>
      </c>
      <c r="G647" s="35"/>
      <c r="H647" s="35">
        <v>5743446</v>
      </c>
      <c r="I647" s="34">
        <v>5258327</v>
      </c>
      <c r="J647" s="34"/>
      <c r="K647" s="72">
        <v>91046</v>
      </c>
      <c r="L647" s="36">
        <f t="shared" si="261"/>
        <v>208.53819956813041</v>
      </c>
      <c r="M647" s="28">
        <f>IF(L634=0,0,L647/L634*100)</f>
        <v>37.63853939639413</v>
      </c>
      <c r="N647" s="37">
        <f t="shared" si="294"/>
        <v>13.279091682923557</v>
      </c>
      <c r="O647" s="29">
        <f t="shared" si="262"/>
        <v>3839.2018716577541</v>
      </c>
      <c r="P647" s="30">
        <f t="shared" si="263"/>
        <v>60.859625668449198</v>
      </c>
      <c r="Q647" s="15">
        <f t="shared" si="290"/>
        <v>89.572192513368989</v>
      </c>
      <c r="R647" s="16">
        <f t="shared" si="291"/>
        <v>0</v>
      </c>
      <c r="S647" s="17">
        <f t="shared" si="292"/>
        <v>91.553520308191281</v>
      </c>
      <c r="T647" s="18">
        <f t="shared" si="293"/>
        <v>156</v>
      </c>
      <c r="U647" s="5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>
      <c r="A648" s="1"/>
      <c r="B648" s="31">
        <f t="shared" si="295"/>
        <v>2004</v>
      </c>
      <c r="C648" s="33">
        <v>40</v>
      </c>
      <c r="D648" s="34"/>
      <c r="E648" s="35">
        <v>721</v>
      </c>
      <c r="F648" s="35">
        <v>625</v>
      </c>
      <c r="G648" s="35"/>
      <c r="H648" s="35">
        <v>2506526</v>
      </c>
      <c r="I648" s="34">
        <v>2197280</v>
      </c>
      <c r="J648" s="34"/>
      <c r="K648" s="72">
        <v>41730</v>
      </c>
      <c r="L648" s="36">
        <f t="shared" si="261"/>
        <v>198.56274910807574</v>
      </c>
      <c r="M648" s="28">
        <f>IF(L634=0,0,L648/L634*100)</f>
        <v>35.838095228778307</v>
      </c>
      <c r="N648" s="37">
        <f t="shared" si="294"/>
        <v>-4.7835123160712083</v>
      </c>
      <c r="O648" s="29">
        <f t="shared" si="262"/>
        <v>3476.4576976421636</v>
      </c>
      <c r="P648" s="30">
        <f t="shared" si="263"/>
        <v>57.87794729542302</v>
      </c>
      <c r="Q648" s="6">
        <f t="shared" si="290"/>
        <v>86.685159500693473</v>
      </c>
      <c r="R648" s="7">
        <f t="shared" si="291"/>
        <v>0</v>
      </c>
      <c r="S648" s="8">
        <f t="shared" si="292"/>
        <v>87.662366159377555</v>
      </c>
      <c r="T648" s="9">
        <f t="shared" si="293"/>
        <v>96</v>
      </c>
      <c r="U648" s="5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>
      <c r="A649" s="1"/>
      <c r="B649" s="31">
        <f t="shared" si="295"/>
        <v>2005</v>
      </c>
      <c r="C649" s="33">
        <v>38</v>
      </c>
      <c r="D649" s="34"/>
      <c r="E649" s="35">
        <v>1028</v>
      </c>
      <c r="F649" s="35">
        <v>952</v>
      </c>
      <c r="G649" s="35"/>
      <c r="H649" s="35">
        <v>3919681</v>
      </c>
      <c r="I649" s="34">
        <v>3685456</v>
      </c>
      <c r="J649" s="34"/>
      <c r="K649" s="72">
        <v>61431</v>
      </c>
      <c r="L649" s="36">
        <f t="shared" si="261"/>
        <v>210.92938510165877</v>
      </c>
      <c r="M649" s="28">
        <f>IF(L634=0,0,L649/L634*100)</f>
        <v>38.070118508010999</v>
      </c>
      <c r="N649" s="37">
        <f t="shared" si="294"/>
        <v>6.2280745251225316</v>
      </c>
      <c r="O649" s="29">
        <f t="shared" si="262"/>
        <v>3812.9192607003893</v>
      </c>
      <c r="P649" s="30">
        <f t="shared" si="263"/>
        <v>59.757782101167315</v>
      </c>
      <c r="Q649" s="6"/>
      <c r="R649" s="7"/>
      <c r="S649" s="8"/>
      <c r="T649" s="9"/>
      <c r="U649" s="5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>
      <c r="A650" s="1"/>
      <c r="B650" s="31">
        <f t="shared" si="295"/>
        <v>2006</v>
      </c>
      <c r="C650" s="33">
        <v>26</v>
      </c>
      <c r="D650" s="34">
        <v>0</v>
      </c>
      <c r="E650" s="35">
        <v>693</v>
      </c>
      <c r="F650" s="35">
        <v>687</v>
      </c>
      <c r="G650" s="35">
        <v>0</v>
      </c>
      <c r="H650" s="35">
        <v>2536990</v>
      </c>
      <c r="I650" s="34">
        <v>2517050</v>
      </c>
      <c r="J650" s="34">
        <v>0</v>
      </c>
      <c r="K650" s="72">
        <v>38514</v>
      </c>
      <c r="L650" s="36">
        <f t="shared" si="261"/>
        <v>217.7579789738796</v>
      </c>
      <c r="M650" s="28">
        <f>IF(L634=0,0,L650/L634*100)</f>
        <v>39.302594380603303</v>
      </c>
      <c r="N650" s="37">
        <f t="shared" si="294"/>
        <v>3.2373838613950121</v>
      </c>
      <c r="O650" s="29">
        <f t="shared" si="262"/>
        <v>3660.880230880231</v>
      </c>
      <c r="P650" s="30">
        <f t="shared" si="263"/>
        <v>55.575757575757578</v>
      </c>
      <c r="Q650" s="6"/>
      <c r="R650" s="7"/>
      <c r="S650" s="8"/>
      <c r="T650" s="9"/>
      <c r="U650" s="5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>
      <c r="A651" s="1"/>
      <c r="B651" s="31">
        <f t="shared" si="295"/>
        <v>2007</v>
      </c>
      <c r="C651" s="33">
        <v>8</v>
      </c>
      <c r="D651" s="34"/>
      <c r="E651" s="35">
        <v>199</v>
      </c>
      <c r="F651" s="35">
        <v>167</v>
      </c>
      <c r="G651" s="35"/>
      <c r="H651" s="35">
        <v>694020</v>
      </c>
      <c r="I651" s="34">
        <v>592330</v>
      </c>
      <c r="J651" s="34"/>
      <c r="K651" s="72">
        <v>8592</v>
      </c>
      <c r="L651" s="36">
        <f t="shared" ref="L651:L656" si="296">IF(H651=0,0,H651/K651*3.30578)</f>
        <v>267.02484120111734</v>
      </c>
      <c r="M651" s="28">
        <f>IF(L634=0,0,L651/L634*100)</f>
        <v>48.194647437150337</v>
      </c>
      <c r="N651" s="37">
        <f>IF(L650=0,"     －",IF(L651=0,"     －",(L651-L650)/L650*100))</f>
        <v>22.624595644849997</v>
      </c>
      <c r="O651" s="29">
        <f>IF(H651=0,0,H651/E651)</f>
        <v>3487.5376884422112</v>
      </c>
      <c r="P651" s="30">
        <f>IF(K651=0,0,K651/E651)</f>
        <v>43.175879396984925</v>
      </c>
      <c r="Q651" s="6"/>
      <c r="R651" s="7"/>
      <c r="S651" s="8"/>
      <c r="T651" s="9"/>
      <c r="U651" s="5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>
      <c r="A652" s="1"/>
      <c r="B652" s="31">
        <f t="shared" si="295"/>
        <v>2008</v>
      </c>
      <c r="C652" s="33">
        <v>18</v>
      </c>
      <c r="D652" s="34"/>
      <c r="E652" s="35">
        <v>530</v>
      </c>
      <c r="F652" s="35">
        <v>406</v>
      </c>
      <c r="G652" s="35"/>
      <c r="H652" s="35">
        <v>1969684</v>
      </c>
      <c r="I652" s="34">
        <v>1508888</v>
      </c>
      <c r="J652" s="34"/>
      <c r="K652" s="72">
        <v>23115</v>
      </c>
      <c r="L652" s="36">
        <f t="shared" si="296"/>
        <v>281.69335814492752</v>
      </c>
      <c r="M652" s="28">
        <f>IF(L634=0,0,L652/L634*100)</f>
        <v>50.842131466549468</v>
      </c>
      <c r="N652" s="37">
        <f>IF(L651=0,"     －",IF(L652=0,"     －",(L652-L651)/L651*100))</f>
        <v>5.4933154824955652</v>
      </c>
      <c r="O652" s="29">
        <f>IF(H652=0,0,H652/E652)</f>
        <v>3716.3849056603772</v>
      </c>
      <c r="P652" s="30">
        <f>IF(K652=0,0,K652/E652)</f>
        <v>43.613207547169814</v>
      </c>
      <c r="Q652" s="6"/>
      <c r="R652" s="7"/>
      <c r="S652" s="8"/>
      <c r="T652" s="9"/>
      <c r="U652" s="5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>
      <c r="A653" s="1"/>
      <c r="B653" s="31">
        <f t="shared" si="295"/>
        <v>2009</v>
      </c>
      <c r="C653" s="33">
        <v>25</v>
      </c>
      <c r="D653" s="34"/>
      <c r="E653" s="35">
        <v>655</v>
      </c>
      <c r="F653" s="35">
        <v>541</v>
      </c>
      <c r="G653" s="35"/>
      <c r="H653" s="35">
        <v>2298304</v>
      </c>
      <c r="I653" s="34">
        <v>1958304</v>
      </c>
      <c r="J653" s="34"/>
      <c r="K653" s="72">
        <v>28483</v>
      </c>
      <c r="L653" s="36">
        <f t="shared" si="296"/>
        <v>266.7446335400063</v>
      </c>
      <c r="M653" s="28">
        <f>IF(L634=0,0,L653/L634*100)</f>
        <v>48.144073455435041</v>
      </c>
      <c r="N653" s="37">
        <f>IF(L652=0,"     －",IF(L653=0,"     －",(L653-L652)/L652*100))</f>
        <v>-5.3067366243084395</v>
      </c>
      <c r="O653" s="29">
        <f>IF(H653=0,0,H653/E653)</f>
        <v>3508.8610687022901</v>
      </c>
      <c r="P653" s="30">
        <f>IF(K653=0,0,K653/E653)</f>
        <v>43.485496183206109</v>
      </c>
      <c r="Q653" s="6"/>
      <c r="R653" s="7"/>
      <c r="S653" s="8"/>
      <c r="T653" s="9"/>
      <c r="U653" s="5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>
      <c r="A654" s="1"/>
      <c r="B654" s="31">
        <f t="shared" si="295"/>
        <v>2010</v>
      </c>
      <c r="C654" s="33">
        <v>46</v>
      </c>
      <c r="D654" s="34"/>
      <c r="E654" s="35">
        <v>842</v>
      </c>
      <c r="F654" s="35">
        <v>764</v>
      </c>
      <c r="G654" s="35"/>
      <c r="H654" s="35">
        <v>3662048</v>
      </c>
      <c r="I654" s="34">
        <v>3364006</v>
      </c>
      <c r="J654" s="34"/>
      <c r="K654" s="72">
        <v>45176</v>
      </c>
      <c r="L654" s="36">
        <f t="shared" si="296"/>
        <v>267.97248621923143</v>
      </c>
      <c r="M654" s="28">
        <f>IF(L634=0,0,L654/L634*100)</f>
        <v>48.365685522364224</v>
      </c>
      <c r="N654" s="37">
        <f>IF(L653=0,"     －",IF(L654=0,"     －",(L654-L653)/L653*100))</f>
        <v>0.46031017116637496</v>
      </c>
      <c r="O654" s="29">
        <f>IF(H654=0,0,H654/E654)</f>
        <v>4349.2256532066513</v>
      </c>
      <c r="P654" s="30">
        <f>IF(K654=0,0,K654/E654)</f>
        <v>53.653206650831351</v>
      </c>
      <c r="Q654" s="6"/>
      <c r="R654" s="7"/>
      <c r="S654" s="8"/>
      <c r="T654" s="9"/>
      <c r="U654" s="5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>
      <c r="A655" s="1"/>
      <c r="B655" s="31">
        <f t="shared" si="295"/>
        <v>2011</v>
      </c>
      <c r="C655" s="33">
        <v>56</v>
      </c>
      <c r="D655" s="34"/>
      <c r="E655" s="35">
        <v>951</v>
      </c>
      <c r="F655" s="35">
        <v>864</v>
      </c>
      <c r="G655" s="35"/>
      <c r="H655" s="35">
        <v>4449187</v>
      </c>
      <c r="I655" s="34">
        <v>4065389</v>
      </c>
      <c r="J655" s="34"/>
      <c r="K655" s="72">
        <v>57339</v>
      </c>
      <c r="L655" s="36">
        <f t="shared" si="296"/>
        <v>256.51011355028862</v>
      </c>
      <c r="M655" s="28">
        <f>IF(L634=0,0,L655/L634*100)</f>
        <v>46.296870474715327</v>
      </c>
      <c r="N655" s="37">
        <f>IF(L654=0,"     －",IF(L655=0,"     －",(L655-L654)/L654*100))</f>
        <v>-4.2774438639813583</v>
      </c>
      <c r="O655" s="29">
        <f>IF(H655=0,0,H655/E655)</f>
        <v>4678.4300736067298</v>
      </c>
      <c r="P655" s="30">
        <f>IF(K655=0,0,K655/E655)</f>
        <v>60.293375394321764</v>
      </c>
      <c r="Q655" s="6"/>
      <c r="R655" s="7"/>
      <c r="S655" s="8"/>
      <c r="T655" s="9"/>
      <c r="U655" s="5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>
      <c r="A656" s="1"/>
      <c r="B656" s="31">
        <f t="shared" si="295"/>
        <v>2012</v>
      </c>
      <c r="C656" s="33">
        <v>51</v>
      </c>
      <c r="D656" s="34"/>
      <c r="E656" s="35">
        <v>776</v>
      </c>
      <c r="F656" s="35">
        <v>706</v>
      </c>
      <c r="G656" s="35"/>
      <c r="H656" s="35">
        <v>3083203</v>
      </c>
      <c r="I656" s="34">
        <v>2798604</v>
      </c>
      <c r="J656" s="34"/>
      <c r="K656" s="72">
        <v>43592</v>
      </c>
      <c r="L656" s="36">
        <f t="shared" si="296"/>
        <v>233.81333302761973</v>
      </c>
      <c r="M656" s="28">
        <f>IF(L634=0,0,L656/L634*100)</f>
        <v>42.200385180208464</v>
      </c>
      <c r="N656" s="37">
        <f t="shared" ref="N656:N658" si="297">IF(L655=0,"     －",IF(L656=0,"     －",(L656-L655)/L655*100))</f>
        <v>-8.8482984972907133</v>
      </c>
      <c r="O656" s="29">
        <f t="shared" ref="O656:O663" si="298">IF(H656=0,0,H656/E656)</f>
        <v>3973.1997422680411</v>
      </c>
      <c r="P656" s="30">
        <f t="shared" ref="P656:P663" si="299">IF(K656=0,0,K656/E656)</f>
        <v>56.175257731958766</v>
      </c>
      <c r="Q656" s="6"/>
      <c r="R656" s="7"/>
      <c r="S656" s="8"/>
      <c r="T656" s="9"/>
      <c r="U656" s="5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>
      <c r="A657" s="1"/>
      <c r="B657" s="31">
        <f t="shared" si="295"/>
        <v>2013</v>
      </c>
      <c r="C657" s="33">
        <v>41</v>
      </c>
      <c r="D657" s="34"/>
      <c r="E657" s="35">
        <v>506</v>
      </c>
      <c r="F657" s="35">
        <v>480</v>
      </c>
      <c r="G657" s="35"/>
      <c r="H657" s="35">
        <v>2425068</v>
      </c>
      <c r="I657" s="34">
        <v>2307342</v>
      </c>
      <c r="J657" s="34"/>
      <c r="K657" s="72">
        <v>32115</v>
      </c>
      <c r="L657" s="36">
        <f>IF(H657=0,0,H657/K657*3.30578)</f>
        <v>249.62607171228399</v>
      </c>
      <c r="M657" s="28">
        <f>IF(L634=0,0,L657/L634*100)</f>
        <v>45.054386937105654</v>
      </c>
      <c r="N657" s="37">
        <f t="shared" si="297"/>
        <v>6.7629756096057783</v>
      </c>
      <c r="O657" s="29">
        <f t="shared" si="298"/>
        <v>4792.624505928854</v>
      </c>
      <c r="P657" s="30">
        <f t="shared" si="299"/>
        <v>63.468379446640313</v>
      </c>
      <c r="Q657" s="6"/>
      <c r="R657" s="7"/>
      <c r="S657" s="8"/>
      <c r="T657" s="9"/>
      <c r="U657" s="5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>
      <c r="A658" s="1"/>
      <c r="B658" s="31">
        <f t="shared" si="295"/>
        <v>2014</v>
      </c>
      <c r="C658" s="33">
        <v>26</v>
      </c>
      <c r="D658" s="34"/>
      <c r="E658" s="35">
        <v>309</v>
      </c>
      <c r="F658" s="35">
        <v>299</v>
      </c>
      <c r="G658" s="35"/>
      <c r="H658" s="35">
        <v>1588140</v>
      </c>
      <c r="I658" s="34">
        <v>1531860</v>
      </c>
      <c r="J658" s="34"/>
      <c r="K658" s="72">
        <v>18668</v>
      </c>
      <c r="L658" s="36">
        <f>IF(H658=0,0,H658/K658*3.30578)</f>
        <v>281.23213248339403</v>
      </c>
      <c r="M658" s="28">
        <f>IF(L634=0,0,L658/L634*100)</f>
        <v>50.758885997526491</v>
      </c>
      <c r="N658" s="37">
        <f t="shared" si="297"/>
        <v>12.661362074206256</v>
      </c>
      <c r="O658" s="29">
        <f t="shared" si="298"/>
        <v>5139.6116504854372</v>
      </c>
      <c r="P658" s="30">
        <f t="shared" si="299"/>
        <v>60.414239482200649</v>
      </c>
      <c r="Q658" s="6"/>
      <c r="R658" s="7"/>
      <c r="S658" s="8"/>
      <c r="T658" s="9"/>
      <c r="U658" s="5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>
      <c r="A659" s="1"/>
      <c r="B659" s="31">
        <f t="shared" ref="B659:B668" si="300">B658+1</f>
        <v>2015</v>
      </c>
      <c r="C659" s="33">
        <v>25</v>
      </c>
      <c r="D659" s="34"/>
      <c r="E659" s="35">
        <v>365</v>
      </c>
      <c r="F659" s="35">
        <v>328</v>
      </c>
      <c r="G659" s="35"/>
      <c r="H659" s="35">
        <v>2104422</v>
      </c>
      <c r="I659" s="34">
        <v>1887219</v>
      </c>
      <c r="J659" s="34"/>
      <c r="K659" s="72">
        <v>23666</v>
      </c>
      <c r="L659" s="36">
        <f>IF(H659=0,0,H659/K659*3.30578)</f>
        <v>293.95572378771232</v>
      </c>
      <c r="M659" s="28">
        <f>IF(L634=0,0,L659/L634*100)</f>
        <v>53.055335250291535</v>
      </c>
      <c r="N659" s="37">
        <f>IF(L658=0,"     －",IF(L659=0,"     －",(L659-L658)/L658*100))</f>
        <v>4.52423099450401</v>
      </c>
      <c r="O659" s="29">
        <f t="shared" si="298"/>
        <v>5765.5397260273976</v>
      </c>
      <c r="P659" s="30">
        <f t="shared" si="299"/>
        <v>64.838356164383555</v>
      </c>
      <c r="Q659" s="6"/>
      <c r="R659" s="7"/>
      <c r="S659" s="8"/>
      <c r="T659" s="9"/>
      <c r="U659" s="5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>
      <c r="A660" s="1"/>
      <c r="B660" s="31">
        <f t="shared" si="300"/>
        <v>2016</v>
      </c>
      <c r="C660" s="33">
        <v>31</v>
      </c>
      <c r="D660" s="34"/>
      <c r="E660" s="35">
        <v>561</v>
      </c>
      <c r="F660" s="35">
        <v>538</v>
      </c>
      <c r="G660" s="35"/>
      <c r="H660" s="35">
        <v>4292600</v>
      </c>
      <c r="I660" s="34">
        <v>4164788</v>
      </c>
      <c r="J660" s="34"/>
      <c r="K660" s="72">
        <v>36279</v>
      </c>
      <c r="L660" s="36">
        <f>IF(H660=0,0,H660/K660*3.30578)</f>
        <v>391.14615143747068</v>
      </c>
      <c r="M660" s="28">
        <f>IF(L634=0,0,L660/L634*100)</f>
        <v>70.596993074246726</v>
      </c>
      <c r="N660" s="37">
        <f>IF(L659=0,"     －",IF(L660=0,"     －",(L660-L659)/L659*100))</f>
        <v>33.062947847189029</v>
      </c>
      <c r="O660" s="29">
        <f t="shared" si="298"/>
        <v>7651.6934046345814</v>
      </c>
      <c r="P660" s="30">
        <f t="shared" si="299"/>
        <v>64.668449197860966</v>
      </c>
      <c r="Q660" s="6"/>
      <c r="R660" s="7"/>
      <c r="S660" s="8"/>
      <c r="T660" s="9"/>
      <c r="U660" s="5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>
      <c r="A661" s="1"/>
      <c r="B661" s="31">
        <f t="shared" si="300"/>
        <v>2017</v>
      </c>
      <c r="C661" s="33">
        <v>29</v>
      </c>
      <c r="D661" s="34"/>
      <c r="E661" s="35">
        <v>232</v>
      </c>
      <c r="F661" s="35">
        <v>222</v>
      </c>
      <c r="G661" s="35"/>
      <c r="H661" s="35">
        <v>1192493</v>
      </c>
      <c r="I661" s="34">
        <v>1143335</v>
      </c>
      <c r="J661" s="34"/>
      <c r="K661" s="72">
        <v>12255</v>
      </c>
      <c r="L661" s="36">
        <f t="shared" ref="L661:L668" si="301">IF(H661=0,0,H661/K661*3.30578)</f>
        <v>321.67437858343533</v>
      </c>
      <c r="M661" s="28">
        <f>IF(L634=0,0,L661/L634*100)</f>
        <v>58.058206104190049</v>
      </c>
      <c r="N661" s="37">
        <f>IF(L660=0,"     －",IF(L661=0,"     －",(L661-L660)/L660*100))</f>
        <v>-17.761077949693497</v>
      </c>
      <c r="O661" s="29">
        <f t="shared" si="298"/>
        <v>5140.0560344827591</v>
      </c>
      <c r="P661" s="30">
        <f t="shared" si="299"/>
        <v>52.823275862068968</v>
      </c>
      <c r="Q661" s="6"/>
      <c r="R661" s="7"/>
      <c r="S661" s="8"/>
      <c r="T661" s="9"/>
      <c r="U661" s="5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>
      <c r="A662" s="1"/>
      <c r="B662" s="31">
        <f t="shared" si="300"/>
        <v>2018</v>
      </c>
      <c r="C662" s="33">
        <v>30</v>
      </c>
      <c r="D662" s="34"/>
      <c r="E662" s="35">
        <v>351</v>
      </c>
      <c r="F662" s="35">
        <v>328</v>
      </c>
      <c r="G662" s="35"/>
      <c r="H662" s="35">
        <v>1668227</v>
      </c>
      <c r="I662" s="34">
        <v>1559253</v>
      </c>
      <c r="J662" s="34"/>
      <c r="K662" s="72">
        <v>15521</v>
      </c>
      <c r="L662" s="36">
        <f t="shared" si="301"/>
        <v>355.31160698795185</v>
      </c>
      <c r="M662" s="28">
        <f>IF(L634=0,0,L662/L634*100)</f>
        <v>64.129305543577303</v>
      </c>
      <c r="N662" s="37">
        <f>IF(L661=0,"     －",IF(L662=0,"     －",(L662-L661)/L661*100))</f>
        <v>10.456918748905505</v>
      </c>
      <c r="O662" s="29">
        <f t="shared" si="298"/>
        <v>4752.7834757834762</v>
      </c>
      <c r="P662" s="30">
        <f t="shared" si="299"/>
        <v>44.219373219373217</v>
      </c>
      <c r="Q662" s="6"/>
      <c r="R662" s="7"/>
      <c r="S662" s="8"/>
      <c r="T662" s="9"/>
      <c r="U662" s="5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>
      <c r="A663" s="1"/>
      <c r="B663" s="31">
        <f t="shared" si="300"/>
        <v>2019</v>
      </c>
      <c r="C663" s="33">
        <v>30</v>
      </c>
      <c r="D663" s="34"/>
      <c r="E663" s="35">
        <v>300</v>
      </c>
      <c r="F663" s="35">
        <v>280</v>
      </c>
      <c r="G663" s="35"/>
      <c r="H663" s="35">
        <v>1984666</v>
      </c>
      <c r="I663" s="34">
        <v>1847098</v>
      </c>
      <c r="J663" s="34"/>
      <c r="K663" s="72">
        <v>17174</v>
      </c>
      <c r="L663" s="36">
        <f t="shared" si="301"/>
        <v>382.02335911727027</v>
      </c>
      <c r="M663" s="28">
        <f>IF(L634=0,0,L663/L634*100)</f>
        <v>68.950443047152987</v>
      </c>
      <c r="N663" s="37">
        <f>IF(L662=0,"     －",IF(L663=0,"     －",(L663-L662)/L662*100))</f>
        <v>7.5178383154322876</v>
      </c>
      <c r="O663" s="29">
        <f t="shared" si="298"/>
        <v>6615.5533333333333</v>
      </c>
      <c r="P663" s="30">
        <f t="shared" si="299"/>
        <v>57.24666666666667</v>
      </c>
      <c r="Q663" s="6"/>
      <c r="R663" s="7"/>
      <c r="S663" s="8"/>
      <c r="T663" s="9"/>
      <c r="U663" s="5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>
      <c r="A664" s="1"/>
      <c r="B664" s="31">
        <f t="shared" si="300"/>
        <v>2020</v>
      </c>
      <c r="C664" s="33">
        <v>33</v>
      </c>
      <c r="D664" s="34"/>
      <c r="E664" s="35">
        <v>409</v>
      </c>
      <c r="F664" s="35">
        <v>371</v>
      </c>
      <c r="G664" s="35"/>
      <c r="H664" s="35">
        <v>2361012</v>
      </c>
      <c r="I664" s="34">
        <v>2162340</v>
      </c>
      <c r="J664" s="34"/>
      <c r="K664" s="72">
        <v>20485</v>
      </c>
      <c r="L664" s="36">
        <f t="shared" si="301"/>
        <v>381.00982423041251</v>
      </c>
      <c r="M664" s="28">
        <f>IF(L634=0,0,L664/L634*100)</f>
        <v>68.767512663906089</v>
      </c>
      <c r="N664" s="37">
        <f t="shared" ref="N664:N668" si="302">IF(L663=0,"     －",IF(L664=0,"     －",(L664-L663)/L663*100))</f>
        <v>-0.26530704541201705</v>
      </c>
      <c r="O664" s="29">
        <f>IF(H664=0,0,H664/E664)</f>
        <v>5772.6454767726163</v>
      </c>
      <c r="P664" s="30">
        <f>IF(K664=0,0,K664/E664)</f>
        <v>50.085574572127136</v>
      </c>
      <c r="Q664" s="6"/>
      <c r="R664" s="7"/>
      <c r="S664" s="8"/>
      <c r="T664" s="9"/>
      <c r="U664" s="5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>
      <c r="A665" s="1"/>
      <c r="B665" s="31">
        <f t="shared" si="300"/>
        <v>2021</v>
      </c>
      <c r="C665" s="81">
        <v>27</v>
      </c>
      <c r="D665" s="34"/>
      <c r="E665" s="35">
        <v>429</v>
      </c>
      <c r="F665" s="35">
        <v>410</v>
      </c>
      <c r="G665" s="35"/>
      <c r="H665" s="35">
        <v>2299389</v>
      </c>
      <c r="I665" s="34">
        <v>2202177</v>
      </c>
      <c r="J665" s="34"/>
      <c r="K665" s="72">
        <v>19375</v>
      </c>
      <c r="L665" s="36">
        <f t="shared" si="301"/>
        <v>392.32382804748386</v>
      </c>
      <c r="M665" s="28">
        <f>IF(L634=0,0,L665/L634*100)</f>
        <v>70.809548987618911</v>
      </c>
      <c r="N665" s="37">
        <f t="shared" si="302"/>
        <v>2.9694782385005651</v>
      </c>
      <c r="O665" s="29">
        <f>IF(H665=0,0,H665/E665)</f>
        <v>5359.8811188811187</v>
      </c>
      <c r="P665" s="30">
        <f>IF(K665=0,0,K665/E665)</f>
        <v>45.163170163170165</v>
      </c>
      <c r="Q665" s="6"/>
      <c r="R665" s="7"/>
      <c r="S665" s="8"/>
      <c r="T665" s="9"/>
      <c r="U665" s="5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>
      <c r="A666" s="1"/>
      <c r="B666" s="31">
        <f t="shared" si="300"/>
        <v>2022</v>
      </c>
      <c r="C666" s="81">
        <v>30</v>
      </c>
      <c r="D666" s="34"/>
      <c r="E666" s="35">
        <v>367</v>
      </c>
      <c r="F666" s="35">
        <v>330</v>
      </c>
      <c r="G666" s="35"/>
      <c r="H666" s="35">
        <v>2214065</v>
      </c>
      <c r="I666" s="34">
        <v>1969626</v>
      </c>
      <c r="J666" s="34"/>
      <c r="K666" s="72">
        <v>16813</v>
      </c>
      <c r="L666" s="36">
        <f t="shared" si="301"/>
        <v>435.33050590019627</v>
      </c>
      <c r="M666" s="28">
        <f>IF(L634=0,0,L666/L634*100)</f>
        <v>78.571716983792228</v>
      </c>
      <c r="N666" s="37">
        <f t="shared" si="302"/>
        <v>10.962035639473628</v>
      </c>
      <c r="O666" s="29">
        <f>IF(H666=0,0,H666/E666)</f>
        <v>6032.8746594005452</v>
      </c>
      <c r="P666" s="30">
        <f>IF(K666=0,0,K666/E666)</f>
        <v>45.811989100817442</v>
      </c>
      <c r="Q666" s="6"/>
      <c r="R666" s="7"/>
      <c r="S666" s="8"/>
      <c r="T666" s="9"/>
      <c r="U666" s="5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>
      <c r="A667" s="1"/>
      <c r="B667" s="31">
        <f t="shared" si="300"/>
        <v>2023</v>
      </c>
      <c r="C667" s="81">
        <v>23</v>
      </c>
      <c r="D667" s="34"/>
      <c r="E667" s="35">
        <v>196</v>
      </c>
      <c r="F667" s="35">
        <v>169</v>
      </c>
      <c r="G667" s="35"/>
      <c r="H667" s="35">
        <v>1333347</v>
      </c>
      <c r="I667" s="34">
        <v>1168712</v>
      </c>
      <c r="J667" s="34"/>
      <c r="K667" s="72">
        <v>9767</v>
      </c>
      <c r="L667" s="36">
        <f t="shared" si="301"/>
        <v>451.29024732876007</v>
      </c>
      <c r="M667" s="28">
        <f>IF(L634=0,0,L667/L634*100)</f>
        <v>81.452250899205708</v>
      </c>
      <c r="N667" s="37">
        <f t="shared" si="302"/>
        <v>3.6661206169233469</v>
      </c>
      <c r="O667" s="29">
        <f>IF(H667=0,0,H667/E667)</f>
        <v>6802.7908163265311</v>
      </c>
      <c r="P667" s="30">
        <f>IF(K667=0,0,K667/E667)</f>
        <v>49.831632653061227</v>
      </c>
      <c r="Q667" s="6"/>
      <c r="R667" s="7"/>
      <c r="S667" s="8"/>
      <c r="T667" s="9"/>
      <c r="U667" s="5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>
      <c r="A668" s="1"/>
      <c r="B668" s="31">
        <f t="shared" si="300"/>
        <v>2024</v>
      </c>
      <c r="C668" s="81">
        <v>35</v>
      </c>
      <c r="D668" s="34"/>
      <c r="E668" s="35">
        <v>223</v>
      </c>
      <c r="F668" s="35">
        <v>210</v>
      </c>
      <c r="G668" s="35"/>
      <c r="H668" s="35">
        <v>1840083</v>
      </c>
      <c r="I668" s="34">
        <v>1732807</v>
      </c>
      <c r="J668" s="34"/>
      <c r="K668" s="72">
        <v>11176</v>
      </c>
      <c r="L668" s="36">
        <f t="shared" si="301"/>
        <v>544.28324800823191</v>
      </c>
      <c r="M668" s="28">
        <f>IF(L634=0,0,L668/L634*100)</f>
        <v>98.2363256006836</v>
      </c>
      <c r="N668" s="37">
        <f t="shared" si="302"/>
        <v>20.606029319248158</v>
      </c>
      <c r="O668" s="29">
        <f>IF(H668=0,0,H668/E668)</f>
        <v>8251.4932735426009</v>
      </c>
      <c r="P668" s="30">
        <f>IF(K668=0,0,K668/E668)</f>
        <v>50.116591928251118</v>
      </c>
      <c r="Q668" s="6"/>
      <c r="R668" s="7"/>
      <c r="S668" s="8"/>
      <c r="T668" s="9"/>
      <c r="U668" s="5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>
      <c r="A669" s="1"/>
      <c r="B669" s="58" t="s">
        <v>44</v>
      </c>
      <c r="C669" s="59">
        <v>12</v>
      </c>
      <c r="D669" s="60">
        <v>8</v>
      </c>
      <c r="E669" s="61">
        <v>509</v>
      </c>
      <c r="F669" s="61">
        <v>477</v>
      </c>
      <c r="G669" s="61">
        <v>458</v>
      </c>
      <c r="H669" s="61">
        <v>2030233</v>
      </c>
      <c r="I669" s="60">
        <v>1906879</v>
      </c>
      <c r="J669" s="60">
        <v>1795654</v>
      </c>
      <c r="K669" s="73">
        <v>15640</v>
      </c>
      <c r="L669" s="63">
        <f t="shared" si="261"/>
        <v>429.12427408823527</v>
      </c>
      <c r="M669" s="62">
        <v>100</v>
      </c>
      <c r="N669" s="63"/>
      <c r="O669" s="64">
        <f t="shared" si="262"/>
        <v>3988.6699410609035</v>
      </c>
      <c r="P669" s="65">
        <f t="shared" si="263"/>
        <v>30.726915520628683</v>
      </c>
      <c r="Q669" s="6">
        <f t="shared" ref="Q669:Q684" si="303">IF(F669=0,0,F669/E669*100)</f>
        <v>93.713163064833012</v>
      </c>
      <c r="R669" s="7">
        <f t="shared" ref="R669:R684" si="304">IF(G669=0,0,G669/E669*100)</f>
        <v>89.980353634577597</v>
      </c>
      <c r="S669" s="8">
        <f t="shared" ref="S669:S684" si="305">IF(I669=0,0,I669/H669*100)</f>
        <v>93.924145652247788</v>
      </c>
      <c r="T669" s="9">
        <f t="shared" ref="T669:T684" si="306">E669-F669</f>
        <v>32</v>
      </c>
      <c r="U669" s="5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>
      <c r="A670" s="1"/>
      <c r="B670" s="31">
        <v>1991</v>
      </c>
      <c r="C670" s="33">
        <v>7</v>
      </c>
      <c r="D670" s="34">
        <v>2</v>
      </c>
      <c r="E670" s="35">
        <v>217</v>
      </c>
      <c r="F670" s="35">
        <v>159</v>
      </c>
      <c r="G670" s="35">
        <v>107</v>
      </c>
      <c r="H670" s="35">
        <v>1011066</v>
      </c>
      <c r="I670" s="34">
        <v>744177</v>
      </c>
      <c r="J670" s="34">
        <v>515259</v>
      </c>
      <c r="K670" s="72">
        <v>8872</v>
      </c>
      <c r="L670" s="36">
        <f t="shared" si="261"/>
        <v>376.73148799368801</v>
      </c>
      <c r="M670" s="28">
        <f>IF(L669=0,0,L670/L669*100)</f>
        <v>87.79076615838926</v>
      </c>
      <c r="N670" s="37">
        <f t="shared" ref="N670:N685" si="307">IF(L669=0,"     －",IF(L670=0,"     －",(L670-L669)/L669*100))</f>
        <v>-12.209233841610743</v>
      </c>
      <c r="O670" s="29">
        <f t="shared" si="262"/>
        <v>4659.2903225806449</v>
      </c>
      <c r="P670" s="30">
        <f t="shared" si="263"/>
        <v>40.884792626728114</v>
      </c>
      <c r="Q670" s="6">
        <f t="shared" si="303"/>
        <v>73.271889400921665</v>
      </c>
      <c r="R670" s="7">
        <f t="shared" si="304"/>
        <v>49.308755760368662</v>
      </c>
      <c r="S670" s="8">
        <f t="shared" si="305"/>
        <v>73.603206912308394</v>
      </c>
      <c r="T670" s="9">
        <f t="shared" si="306"/>
        <v>58</v>
      </c>
      <c r="U670" s="5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>
      <c r="A671" s="1"/>
      <c r="B671" s="31">
        <v>1992</v>
      </c>
      <c r="C671" s="33">
        <v>15</v>
      </c>
      <c r="D671" s="34">
        <v>9</v>
      </c>
      <c r="E671" s="35">
        <v>491</v>
      </c>
      <c r="F671" s="35">
        <v>450</v>
      </c>
      <c r="G671" s="35">
        <v>359</v>
      </c>
      <c r="H671" s="35">
        <v>2947190</v>
      </c>
      <c r="I671" s="34">
        <v>2601567</v>
      </c>
      <c r="J671" s="34">
        <v>2237773</v>
      </c>
      <c r="K671" s="72">
        <v>28747</v>
      </c>
      <c r="L671" s="36">
        <f t="shared" si="261"/>
        <v>338.91403479319581</v>
      </c>
      <c r="M671" s="28">
        <f>IF(L669=0,0,L671/L669*100)</f>
        <v>78.978061894375458</v>
      </c>
      <c r="N671" s="37">
        <f t="shared" si="307"/>
        <v>-10.038304311086895</v>
      </c>
      <c r="O671" s="29">
        <f t="shared" si="262"/>
        <v>6002.4236252545825</v>
      </c>
      <c r="P671" s="30">
        <f t="shared" si="263"/>
        <v>58.54786150712831</v>
      </c>
      <c r="Q671" s="6">
        <f t="shared" si="303"/>
        <v>91.649694501018331</v>
      </c>
      <c r="R671" s="7">
        <f t="shared" si="304"/>
        <v>73.116089613034617</v>
      </c>
      <c r="S671" s="8">
        <f t="shared" si="305"/>
        <v>88.272795442438394</v>
      </c>
      <c r="T671" s="9">
        <f t="shared" si="306"/>
        <v>41</v>
      </c>
      <c r="U671" s="5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>
      <c r="A672" s="1"/>
      <c r="B672" s="31">
        <f>B671+1</f>
        <v>1993</v>
      </c>
      <c r="C672" s="33">
        <v>8</v>
      </c>
      <c r="D672" s="34">
        <v>3</v>
      </c>
      <c r="E672" s="35">
        <v>313</v>
      </c>
      <c r="F672" s="35">
        <v>295</v>
      </c>
      <c r="G672" s="35">
        <v>266</v>
      </c>
      <c r="H672" s="35">
        <v>1511820</v>
      </c>
      <c r="I672" s="34">
        <v>1356000</v>
      </c>
      <c r="J672" s="34">
        <v>1235300</v>
      </c>
      <c r="K672" s="72">
        <v>18752</v>
      </c>
      <c r="L672" s="36">
        <f t="shared" si="261"/>
        <v>266.51793513225255</v>
      </c>
      <c r="M672" s="28">
        <f>IF(L669=0,0,L672/L669*100)</f>
        <v>62.107401334619425</v>
      </c>
      <c r="N672" s="37">
        <f t="shared" si="307"/>
        <v>-21.361198483597505</v>
      </c>
      <c r="O672" s="29">
        <f t="shared" si="262"/>
        <v>4830.0958466453676</v>
      </c>
      <c r="P672" s="30">
        <f t="shared" si="263"/>
        <v>59.910543130990412</v>
      </c>
      <c r="Q672" s="6">
        <f t="shared" si="303"/>
        <v>94.249201277955279</v>
      </c>
      <c r="R672" s="7">
        <f t="shared" si="304"/>
        <v>84.984025559105433</v>
      </c>
      <c r="S672" s="8">
        <f t="shared" si="305"/>
        <v>89.693217446521416</v>
      </c>
      <c r="T672" s="9">
        <f t="shared" si="306"/>
        <v>18</v>
      </c>
      <c r="U672" s="5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>
      <c r="A673" s="1"/>
      <c r="B673" s="31">
        <f t="shared" ref="B673:B693" si="308">B672+1</f>
        <v>1994</v>
      </c>
      <c r="C673" s="33">
        <v>19</v>
      </c>
      <c r="D673" s="34">
        <v>15</v>
      </c>
      <c r="E673" s="35">
        <v>758</v>
      </c>
      <c r="F673" s="35">
        <v>678</v>
      </c>
      <c r="G673" s="35">
        <v>641</v>
      </c>
      <c r="H673" s="35">
        <v>3451893</v>
      </c>
      <c r="I673" s="34">
        <v>3039839</v>
      </c>
      <c r="J673" s="34">
        <v>2896595</v>
      </c>
      <c r="K673" s="72">
        <v>43867</v>
      </c>
      <c r="L673" s="36">
        <f t="shared" si="261"/>
        <v>260.13173550824081</v>
      </c>
      <c r="M673" s="28">
        <f>IF(L669=0,0,L673/L669*100)</f>
        <v>60.619207818281865</v>
      </c>
      <c r="N673" s="37">
        <f t="shared" si="307"/>
        <v>-2.3961613018061065</v>
      </c>
      <c r="O673" s="29">
        <f t="shared" si="262"/>
        <v>4553.9485488126647</v>
      </c>
      <c r="P673" s="30">
        <f t="shared" si="263"/>
        <v>57.87203166226913</v>
      </c>
      <c r="Q673" s="6">
        <f t="shared" si="303"/>
        <v>89.445910290237464</v>
      </c>
      <c r="R673" s="7">
        <f t="shared" si="304"/>
        <v>84.564643799472293</v>
      </c>
      <c r="S673" s="8">
        <f t="shared" si="305"/>
        <v>88.062955601462733</v>
      </c>
      <c r="T673" s="9">
        <f t="shared" si="306"/>
        <v>80</v>
      </c>
      <c r="U673" s="5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>
      <c r="A674" s="1"/>
      <c r="B674" s="31">
        <f t="shared" si="308"/>
        <v>1995</v>
      </c>
      <c r="C674" s="33">
        <v>23</v>
      </c>
      <c r="D674" s="34">
        <v>13</v>
      </c>
      <c r="E674" s="35">
        <v>880</v>
      </c>
      <c r="F674" s="35">
        <v>810</v>
      </c>
      <c r="G674" s="35">
        <v>658</v>
      </c>
      <c r="H674" s="35">
        <v>3694081</v>
      </c>
      <c r="I674" s="34">
        <v>3359945</v>
      </c>
      <c r="J674" s="34">
        <v>2676330</v>
      </c>
      <c r="K674" s="72">
        <v>53696</v>
      </c>
      <c r="L674" s="36">
        <f t="shared" si="261"/>
        <v>227.42511710704707</v>
      </c>
      <c r="M674" s="28">
        <f>IF(L669=0,0,L674/L669*100)</f>
        <v>52.99749532702608</v>
      </c>
      <c r="N674" s="37">
        <f t="shared" si="307"/>
        <v>-12.573098140944673</v>
      </c>
      <c r="O674" s="29">
        <f t="shared" si="262"/>
        <v>4197.8193181818178</v>
      </c>
      <c r="P674" s="30">
        <f t="shared" si="263"/>
        <v>61.018181818181816</v>
      </c>
      <c r="Q674" s="6">
        <f t="shared" si="303"/>
        <v>92.045454545454547</v>
      </c>
      <c r="R674" s="7">
        <f t="shared" si="304"/>
        <v>74.772727272727266</v>
      </c>
      <c r="S674" s="8">
        <f t="shared" si="305"/>
        <v>90.954827465883938</v>
      </c>
      <c r="T674" s="9">
        <f t="shared" si="306"/>
        <v>70</v>
      </c>
      <c r="U674" s="5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>
      <c r="A675" s="1"/>
      <c r="B675" s="31">
        <f t="shared" si="308"/>
        <v>1996</v>
      </c>
      <c r="C675" s="33">
        <v>27</v>
      </c>
      <c r="D675" s="34">
        <v>21</v>
      </c>
      <c r="E675" s="35">
        <v>956</v>
      </c>
      <c r="F675" s="35">
        <v>907</v>
      </c>
      <c r="G675" s="35">
        <v>855</v>
      </c>
      <c r="H675" s="35">
        <v>3731298</v>
      </c>
      <c r="I675" s="34">
        <v>3550401</v>
      </c>
      <c r="J675" s="34">
        <v>3354443</v>
      </c>
      <c r="K675" s="72">
        <v>59788</v>
      </c>
      <c r="L675" s="36">
        <f t="shared" si="261"/>
        <v>206.30979966615374</v>
      </c>
      <c r="M675" s="28">
        <f>IF(L669=0,0,L675/L669*100)</f>
        <v>48.0769353130867</v>
      </c>
      <c r="N675" s="37">
        <f t="shared" si="307"/>
        <v>-9.2845142653942379</v>
      </c>
      <c r="O675" s="29">
        <f t="shared" si="262"/>
        <v>3903.0313807531379</v>
      </c>
      <c r="P675" s="30">
        <f t="shared" si="263"/>
        <v>62.539748953974893</v>
      </c>
      <c r="Q675" s="6">
        <f t="shared" si="303"/>
        <v>94.874476987447693</v>
      </c>
      <c r="R675" s="7">
        <f t="shared" si="304"/>
        <v>89.43514644351464</v>
      </c>
      <c r="S675" s="8">
        <f t="shared" si="305"/>
        <v>95.151901563477367</v>
      </c>
      <c r="T675" s="9">
        <f t="shared" si="306"/>
        <v>49</v>
      </c>
      <c r="U675" s="5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>
      <c r="A676" s="1"/>
      <c r="B676" s="31">
        <f t="shared" si="308"/>
        <v>1997</v>
      </c>
      <c r="C676" s="33">
        <v>13</v>
      </c>
      <c r="D676">
        <v>10</v>
      </c>
      <c r="E676" s="35">
        <v>442</v>
      </c>
      <c r="F676" s="35">
        <v>424</v>
      </c>
      <c r="G676" s="35">
        <v>384</v>
      </c>
      <c r="H676" s="35">
        <v>1843364</v>
      </c>
      <c r="I676" s="34">
        <v>1778364</v>
      </c>
      <c r="J676" s="34">
        <v>1596149</v>
      </c>
      <c r="K676" s="72">
        <v>28470</v>
      </c>
      <c r="L676" s="36">
        <f t="shared" si="261"/>
        <v>214.04130115630491</v>
      </c>
      <c r="M676" s="28">
        <f>IF(L669=0,0,L676/L669*100)</f>
        <v>49.878628192516175</v>
      </c>
      <c r="N676" s="37">
        <f t="shared" si="307"/>
        <v>3.7475202354236834</v>
      </c>
      <c r="O676" s="29">
        <f t="shared" si="262"/>
        <v>4170.5067873303169</v>
      </c>
      <c r="P676" s="30">
        <f t="shared" si="263"/>
        <v>64.411764705882348</v>
      </c>
      <c r="Q676" s="6">
        <f t="shared" si="303"/>
        <v>95.927601809954751</v>
      </c>
      <c r="R676" s="7">
        <f t="shared" si="304"/>
        <v>86.877828054298647</v>
      </c>
      <c r="S676" s="8">
        <f t="shared" si="305"/>
        <v>96.473838048263943</v>
      </c>
      <c r="T676" s="9">
        <f t="shared" si="306"/>
        <v>18</v>
      </c>
      <c r="U676" s="5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>
      <c r="A677" s="1"/>
      <c r="B677" s="31">
        <f t="shared" si="308"/>
        <v>1998</v>
      </c>
      <c r="C677" s="33">
        <v>25</v>
      </c>
      <c r="D677" s="34">
        <v>6</v>
      </c>
      <c r="E677" s="35">
        <v>762</v>
      </c>
      <c r="F677" s="35">
        <v>651</v>
      </c>
      <c r="G677" s="35">
        <v>541</v>
      </c>
      <c r="H677" s="35">
        <v>3055800</v>
      </c>
      <c r="I677" s="34">
        <v>2591110</v>
      </c>
      <c r="J677" s="34">
        <v>2165830</v>
      </c>
      <c r="K677" s="72">
        <v>49879</v>
      </c>
      <c r="L677" s="36">
        <f t="shared" si="261"/>
        <v>202.52616379638724</v>
      </c>
      <c r="M677" s="28">
        <f>IF(L669=0,0,L677/L669*100)</f>
        <v>47.195224326728344</v>
      </c>
      <c r="N677" s="37">
        <f t="shared" si="307"/>
        <v>-5.3798670152489301</v>
      </c>
      <c r="O677" s="29">
        <f t="shared" si="262"/>
        <v>4010.2362204724409</v>
      </c>
      <c r="P677" s="30">
        <f t="shared" si="263"/>
        <v>65.458005249343827</v>
      </c>
      <c r="Q677" s="6">
        <f t="shared" si="303"/>
        <v>85.433070866141733</v>
      </c>
      <c r="R677" s="7">
        <f t="shared" si="304"/>
        <v>70.99737532808399</v>
      </c>
      <c r="S677" s="8">
        <f t="shared" si="305"/>
        <v>84.793180181949083</v>
      </c>
      <c r="T677" s="9">
        <f t="shared" si="306"/>
        <v>111</v>
      </c>
      <c r="U677" s="5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>
      <c r="A678" s="1"/>
      <c r="B678" s="31">
        <f t="shared" si="308"/>
        <v>1999</v>
      </c>
      <c r="C678" s="33">
        <v>38</v>
      </c>
      <c r="D678" s="34">
        <v>22</v>
      </c>
      <c r="E678" s="35">
        <v>1195</v>
      </c>
      <c r="F678" s="35">
        <v>1025</v>
      </c>
      <c r="G678" s="35">
        <v>861</v>
      </c>
      <c r="H678" s="35">
        <v>4603930</v>
      </c>
      <c r="I678" s="34">
        <v>3933630</v>
      </c>
      <c r="J678" s="34">
        <v>3291150</v>
      </c>
      <c r="K678" s="72">
        <v>80479</v>
      </c>
      <c r="L678" s="36">
        <f t="shared" si="261"/>
        <v>189.1124357335454</v>
      </c>
      <c r="M678" s="28">
        <f>IF(L669=0,0,L678/L669*100)</f>
        <v>44.069386691152467</v>
      </c>
      <c r="N678" s="37">
        <f t="shared" si="307"/>
        <v>-6.6232074964534151</v>
      </c>
      <c r="O678" s="29">
        <f t="shared" si="262"/>
        <v>3852.6610878661086</v>
      </c>
      <c r="P678" s="30">
        <f t="shared" si="263"/>
        <v>67.346443514644349</v>
      </c>
      <c r="Q678" s="6">
        <f t="shared" si="303"/>
        <v>85.774058577405853</v>
      </c>
      <c r="R678" s="7">
        <f t="shared" si="304"/>
        <v>72.05020920502092</v>
      </c>
      <c r="S678" s="8">
        <f t="shared" si="305"/>
        <v>85.440699576231623</v>
      </c>
      <c r="T678" s="9">
        <f t="shared" si="306"/>
        <v>170</v>
      </c>
      <c r="U678" s="5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>
      <c r="A679" s="1"/>
      <c r="B679" s="31">
        <f t="shared" si="308"/>
        <v>2000</v>
      </c>
      <c r="C679" s="33">
        <v>44</v>
      </c>
      <c r="D679" s="34">
        <v>26</v>
      </c>
      <c r="E679" s="35">
        <v>1433</v>
      </c>
      <c r="F679" s="35">
        <v>1294</v>
      </c>
      <c r="G679" s="35">
        <v>1173</v>
      </c>
      <c r="H679" s="35">
        <v>4953090</v>
      </c>
      <c r="I679" s="34">
        <v>4478230</v>
      </c>
      <c r="J679" s="34">
        <v>4086680</v>
      </c>
      <c r="K679" s="72">
        <v>94299</v>
      </c>
      <c r="L679" s="36">
        <f t="shared" si="261"/>
        <v>173.63732234912354</v>
      </c>
      <c r="M679" s="28">
        <f>IF(L669=0,0,L679/L669*100)</f>
        <v>40.463178811791181</v>
      </c>
      <c r="N679" s="37">
        <f t="shared" si="307"/>
        <v>-8.1830226153006134</v>
      </c>
      <c r="O679" s="29">
        <f t="shared" si="262"/>
        <v>3456.4480111653875</v>
      </c>
      <c r="P679" s="30">
        <f t="shared" si="263"/>
        <v>65.805303558967196</v>
      </c>
      <c r="Q679" s="6">
        <f t="shared" si="303"/>
        <v>90.300069783670622</v>
      </c>
      <c r="R679" s="7">
        <f t="shared" si="304"/>
        <v>81.856245638520591</v>
      </c>
      <c r="S679" s="8">
        <f t="shared" si="305"/>
        <v>90.412853390509767</v>
      </c>
      <c r="T679" s="9">
        <f t="shared" si="306"/>
        <v>139</v>
      </c>
      <c r="U679" s="5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>
      <c r="A680" s="1"/>
      <c r="B680" s="31">
        <f t="shared" si="308"/>
        <v>2001</v>
      </c>
      <c r="C680" s="33">
        <v>39</v>
      </c>
      <c r="D680" s="34"/>
      <c r="E680" s="35">
        <v>991</v>
      </c>
      <c r="F680" s="35">
        <v>879</v>
      </c>
      <c r="G680" s="35">
        <v>685</v>
      </c>
      <c r="H680" s="35">
        <v>3460670</v>
      </c>
      <c r="I680" s="34">
        <v>3086246</v>
      </c>
      <c r="J680" s="34"/>
      <c r="K680" s="72">
        <v>67915</v>
      </c>
      <c r="L680" s="36">
        <f t="shared" si="261"/>
        <v>168.44899760877567</v>
      </c>
      <c r="M680" s="28">
        <f>IF(L669=0,0,L680/L669*100)</f>
        <v>39.25412934672152</v>
      </c>
      <c r="N680" s="37">
        <f t="shared" si="307"/>
        <v>-2.9880239283556631</v>
      </c>
      <c r="O680" s="29">
        <f t="shared" si="262"/>
        <v>3492.0988900100906</v>
      </c>
      <c r="P680" s="30">
        <f t="shared" si="263"/>
        <v>68.531786074672056</v>
      </c>
      <c r="Q680" s="6">
        <f t="shared" si="303"/>
        <v>88.698284561049448</v>
      </c>
      <c r="R680" s="7">
        <f t="shared" si="304"/>
        <v>69.122098890010079</v>
      </c>
      <c r="S680" s="8">
        <f t="shared" si="305"/>
        <v>89.180592197464648</v>
      </c>
      <c r="T680" s="9">
        <f t="shared" si="306"/>
        <v>112</v>
      </c>
      <c r="U680" s="5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>
      <c r="A681" s="1"/>
      <c r="B681" s="31">
        <f t="shared" si="308"/>
        <v>2002</v>
      </c>
      <c r="C681" s="33">
        <v>45</v>
      </c>
      <c r="D681" s="34"/>
      <c r="E681" s="35">
        <v>1067</v>
      </c>
      <c r="F681" s="35">
        <v>910</v>
      </c>
      <c r="G681" s="35">
        <v>734</v>
      </c>
      <c r="H681" s="35">
        <v>3825081</v>
      </c>
      <c r="I681" s="34">
        <v>3265169</v>
      </c>
      <c r="J681" s="34"/>
      <c r="K681" s="72">
        <v>75859</v>
      </c>
      <c r="L681" s="36">
        <f t="shared" si="261"/>
        <v>166.68920323468541</v>
      </c>
      <c r="M681" s="28">
        <f>IF(L669=0,0,L681/L669*100)</f>
        <v>38.844039663999816</v>
      </c>
      <c r="N681" s="37">
        <f t="shared" si="307"/>
        <v>-1.0447045687843157</v>
      </c>
      <c r="O681" s="29">
        <f t="shared" si="262"/>
        <v>3584.8931583880039</v>
      </c>
      <c r="P681" s="30">
        <f t="shared" si="263"/>
        <v>71.095595126522966</v>
      </c>
      <c r="Q681" s="6">
        <f t="shared" si="303"/>
        <v>85.285848172446109</v>
      </c>
      <c r="R681" s="7">
        <f t="shared" si="304"/>
        <v>68.791002811621368</v>
      </c>
      <c r="S681" s="8">
        <f t="shared" si="305"/>
        <v>85.362087757095864</v>
      </c>
      <c r="T681" s="9">
        <f t="shared" si="306"/>
        <v>157</v>
      </c>
      <c r="U681" s="5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>
      <c r="A682" s="1"/>
      <c r="B682" s="31">
        <f t="shared" si="308"/>
        <v>2003</v>
      </c>
      <c r="C682" s="33">
        <v>65</v>
      </c>
      <c r="D682" s="34"/>
      <c r="E682" s="35">
        <v>1493</v>
      </c>
      <c r="F682" s="35">
        <v>1357</v>
      </c>
      <c r="G682" s="35"/>
      <c r="H682" s="35">
        <v>4967654</v>
      </c>
      <c r="I682" s="34">
        <v>4519330</v>
      </c>
      <c r="J682" s="34"/>
      <c r="K682" s="72">
        <v>101168</v>
      </c>
      <c r="L682" s="36">
        <f t="shared" si="261"/>
        <v>162.32377075873794</v>
      </c>
      <c r="M682" s="28">
        <f>IF(L669=0,0,L682/L669*100)</f>
        <v>37.826751027689802</v>
      </c>
      <c r="N682" s="37">
        <f t="shared" si="307"/>
        <v>-2.6189053587359723</v>
      </c>
      <c r="O682" s="29">
        <f t="shared" si="262"/>
        <v>3327.2967180174146</v>
      </c>
      <c r="P682" s="30">
        <f t="shared" si="263"/>
        <v>67.76155391828533</v>
      </c>
      <c r="Q682" s="15">
        <f t="shared" si="303"/>
        <v>90.890823844608164</v>
      </c>
      <c r="R682" s="16">
        <f t="shared" si="304"/>
        <v>0</v>
      </c>
      <c r="S682" s="17">
        <f t="shared" si="305"/>
        <v>90.975136352088938</v>
      </c>
      <c r="T682" s="18">
        <f t="shared" si="306"/>
        <v>136</v>
      </c>
      <c r="U682" s="5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>
      <c r="A683" s="1"/>
      <c r="B683" s="31">
        <f t="shared" si="308"/>
        <v>2004</v>
      </c>
      <c r="C683" s="33">
        <v>45</v>
      </c>
      <c r="D683" s="34"/>
      <c r="E683" s="35">
        <v>1500</v>
      </c>
      <c r="F683" s="35">
        <v>1388</v>
      </c>
      <c r="G683" s="35"/>
      <c r="H683" s="35">
        <v>6142168</v>
      </c>
      <c r="I683" s="34">
        <v>5760416</v>
      </c>
      <c r="J683" s="34"/>
      <c r="K683" s="72">
        <v>99066</v>
      </c>
      <c r="L683" s="36">
        <f t="shared" si="261"/>
        <v>204.96089607978519</v>
      </c>
      <c r="M683" s="28">
        <f>IF(L669=0,0,L683/L669*100)</f>
        <v>47.762596631306323</v>
      </c>
      <c r="N683" s="37">
        <f t="shared" si="307"/>
        <v>26.266716896577563</v>
      </c>
      <c r="O683" s="29">
        <f t="shared" si="262"/>
        <v>4094.7786666666666</v>
      </c>
      <c r="P683" s="30">
        <f t="shared" si="263"/>
        <v>66.043999999999997</v>
      </c>
      <c r="Q683" s="6">
        <f t="shared" si="303"/>
        <v>92.533333333333331</v>
      </c>
      <c r="R683" s="7">
        <f t="shared" si="304"/>
        <v>0</v>
      </c>
      <c r="S683" s="8">
        <f t="shared" si="305"/>
        <v>93.78473529216393</v>
      </c>
      <c r="T683" s="9">
        <f t="shared" si="306"/>
        <v>112</v>
      </c>
      <c r="U683" s="5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>
      <c r="A684" s="1"/>
      <c r="B684" s="31">
        <f t="shared" si="308"/>
        <v>2005</v>
      </c>
      <c r="C684" s="33">
        <v>46</v>
      </c>
      <c r="D684" s="34"/>
      <c r="E684" s="35">
        <v>1380</v>
      </c>
      <c r="F684" s="35">
        <v>1344</v>
      </c>
      <c r="G684" s="35"/>
      <c r="H684" s="35">
        <v>5220674</v>
      </c>
      <c r="I684" s="34">
        <v>5084468</v>
      </c>
      <c r="J684" s="34"/>
      <c r="K684" s="72">
        <v>95395</v>
      </c>
      <c r="L684" s="36">
        <f t="shared" si="261"/>
        <v>180.91513911337071</v>
      </c>
      <c r="M684" s="28">
        <f>IF(L669=0,0,L684/L669*100)</f>
        <v>42.15914830214696</v>
      </c>
      <c r="N684" s="37">
        <f t="shared" si="307"/>
        <v>-11.731875409567968</v>
      </c>
      <c r="O684" s="29">
        <f t="shared" si="262"/>
        <v>3783.0971014492752</v>
      </c>
      <c r="P684" s="30">
        <f t="shared" si="263"/>
        <v>69.126811594202906</v>
      </c>
      <c r="Q684" s="6">
        <f t="shared" si="303"/>
        <v>97.391304347826093</v>
      </c>
      <c r="R684" s="7">
        <f t="shared" si="304"/>
        <v>0</v>
      </c>
      <c r="S684" s="8">
        <f t="shared" si="305"/>
        <v>97.391026522629062</v>
      </c>
      <c r="T684" s="9">
        <f t="shared" si="306"/>
        <v>36</v>
      </c>
      <c r="U684" s="5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>
      <c r="A685" s="1"/>
      <c r="B685" s="31">
        <f t="shared" si="308"/>
        <v>2006</v>
      </c>
      <c r="C685" s="33">
        <v>18</v>
      </c>
      <c r="D685" s="34">
        <v>0</v>
      </c>
      <c r="E685" s="35">
        <v>404</v>
      </c>
      <c r="F685" s="35">
        <v>390</v>
      </c>
      <c r="G685" s="35">
        <v>0</v>
      </c>
      <c r="H685" s="35">
        <v>1610054</v>
      </c>
      <c r="I685" s="34">
        <v>1561850</v>
      </c>
      <c r="J685" s="34">
        <v>0</v>
      </c>
      <c r="K685" s="72">
        <v>28223</v>
      </c>
      <c r="L685" s="36">
        <f t="shared" ref="L685:L690" si="309">IF(H685=0,0,H685/K685*3.30578)</f>
        <v>188.58676654218189</v>
      </c>
      <c r="M685" s="28">
        <f>IF(L669=0,0,L685/L669*100)</f>
        <v>43.946888565759679</v>
      </c>
      <c r="N685" s="37">
        <f t="shared" si="307"/>
        <v>4.2404563080836155</v>
      </c>
      <c r="O685" s="29">
        <f t="shared" ref="O685:O698" si="310">IF(H685=0,0,H685/E685)</f>
        <v>3985.2821782178216</v>
      </c>
      <c r="P685" s="30">
        <f t="shared" ref="P685:P698" si="311">IF(K685=0,0,K685/E685)</f>
        <v>69.85891089108911</v>
      </c>
      <c r="Q685" s="6"/>
      <c r="R685" s="7"/>
      <c r="S685" s="8"/>
      <c r="T685" s="9"/>
      <c r="U685" s="5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>
      <c r="A686" s="1"/>
      <c r="B686" s="31">
        <f t="shared" si="308"/>
        <v>2007</v>
      </c>
      <c r="C686" s="33">
        <v>19</v>
      </c>
      <c r="D686" s="34"/>
      <c r="E686" s="35">
        <v>329</v>
      </c>
      <c r="F686" s="35">
        <v>329</v>
      </c>
      <c r="G686" s="35"/>
      <c r="H686" s="35">
        <v>1305946</v>
      </c>
      <c r="I686" s="34">
        <v>1305946</v>
      </c>
      <c r="J686" s="34"/>
      <c r="K686" s="72">
        <v>21505</v>
      </c>
      <c r="L686" s="36">
        <f t="shared" si="309"/>
        <v>200.75192596512437</v>
      </c>
      <c r="M686" s="28">
        <f>IF(L669=0,0,L686/L669*100)</f>
        <v>46.781768845788093</v>
      </c>
      <c r="N686" s="37">
        <f>IF(L685=0,"     －",IF(L686=0,"     －",(L686-L685)/L685*100))</f>
        <v>6.4506962211590038</v>
      </c>
      <c r="O686" s="29">
        <f t="shared" si="310"/>
        <v>3969.4407294832827</v>
      </c>
      <c r="P686" s="30">
        <f t="shared" si="311"/>
        <v>65.364741641337389</v>
      </c>
      <c r="Q686" s="6"/>
      <c r="R686" s="7"/>
      <c r="S686" s="8"/>
      <c r="T686" s="9"/>
      <c r="U686" s="5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>
      <c r="A687" s="1"/>
      <c r="B687" s="31">
        <f t="shared" si="308"/>
        <v>2008</v>
      </c>
      <c r="C687" s="33">
        <v>24</v>
      </c>
      <c r="D687" s="34"/>
      <c r="E687" s="35">
        <v>551</v>
      </c>
      <c r="F687" s="35">
        <v>453</v>
      </c>
      <c r="G687" s="35"/>
      <c r="H687" s="35">
        <v>2163989</v>
      </c>
      <c r="I687" s="34">
        <v>1828697</v>
      </c>
      <c r="J687" s="34"/>
      <c r="K687" s="72">
        <v>29134</v>
      </c>
      <c r="L687" s="36">
        <f t="shared" si="309"/>
        <v>245.54374807510123</v>
      </c>
      <c r="M687" s="28">
        <f>IF(L669=0,0,L687/L669*100)</f>
        <v>57.219729318927612</v>
      </c>
      <c r="N687" s="37">
        <f>IF(L686=0,"     －",IF(L687=0,"     －",(L687-L686)/L686*100))</f>
        <v>22.312026096207077</v>
      </c>
      <c r="O687" s="29">
        <f t="shared" si="310"/>
        <v>3927.3847549909256</v>
      </c>
      <c r="P687" s="30">
        <f t="shared" si="311"/>
        <v>52.874773139745919</v>
      </c>
      <c r="Q687" s="6"/>
      <c r="R687" s="7"/>
      <c r="S687" s="8"/>
      <c r="T687" s="9"/>
      <c r="U687" s="5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>
      <c r="A688" s="1"/>
      <c r="B688" s="31">
        <f t="shared" si="308"/>
        <v>2009</v>
      </c>
      <c r="C688" s="33">
        <v>31</v>
      </c>
      <c r="D688" s="34"/>
      <c r="E688" s="35">
        <v>692</v>
      </c>
      <c r="F688" s="35">
        <v>660</v>
      </c>
      <c r="G688" s="35"/>
      <c r="H688" s="35">
        <v>2697476</v>
      </c>
      <c r="I688" s="34">
        <v>2591749</v>
      </c>
      <c r="J688" s="34"/>
      <c r="K688" s="72">
        <v>36844</v>
      </c>
      <c r="L688" s="36">
        <f t="shared" si="309"/>
        <v>242.02752717620237</v>
      </c>
      <c r="M688" s="28">
        <f>IF(L669=0,0,L688/L669*100)</f>
        <v>56.400334772587904</v>
      </c>
      <c r="N688" s="37">
        <f>IF(L687=0,"     －",IF(L688=0,"     －",(L688-L687)/L687*100))</f>
        <v>-1.4320140205009027</v>
      </c>
      <c r="O688" s="29">
        <f t="shared" si="310"/>
        <v>3898.0867052023123</v>
      </c>
      <c r="P688" s="30">
        <f t="shared" si="311"/>
        <v>53.24277456647399</v>
      </c>
      <c r="Q688" s="6"/>
      <c r="R688" s="7"/>
      <c r="S688" s="8"/>
      <c r="T688" s="9"/>
      <c r="U688" s="5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>
      <c r="A689" s="1"/>
      <c r="B689" s="31">
        <f t="shared" si="308"/>
        <v>2010</v>
      </c>
      <c r="C689" s="33">
        <v>26</v>
      </c>
      <c r="D689" s="34"/>
      <c r="E689" s="35">
        <v>448</v>
      </c>
      <c r="F689" s="35">
        <v>448</v>
      </c>
      <c r="G689" s="35"/>
      <c r="H689" s="35">
        <v>1967174</v>
      </c>
      <c r="I689" s="34">
        <v>1967174</v>
      </c>
      <c r="J689" s="34"/>
      <c r="K689" s="72">
        <v>27692</v>
      </c>
      <c r="L689" s="36">
        <f t="shared" si="309"/>
        <v>234.83477053733932</v>
      </c>
      <c r="M689" s="28">
        <f>IF(L669=0,0,L689/L669*100)</f>
        <v>54.724187075246476</v>
      </c>
      <c r="N689" s="37">
        <f>IF(L688=0,"     －",IF(L689=0,"     －",(L689-L688)/L688*100))</f>
        <v>-2.9718754402785477</v>
      </c>
      <c r="O689" s="29">
        <f t="shared" si="310"/>
        <v>4391.0133928571431</v>
      </c>
      <c r="P689" s="30">
        <f t="shared" si="311"/>
        <v>61.8125</v>
      </c>
      <c r="Q689" s="6"/>
      <c r="R689" s="7"/>
      <c r="S689" s="8"/>
      <c r="T689" s="9"/>
      <c r="U689" s="5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>
      <c r="A690" s="1"/>
      <c r="B690" s="31">
        <f t="shared" si="308"/>
        <v>2011</v>
      </c>
      <c r="C690" s="33">
        <v>31</v>
      </c>
      <c r="D690" s="34"/>
      <c r="E690" s="35">
        <v>575</v>
      </c>
      <c r="F690" s="35">
        <v>504</v>
      </c>
      <c r="G690" s="35"/>
      <c r="H690" s="35">
        <v>2469782</v>
      </c>
      <c r="I690" s="34">
        <v>2182978</v>
      </c>
      <c r="J690" s="34"/>
      <c r="K690" s="72">
        <v>36717</v>
      </c>
      <c r="L690" s="36">
        <f t="shared" si="309"/>
        <v>222.36446169240406</v>
      </c>
      <c r="M690" s="28">
        <f>IF(L669=0,0,L690/L669*100)</f>
        <v>51.818196993135402</v>
      </c>
      <c r="N690" s="37">
        <f>IF(L689=0,"     －",IF(L690=0,"     －",(L690-L689)/L689*100))</f>
        <v>-5.3102480592636301</v>
      </c>
      <c r="O690" s="29">
        <f t="shared" si="310"/>
        <v>4295.2730434782607</v>
      </c>
      <c r="P690" s="30">
        <f t="shared" si="311"/>
        <v>63.855652173913043</v>
      </c>
      <c r="Q690" s="6"/>
      <c r="R690" s="7"/>
      <c r="S690" s="8"/>
      <c r="T690" s="9"/>
      <c r="U690" s="5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>
      <c r="A691" s="1"/>
      <c r="B691" s="31">
        <f t="shared" si="308"/>
        <v>2012</v>
      </c>
      <c r="C691" s="33">
        <v>16</v>
      </c>
      <c r="D691" s="34"/>
      <c r="E691" s="35">
        <v>226</v>
      </c>
      <c r="F691" s="35">
        <v>194</v>
      </c>
      <c r="G691" s="35"/>
      <c r="H691" s="35">
        <v>993950</v>
      </c>
      <c r="I691" s="34">
        <v>856290</v>
      </c>
      <c r="J691" s="34"/>
      <c r="K691" s="72">
        <v>14036</v>
      </c>
      <c r="L691" s="36">
        <f>IF(H691=0,0,H691/K691*3.30578)</f>
        <v>234.0966109290396</v>
      </c>
      <c r="M691" s="28">
        <f>IF(L669=0,0,L691/L669*100)</f>
        <v>54.552171728440925</v>
      </c>
      <c r="N691" s="37">
        <f t="shared" ref="N691:N693" si="312">IF(L690=0,"     －",IF(L691=0,"     －",(L691-L690)/L690*100))</f>
        <v>5.2760900493463634</v>
      </c>
      <c r="O691" s="29">
        <f t="shared" si="310"/>
        <v>4398.0088495575219</v>
      </c>
      <c r="P691" s="30">
        <f t="shared" si="311"/>
        <v>62.10619469026549</v>
      </c>
      <c r="Q691" s="6"/>
      <c r="R691" s="7"/>
      <c r="S691" s="8"/>
      <c r="T691" s="9"/>
      <c r="U691" s="5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>
      <c r="A692" s="1"/>
      <c r="B692" s="31">
        <f t="shared" si="308"/>
        <v>2013</v>
      </c>
      <c r="C692" s="33">
        <v>33</v>
      </c>
      <c r="D692" s="34"/>
      <c r="E692" s="35">
        <v>584</v>
      </c>
      <c r="F692" s="35">
        <v>543</v>
      </c>
      <c r="G692" s="35"/>
      <c r="H692" s="35">
        <v>2629825</v>
      </c>
      <c r="I692" s="34">
        <v>2463070</v>
      </c>
      <c r="J692" s="34"/>
      <c r="K692" s="72">
        <v>38868</v>
      </c>
      <c r="L692" s="36">
        <f>IF(H692=0,0,H692/K692*3.30578)</f>
        <v>223.67044582947409</v>
      </c>
      <c r="M692" s="28">
        <f>IF(L669=0,0,L692/L669*100)</f>
        <v>52.12253403858567</v>
      </c>
      <c r="N692" s="37">
        <f t="shared" si="312"/>
        <v>-4.4537872881576801</v>
      </c>
      <c r="O692" s="29">
        <f t="shared" si="310"/>
        <v>4503.125</v>
      </c>
      <c r="P692" s="30">
        <f t="shared" si="311"/>
        <v>66.554794520547944</v>
      </c>
      <c r="Q692" s="6"/>
      <c r="R692" s="7"/>
      <c r="S692" s="8"/>
      <c r="T692" s="9"/>
      <c r="U692" s="5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>
      <c r="A693" s="1"/>
      <c r="B693" s="31">
        <f t="shared" si="308"/>
        <v>2014</v>
      </c>
      <c r="C693" s="33">
        <v>31</v>
      </c>
      <c r="D693" s="34"/>
      <c r="E693" s="35">
        <v>422</v>
      </c>
      <c r="F693" s="35">
        <v>406</v>
      </c>
      <c r="G693" s="35"/>
      <c r="H693" s="35">
        <v>1987274</v>
      </c>
      <c r="I693" s="34">
        <v>1912822</v>
      </c>
      <c r="J693" s="34"/>
      <c r="K693" s="72">
        <v>26980</v>
      </c>
      <c r="L693" s="36">
        <f>IF(H693=0,0,H693/K693*3.30578)</f>
        <v>243.49483483024463</v>
      </c>
      <c r="M693" s="28">
        <f>IF(L669=0,0,L693/L669*100)</f>
        <v>56.742265477197861</v>
      </c>
      <c r="N693" s="37">
        <f t="shared" si="312"/>
        <v>8.8632134331616665</v>
      </c>
      <c r="O693" s="29">
        <f t="shared" si="310"/>
        <v>4709.1800947867296</v>
      </c>
      <c r="P693" s="30">
        <f t="shared" si="311"/>
        <v>63.933649289099527</v>
      </c>
      <c r="Q693" s="6"/>
      <c r="R693" s="7"/>
      <c r="S693" s="8"/>
      <c r="T693" s="9"/>
      <c r="U693" s="5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>
      <c r="A694" s="1"/>
      <c r="B694" s="31">
        <f t="shared" ref="B694:B703" si="313">B693+1</f>
        <v>2015</v>
      </c>
      <c r="C694" s="33">
        <v>14</v>
      </c>
      <c r="D694" s="34"/>
      <c r="E694" s="35">
        <v>315</v>
      </c>
      <c r="F694" s="35">
        <v>306</v>
      </c>
      <c r="G694" s="35"/>
      <c r="H694" s="35">
        <v>1500121</v>
      </c>
      <c r="I694" s="34">
        <v>1453121</v>
      </c>
      <c r="J694" s="34"/>
      <c r="K694" s="72">
        <v>18675</v>
      </c>
      <c r="L694" s="36">
        <f>IF(H694=0,0,H694/K694*3.30578)</f>
        <v>265.54591696813918</v>
      </c>
      <c r="M694" s="28">
        <f>IF(L669=0,0,L694/L669*100)</f>
        <v>61.880889290718244</v>
      </c>
      <c r="N694" s="37">
        <f>IF(L693=0,"     －",IF(L694=0,"     －",(L694-L693)/L693*100))</f>
        <v>9.0560779875547386</v>
      </c>
      <c r="O694" s="29">
        <f t="shared" si="310"/>
        <v>4762.2888888888892</v>
      </c>
      <c r="P694" s="30">
        <f t="shared" si="311"/>
        <v>59.285714285714285</v>
      </c>
      <c r="Q694" s="6"/>
      <c r="R694" s="7"/>
      <c r="S694" s="8"/>
      <c r="T694" s="9"/>
      <c r="U694" s="5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>
      <c r="A695" s="1"/>
      <c r="B695" s="31">
        <f t="shared" si="313"/>
        <v>2016</v>
      </c>
      <c r="C695" s="33">
        <v>19</v>
      </c>
      <c r="D695" s="34"/>
      <c r="E695" s="35">
        <v>241</v>
      </c>
      <c r="F695" s="35">
        <v>200</v>
      </c>
      <c r="G695" s="35"/>
      <c r="H695" s="35">
        <v>1195800</v>
      </c>
      <c r="I695" s="34">
        <v>1031220</v>
      </c>
      <c r="J695" s="34"/>
      <c r="K695" s="72">
        <v>13564</v>
      </c>
      <c r="L695" s="36">
        <f>IF(H695=0,0,H695/K695*3.30578)</f>
        <v>291.43701887348863</v>
      </c>
      <c r="M695" s="28">
        <f>IF(L669=0,0,L695/L669*100)</f>
        <v>67.914363384058802</v>
      </c>
      <c r="N695" s="37">
        <f>IF(L694=0,"     －",IF(L695=0,"     －",(L695-L694)/L694*100))</f>
        <v>9.7501412188747452</v>
      </c>
      <c r="O695" s="29">
        <f t="shared" si="310"/>
        <v>4961.825726141079</v>
      </c>
      <c r="P695" s="30">
        <f t="shared" si="311"/>
        <v>56.282157676348547</v>
      </c>
      <c r="Q695" s="6"/>
      <c r="R695" s="7"/>
      <c r="S695" s="8"/>
      <c r="T695" s="9"/>
      <c r="U695" s="5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>
      <c r="A696" s="1"/>
      <c r="B696" s="31">
        <f t="shared" si="313"/>
        <v>2017</v>
      </c>
      <c r="C696" s="33">
        <v>24</v>
      </c>
      <c r="D696" s="34"/>
      <c r="E696" s="35">
        <v>251</v>
      </c>
      <c r="F696" s="35">
        <v>240</v>
      </c>
      <c r="G696" s="35"/>
      <c r="H696" s="35">
        <v>1112042</v>
      </c>
      <c r="I696" s="34">
        <v>1066934</v>
      </c>
      <c r="J696" s="34"/>
      <c r="K696" s="72">
        <v>13747</v>
      </c>
      <c r="L696" s="36">
        <f t="shared" ref="L696:L702" si="314">IF(H696=0,0,H696/K696*3.30578)</f>
        <v>267.41588730341169</v>
      </c>
      <c r="M696" s="28">
        <f>IF(L669=0,0,L696/L669*100)</f>
        <v>62.316653578172186</v>
      </c>
      <c r="N696" s="37">
        <f>IF(L695=0,"     －",IF(L696=0,"     －",(L696-L695)/L695*100))</f>
        <v>-8.2423062323816829</v>
      </c>
      <c r="O696" s="29">
        <f t="shared" si="310"/>
        <v>4430.4462151394418</v>
      </c>
      <c r="P696" s="30">
        <f t="shared" si="311"/>
        <v>54.768924302788847</v>
      </c>
      <c r="Q696" s="6"/>
      <c r="R696" s="7"/>
      <c r="S696" s="8"/>
      <c r="T696" s="9"/>
      <c r="U696" s="5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>
      <c r="A697" s="1"/>
      <c r="B697" s="31">
        <f t="shared" si="313"/>
        <v>2018</v>
      </c>
      <c r="C697" s="33">
        <v>38</v>
      </c>
      <c r="D697" s="34"/>
      <c r="E697" s="35">
        <v>314</v>
      </c>
      <c r="F697" s="35">
        <v>287</v>
      </c>
      <c r="G697" s="35"/>
      <c r="H697" s="35">
        <v>1368914</v>
      </c>
      <c r="I697" s="34">
        <v>1261480</v>
      </c>
      <c r="J697" s="34"/>
      <c r="K697" s="72">
        <v>15009</v>
      </c>
      <c r="L697" s="36">
        <f t="shared" si="314"/>
        <v>301.50766359650879</v>
      </c>
      <c r="M697" s="28">
        <f>IF(L669=0,0,L697/L669*100)</f>
        <v>70.261153190908445</v>
      </c>
      <c r="N697" s="37">
        <f>IF(L696=0,"     －",IF(L697=0,"     －",(L697-L696)/L696*100))</f>
        <v>12.748597937420362</v>
      </c>
      <c r="O697" s="29">
        <f t="shared" si="310"/>
        <v>4359.5987261146493</v>
      </c>
      <c r="P697" s="30">
        <f t="shared" si="311"/>
        <v>47.79936305732484</v>
      </c>
      <c r="Q697" s="6"/>
      <c r="R697" s="7"/>
      <c r="S697" s="8"/>
      <c r="T697" s="9"/>
      <c r="U697" s="5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>
      <c r="A698" s="1"/>
      <c r="B698" s="31">
        <f t="shared" si="313"/>
        <v>2019</v>
      </c>
      <c r="C698" s="33">
        <v>19</v>
      </c>
      <c r="D698" s="34"/>
      <c r="E698" s="35">
        <v>178</v>
      </c>
      <c r="F698" s="35">
        <v>178</v>
      </c>
      <c r="G698" s="35"/>
      <c r="H698" s="35">
        <v>754758</v>
      </c>
      <c r="I698" s="34">
        <v>754758</v>
      </c>
      <c r="J698" s="34"/>
      <c r="K698" s="72">
        <v>8853</v>
      </c>
      <c r="L698" s="36">
        <f t="shared" si="314"/>
        <v>281.8325879634022</v>
      </c>
      <c r="M698" s="28">
        <f>IF(L669=0,0,L698/L669*100)</f>
        <v>65.676216653605707</v>
      </c>
      <c r="N698" s="37">
        <f>IF(L697=0,"     －",IF(L698=0,"     －",(L698-L697)/L697*100))</f>
        <v>-6.5255640266035382</v>
      </c>
      <c r="O698" s="29">
        <f t="shared" si="310"/>
        <v>4240.2134831460671</v>
      </c>
      <c r="P698" s="30">
        <f t="shared" si="311"/>
        <v>49.735955056179776</v>
      </c>
      <c r="Q698" s="6"/>
      <c r="R698" s="7"/>
      <c r="S698" s="8"/>
      <c r="T698" s="9"/>
      <c r="U698" s="5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>
      <c r="A699" s="1"/>
      <c r="B699" s="31">
        <f t="shared" si="313"/>
        <v>2020</v>
      </c>
      <c r="C699" s="33">
        <v>7</v>
      </c>
      <c r="D699" s="34"/>
      <c r="E699" s="35">
        <v>97</v>
      </c>
      <c r="F699" s="35">
        <v>89</v>
      </c>
      <c r="G699" s="35"/>
      <c r="H699" s="35">
        <v>453533</v>
      </c>
      <c r="I699" s="34">
        <v>422469</v>
      </c>
      <c r="J699" s="34"/>
      <c r="K699" s="72">
        <v>4543</v>
      </c>
      <c r="L699" s="36">
        <f t="shared" si="314"/>
        <v>330.01988129870125</v>
      </c>
      <c r="M699" s="28">
        <f>IF(L669=0,0,L699/L669*100)</f>
        <v>76.905433047314304</v>
      </c>
      <c r="N699" s="37">
        <f t="shared" ref="N699:N703" si="315">IF(L698=0,"     －",IF(L699=0,"     －",(L699-L698)/L698*100))</f>
        <v>17.097842972494181</v>
      </c>
      <c r="O699" s="29">
        <f>IF(H699=0,0,H699/E699)</f>
        <v>4675.5979381443303</v>
      </c>
      <c r="P699" s="30">
        <f>IF(K699=0,0,K699/E699)</f>
        <v>46.835051546391753</v>
      </c>
      <c r="Q699" s="6"/>
      <c r="R699" s="7"/>
      <c r="S699" s="8"/>
      <c r="T699" s="9"/>
      <c r="U699" s="5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>
      <c r="A700" s="1"/>
      <c r="B700" s="31">
        <f t="shared" si="313"/>
        <v>2021</v>
      </c>
      <c r="C700" s="81">
        <v>4</v>
      </c>
      <c r="D700" s="34"/>
      <c r="E700" s="35">
        <v>38</v>
      </c>
      <c r="F700" s="35">
        <v>32</v>
      </c>
      <c r="G700" s="35"/>
      <c r="H700" s="35">
        <v>203906</v>
      </c>
      <c r="I700" s="34">
        <v>169456</v>
      </c>
      <c r="J700" s="34"/>
      <c r="K700" s="72">
        <v>1592</v>
      </c>
      <c r="L700" s="36">
        <f t="shared" si="314"/>
        <v>423.4097843467336</v>
      </c>
      <c r="M700" s="28">
        <f>IF(L669=0,0,L700/L669*100)</f>
        <v>98.668336869629826</v>
      </c>
      <c r="N700" s="37">
        <f t="shared" si="315"/>
        <v>28.298265753118397</v>
      </c>
      <c r="O700" s="29">
        <f>IF(H700=0,0,H700/E700)</f>
        <v>5365.9473684210525</v>
      </c>
      <c r="P700" s="30">
        <f>IF(K700=0,0,K700/E700)</f>
        <v>41.89473684210526</v>
      </c>
      <c r="Q700" s="6"/>
      <c r="R700" s="7"/>
      <c r="S700" s="8"/>
      <c r="T700" s="9"/>
      <c r="U700" s="5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>
      <c r="A701" s="1"/>
      <c r="B701" s="31">
        <f t="shared" si="313"/>
        <v>2022</v>
      </c>
      <c r="C701" s="81">
        <v>9</v>
      </c>
      <c r="D701" s="34"/>
      <c r="E701" s="35">
        <v>146</v>
      </c>
      <c r="F701" s="35">
        <v>128</v>
      </c>
      <c r="G701" s="35"/>
      <c r="H701" s="35">
        <v>770066</v>
      </c>
      <c r="I701" s="34">
        <v>677746</v>
      </c>
      <c r="J701" s="34"/>
      <c r="K701" s="72">
        <v>6788</v>
      </c>
      <c r="L701" s="36">
        <f t="shared" si="314"/>
        <v>375.02486468473774</v>
      </c>
      <c r="M701" s="28">
        <f>IF(L669=0,0,L701/L669*100)</f>
        <v>87.393067073997827</v>
      </c>
      <c r="N701" s="37">
        <f t="shared" si="315"/>
        <v>-11.427444865651257</v>
      </c>
      <c r="O701" s="29">
        <f>IF(H701=0,0,H701/E701)</f>
        <v>5274.4246575342468</v>
      </c>
      <c r="P701" s="30">
        <f>IF(K701=0,0,K701/E701)</f>
        <v>46.493150684931507</v>
      </c>
      <c r="Q701" s="6"/>
      <c r="R701" s="7"/>
      <c r="S701" s="8"/>
      <c r="T701" s="9"/>
      <c r="U701" s="5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>
      <c r="A702" s="1"/>
      <c r="B702" s="31">
        <f t="shared" si="313"/>
        <v>2023</v>
      </c>
      <c r="C702" s="81">
        <v>10</v>
      </c>
      <c r="D702" s="34"/>
      <c r="E702" s="35">
        <v>90</v>
      </c>
      <c r="F702" s="35">
        <v>75</v>
      </c>
      <c r="G702" s="35"/>
      <c r="H702" s="35">
        <v>469036</v>
      </c>
      <c r="I702" s="34">
        <v>394528</v>
      </c>
      <c r="J702" s="34"/>
      <c r="K702" s="72">
        <v>4326</v>
      </c>
      <c r="L702" s="36">
        <f t="shared" si="314"/>
        <v>358.42113455386038</v>
      </c>
      <c r="M702" s="28">
        <f>IF(L669=0,0,L702/L669*100)</f>
        <v>83.523854555979483</v>
      </c>
      <c r="N702" s="37">
        <f t="shared" si="315"/>
        <v>-4.4273678079545933</v>
      </c>
      <c r="O702" s="29">
        <f>IF(H702=0,0,H702/E702)</f>
        <v>5211.5111111111109</v>
      </c>
      <c r="P702" s="30">
        <f>IF(K702=0,0,K702/E702)</f>
        <v>48.06666666666667</v>
      </c>
      <c r="Q702" s="6"/>
      <c r="R702" s="7"/>
      <c r="S702" s="8"/>
      <c r="T702" s="9"/>
      <c r="U702" s="5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>
      <c r="A703" s="1"/>
      <c r="B703" s="31">
        <f t="shared" si="313"/>
        <v>2024</v>
      </c>
      <c r="C703" s="81">
        <v>3</v>
      </c>
      <c r="D703" s="34"/>
      <c r="E703" s="35">
        <v>23</v>
      </c>
      <c r="F703" s="35">
        <v>23</v>
      </c>
      <c r="G703" s="35"/>
      <c r="H703" s="35">
        <v>124520</v>
      </c>
      <c r="I703" s="34">
        <v>124520</v>
      </c>
      <c r="J703" s="34"/>
      <c r="K703" s="72">
        <v>972</v>
      </c>
      <c r="L703" s="36">
        <f>IF(H703=0,0,H703/K703*3.30578)</f>
        <v>423.49354485596706</v>
      </c>
      <c r="M703" s="28">
        <f>IF(L669=0,0,L703/L669*100)</f>
        <v>98.687855809547969</v>
      </c>
      <c r="N703" s="37">
        <f t="shared" si="315"/>
        <v>18.155293878834637</v>
      </c>
      <c r="O703" s="29">
        <f>IF(H703=0,0,H703/E703)</f>
        <v>5413.913043478261</v>
      </c>
      <c r="P703" s="30">
        <f>IF(K703=0,0,K703/E703)</f>
        <v>42.260869565217391</v>
      </c>
      <c r="Q703" s="6"/>
      <c r="R703" s="7"/>
      <c r="S703" s="8"/>
      <c r="T703" s="9"/>
      <c r="U703" s="5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>
      <c r="A704" s="1"/>
      <c r="B704" s="58" t="s">
        <v>45</v>
      </c>
      <c r="C704" s="59">
        <v>15</v>
      </c>
      <c r="D704" s="60">
        <v>10</v>
      </c>
      <c r="E704" s="61">
        <v>397</v>
      </c>
      <c r="F704" s="61">
        <v>348</v>
      </c>
      <c r="G704" s="61">
        <v>342</v>
      </c>
      <c r="H704" s="61">
        <v>3101874</v>
      </c>
      <c r="I704" s="60">
        <v>2691982</v>
      </c>
      <c r="J704" s="60">
        <v>2632035</v>
      </c>
      <c r="K704" s="73">
        <v>28577</v>
      </c>
      <c r="L704" s="63">
        <f t="shared" ref="L704:L821" si="316">IF(H704=0,0,H704/K704*3.30578)</f>
        <v>358.82398543304055</v>
      </c>
      <c r="M704" s="62">
        <v>100</v>
      </c>
      <c r="N704" s="63"/>
      <c r="O704" s="64">
        <f t="shared" ref="O704:O822" si="317">IF(H704=0,0,H704/E704)</f>
        <v>7813.2846347607056</v>
      </c>
      <c r="P704" s="65">
        <f t="shared" ref="P704:P822" si="318">IF(K704=0,0,K704/E704)</f>
        <v>71.982367758186399</v>
      </c>
      <c r="Q704" s="6">
        <f t="shared" ref="Q704:Q719" si="319">IF(F704=0,0,F704/E704*100)</f>
        <v>87.657430730478595</v>
      </c>
      <c r="R704" s="7">
        <f t="shared" ref="R704:R719" si="320">IF(G704=0,0,G704/E704*100)</f>
        <v>86.146095717884137</v>
      </c>
      <c r="S704" s="8">
        <f t="shared" ref="S704:S719" si="321">IF(I704=0,0,I704/H704*100)</f>
        <v>86.78566569757507</v>
      </c>
      <c r="T704" s="9">
        <f t="shared" ref="T704:T719" si="322">E704-F704</f>
        <v>49</v>
      </c>
      <c r="U704" s="51"/>
      <c r="V704" s="1"/>
      <c r="W704" s="1"/>
      <c r="X704" s="1"/>
      <c r="Y704" s="11"/>
      <c r="Z704" s="11"/>
      <c r="AA704" s="11"/>
      <c r="AB704" s="1"/>
      <c r="AC704" s="1"/>
      <c r="AD704" s="1"/>
      <c r="AE704" s="1"/>
    </row>
    <row r="705" spans="1:31">
      <c r="A705" s="1"/>
      <c r="B705" s="31">
        <v>1991</v>
      </c>
      <c r="C705" s="33">
        <v>7</v>
      </c>
      <c r="D705" s="34">
        <v>3</v>
      </c>
      <c r="E705" s="35">
        <v>220</v>
      </c>
      <c r="F705" s="35">
        <v>185</v>
      </c>
      <c r="G705" s="35">
        <v>107</v>
      </c>
      <c r="H705" s="35">
        <v>1355482</v>
      </c>
      <c r="I705" s="34">
        <v>1099569</v>
      </c>
      <c r="J705" s="34">
        <v>606618</v>
      </c>
      <c r="K705" s="72">
        <v>14401</v>
      </c>
      <c r="L705" s="36">
        <f t="shared" si="316"/>
        <v>311.15375918061244</v>
      </c>
      <c r="M705" s="28">
        <f>IF(L704=0,0,L705/L704*100)</f>
        <v>86.714871862621408</v>
      </c>
      <c r="N705" s="37">
        <f t="shared" ref="N705:N720" si="323">IF(L704=0,"     －",IF(L705=0,"     －",(L705-L704)/L704*100))</f>
        <v>-13.285128137378585</v>
      </c>
      <c r="O705" s="29">
        <f t="shared" si="317"/>
        <v>6161.2818181818184</v>
      </c>
      <c r="P705" s="30">
        <f t="shared" si="318"/>
        <v>65.459090909090904</v>
      </c>
      <c r="Q705" s="6">
        <f t="shared" si="319"/>
        <v>84.090909090909093</v>
      </c>
      <c r="R705" s="7">
        <f t="shared" si="320"/>
        <v>48.63636363636364</v>
      </c>
      <c r="S705" s="8">
        <f t="shared" si="321"/>
        <v>81.120147667029144</v>
      </c>
      <c r="T705" s="9">
        <f t="shared" si="322"/>
        <v>35</v>
      </c>
      <c r="U705" s="51"/>
      <c r="V705" s="1"/>
      <c r="W705" s="1"/>
      <c r="X705" s="1"/>
      <c r="Y705" s="10"/>
      <c r="Z705" s="10"/>
      <c r="AA705" s="10"/>
      <c r="AB705" s="1"/>
      <c r="AC705" s="1"/>
      <c r="AD705" s="1"/>
      <c r="AE705" s="1"/>
    </row>
    <row r="706" spans="1:31">
      <c r="A706" s="1"/>
      <c r="B706" s="31">
        <v>1992</v>
      </c>
      <c r="C706" s="33">
        <v>5</v>
      </c>
      <c r="D706" s="34">
        <v>3</v>
      </c>
      <c r="E706" s="35">
        <v>102</v>
      </c>
      <c r="F706" s="35">
        <v>78</v>
      </c>
      <c r="G706" s="35">
        <v>67</v>
      </c>
      <c r="H706" s="35">
        <v>572121</v>
      </c>
      <c r="I706" s="34">
        <v>412132</v>
      </c>
      <c r="J706" s="34">
        <v>356380</v>
      </c>
      <c r="K706" s="72">
        <v>6734</v>
      </c>
      <c r="L706" s="36">
        <f t="shared" si="316"/>
        <v>280.85924552717552</v>
      </c>
      <c r="M706" s="28">
        <f>IF(L704=0,0,L706/L704*100)</f>
        <v>78.272149279047042</v>
      </c>
      <c r="N706" s="37">
        <f t="shared" si="323"/>
        <v>-9.7361875791615162</v>
      </c>
      <c r="O706" s="29">
        <f t="shared" si="317"/>
        <v>5609.0294117647063</v>
      </c>
      <c r="P706" s="30">
        <f t="shared" si="318"/>
        <v>66.019607843137251</v>
      </c>
      <c r="Q706" s="6">
        <f t="shared" si="319"/>
        <v>76.470588235294116</v>
      </c>
      <c r="R706" s="7">
        <f t="shared" si="320"/>
        <v>65.686274509803923</v>
      </c>
      <c r="S706" s="8">
        <f t="shared" si="321"/>
        <v>72.035810606497577</v>
      </c>
      <c r="T706" s="9">
        <f t="shared" si="322"/>
        <v>24</v>
      </c>
      <c r="U706" s="51"/>
      <c r="V706" s="1"/>
      <c r="W706" s="1"/>
      <c r="X706" s="1"/>
      <c r="Y706" s="12"/>
      <c r="Z706" s="13"/>
      <c r="AA706" s="14"/>
      <c r="AB706" s="1"/>
      <c r="AC706" s="1"/>
      <c r="AD706" s="1"/>
      <c r="AE706" s="1"/>
    </row>
    <row r="707" spans="1:31">
      <c r="A707" s="1"/>
      <c r="B707" s="31">
        <f>B706+1</f>
        <v>1993</v>
      </c>
      <c r="C707" s="33">
        <v>7</v>
      </c>
      <c r="D707" s="34">
        <v>3</v>
      </c>
      <c r="E707" s="35">
        <v>403</v>
      </c>
      <c r="F707" s="35">
        <v>340</v>
      </c>
      <c r="G707" s="35">
        <v>331</v>
      </c>
      <c r="H707" s="35">
        <v>2278190</v>
      </c>
      <c r="I707" s="34">
        <v>1921940</v>
      </c>
      <c r="J707" s="34">
        <v>1870340</v>
      </c>
      <c r="K707" s="72">
        <v>28711</v>
      </c>
      <c r="L707" s="36">
        <f t="shared" si="316"/>
        <v>262.31043635540385</v>
      </c>
      <c r="M707" s="28">
        <f>IF(L704=0,0,L707/L704*100)</f>
        <v>73.102815587658952</v>
      </c>
      <c r="N707" s="37">
        <f t="shared" si="323"/>
        <v>-6.6043078400197839</v>
      </c>
      <c r="O707" s="29">
        <f t="shared" si="317"/>
        <v>5653.0769230769229</v>
      </c>
      <c r="P707" s="30">
        <f t="shared" si="318"/>
        <v>71.24317617866005</v>
      </c>
      <c r="Q707" s="6">
        <f t="shared" si="319"/>
        <v>84.367245657568233</v>
      </c>
      <c r="R707" s="7">
        <f t="shared" si="320"/>
        <v>82.133995037220842</v>
      </c>
      <c r="S707" s="8">
        <f t="shared" si="321"/>
        <v>84.3625860880787</v>
      </c>
      <c r="T707" s="9">
        <f t="shared" si="322"/>
        <v>63</v>
      </c>
      <c r="U707" s="51"/>
      <c r="V707" s="1"/>
      <c r="W707" s="1"/>
      <c r="X707" s="1"/>
      <c r="Y707" s="19"/>
      <c r="Z707" s="13"/>
      <c r="AA707" s="14"/>
      <c r="AB707" s="1"/>
      <c r="AC707" s="1"/>
      <c r="AD707" s="1"/>
      <c r="AE707" s="1"/>
    </row>
    <row r="708" spans="1:31">
      <c r="A708" s="1"/>
      <c r="B708" s="31">
        <f t="shared" ref="B708:B728" si="324">B707+1</f>
        <v>1994</v>
      </c>
      <c r="C708" s="33">
        <v>35</v>
      </c>
      <c r="D708" s="34">
        <v>26</v>
      </c>
      <c r="E708" s="35">
        <v>1544</v>
      </c>
      <c r="F708" s="35">
        <v>1478</v>
      </c>
      <c r="G708" s="35">
        <v>1435</v>
      </c>
      <c r="H708" s="35">
        <v>7783133</v>
      </c>
      <c r="I708" s="34">
        <v>7465781</v>
      </c>
      <c r="J708" s="34">
        <v>7257828</v>
      </c>
      <c r="K708" s="72">
        <v>108071</v>
      </c>
      <c r="L708" s="36">
        <f t="shared" si="316"/>
        <v>238.07798029758212</v>
      </c>
      <c r="M708" s="28">
        <f>IF(L704=0,0,L708/L704*100)</f>
        <v>66.349516744334082</v>
      </c>
      <c r="N708" s="37">
        <f t="shared" si="323"/>
        <v>-9.2380830875479276</v>
      </c>
      <c r="O708" s="29">
        <f t="shared" si="317"/>
        <v>5040.8892487046633</v>
      </c>
      <c r="P708" s="30">
        <f t="shared" si="318"/>
        <v>69.994170984455963</v>
      </c>
      <c r="Q708" s="6">
        <f t="shared" si="319"/>
        <v>95.725388601036272</v>
      </c>
      <c r="R708" s="7">
        <f t="shared" si="320"/>
        <v>92.940414507772019</v>
      </c>
      <c r="S708" s="8">
        <f t="shared" si="321"/>
        <v>95.922567428823328</v>
      </c>
      <c r="T708" s="9">
        <f t="shared" si="322"/>
        <v>66</v>
      </c>
      <c r="U708" s="5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>
      <c r="A709" s="1"/>
      <c r="B709" s="31">
        <f t="shared" si="324"/>
        <v>1995</v>
      </c>
      <c r="C709" s="33">
        <v>47</v>
      </c>
      <c r="D709" s="34">
        <v>30</v>
      </c>
      <c r="E709" s="35">
        <v>1693</v>
      </c>
      <c r="F709" s="35">
        <v>1582</v>
      </c>
      <c r="G709" s="35">
        <v>1402</v>
      </c>
      <c r="H709" s="35">
        <v>7351143</v>
      </c>
      <c r="I709" s="34">
        <v>6861694</v>
      </c>
      <c r="J709" s="34">
        <v>6063534</v>
      </c>
      <c r="K709" s="72">
        <v>118119</v>
      </c>
      <c r="L709" s="36">
        <f t="shared" si="316"/>
        <v>205.73541518756508</v>
      </c>
      <c r="M709" s="28">
        <f>IF(L704=0,0,L709/L704*100)</f>
        <v>57.336026447417346</v>
      </c>
      <c r="N709" s="37">
        <f t="shared" si="323"/>
        <v>-13.584862014366433</v>
      </c>
      <c r="O709" s="29">
        <f t="shared" si="317"/>
        <v>4342.0809214412284</v>
      </c>
      <c r="P709" s="30">
        <f t="shared" si="318"/>
        <v>69.769049025398701</v>
      </c>
      <c r="Q709" s="6">
        <f t="shared" si="319"/>
        <v>93.443591258121671</v>
      </c>
      <c r="R709" s="7">
        <f t="shared" si="320"/>
        <v>82.811577082102772</v>
      </c>
      <c r="S709" s="8">
        <f t="shared" si="321"/>
        <v>93.341865339852589</v>
      </c>
      <c r="T709" s="9">
        <f t="shared" si="322"/>
        <v>111</v>
      </c>
      <c r="U709" s="5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>
      <c r="A710" s="1"/>
      <c r="B710" s="31">
        <f t="shared" si="324"/>
        <v>1996</v>
      </c>
      <c r="C710" s="33">
        <v>49</v>
      </c>
      <c r="D710" s="34">
        <v>43</v>
      </c>
      <c r="E710" s="35">
        <v>2189</v>
      </c>
      <c r="F710" s="35">
        <v>2161</v>
      </c>
      <c r="G710" s="35">
        <v>2033</v>
      </c>
      <c r="H710" s="35">
        <v>9708956</v>
      </c>
      <c r="I710" s="34">
        <v>9570176</v>
      </c>
      <c r="J710" s="34">
        <v>9000799</v>
      </c>
      <c r="K710" s="72">
        <v>160246</v>
      </c>
      <c r="L710" s="36">
        <f t="shared" si="316"/>
        <v>200.29000764874004</v>
      </c>
      <c r="M710" s="28">
        <f>IF(L704=0,0,L710/L704*100)</f>
        <v>55.818455783278672</v>
      </c>
      <c r="N710" s="37">
        <f t="shared" si="323"/>
        <v>-2.6468012490025417</v>
      </c>
      <c r="O710" s="29">
        <f t="shared" si="317"/>
        <v>4435.3385107354952</v>
      </c>
      <c r="P710" s="30">
        <f t="shared" si="318"/>
        <v>73.205116491548651</v>
      </c>
      <c r="Q710" s="6">
        <f t="shared" si="319"/>
        <v>98.720877112836916</v>
      </c>
      <c r="R710" s="7">
        <f t="shared" si="320"/>
        <v>92.873458200091363</v>
      </c>
      <c r="S710" s="8">
        <f t="shared" si="321"/>
        <v>98.570598115801531</v>
      </c>
      <c r="T710" s="9">
        <f t="shared" si="322"/>
        <v>28</v>
      </c>
      <c r="U710" s="51"/>
      <c r="V710" s="1"/>
      <c r="W710" s="1"/>
      <c r="X710" s="1"/>
      <c r="Y710" s="11"/>
      <c r="Z710" s="11"/>
      <c r="AA710" s="11"/>
      <c r="AB710" s="1"/>
      <c r="AC710" s="1"/>
      <c r="AD710" s="1"/>
      <c r="AE710" s="1"/>
    </row>
    <row r="711" spans="1:31">
      <c r="A711" s="1"/>
      <c r="B711" s="31">
        <f t="shared" si="324"/>
        <v>1997</v>
      </c>
      <c r="C711" s="33">
        <v>38</v>
      </c>
      <c r="D711">
        <v>20</v>
      </c>
      <c r="E711" s="35">
        <v>1618</v>
      </c>
      <c r="F711" s="35">
        <v>1463</v>
      </c>
      <c r="G711" s="35">
        <v>1278</v>
      </c>
      <c r="H711" s="35">
        <v>7200961</v>
      </c>
      <c r="I711" s="34">
        <v>6482679</v>
      </c>
      <c r="J711" s="34">
        <v>5676271</v>
      </c>
      <c r="K711" s="72">
        <v>119202</v>
      </c>
      <c r="L711" s="36">
        <f t="shared" si="316"/>
        <v>199.70128734903778</v>
      </c>
      <c r="M711" s="28">
        <f>IF(L704=0,0,L711/L704*100)</f>
        <v>55.654386400070699</v>
      </c>
      <c r="N711" s="37">
        <f t="shared" si="323"/>
        <v>-0.29393393440512122</v>
      </c>
      <c r="O711" s="29">
        <f t="shared" si="317"/>
        <v>4450.5321384425215</v>
      </c>
      <c r="P711" s="30">
        <f t="shared" si="318"/>
        <v>73.67243510506799</v>
      </c>
      <c r="Q711" s="6">
        <f t="shared" si="319"/>
        <v>90.42027194066749</v>
      </c>
      <c r="R711" s="7">
        <f t="shared" si="320"/>
        <v>78.986402966625462</v>
      </c>
      <c r="S711" s="8">
        <f t="shared" si="321"/>
        <v>90.025192470838263</v>
      </c>
      <c r="T711" s="9">
        <f t="shared" si="322"/>
        <v>155</v>
      </c>
      <c r="U711" s="51"/>
      <c r="V711" s="1"/>
      <c r="W711" s="1"/>
      <c r="X711" s="1"/>
      <c r="Y711" s="10"/>
      <c r="Z711" s="10"/>
      <c r="AA711" s="10"/>
      <c r="AB711" s="1"/>
      <c r="AC711" s="1"/>
      <c r="AD711" s="1"/>
      <c r="AE711" s="1"/>
    </row>
    <row r="712" spans="1:31">
      <c r="A712" s="1"/>
      <c r="B712" s="31">
        <f t="shared" si="324"/>
        <v>1998</v>
      </c>
      <c r="C712" s="33">
        <v>30</v>
      </c>
      <c r="D712" s="34">
        <v>17</v>
      </c>
      <c r="E712" s="35">
        <v>1031</v>
      </c>
      <c r="F712" s="35">
        <v>952</v>
      </c>
      <c r="G712" s="35">
        <v>783</v>
      </c>
      <c r="H712" s="35">
        <v>4343790</v>
      </c>
      <c r="I712" s="34">
        <v>4021110</v>
      </c>
      <c r="J712" s="34">
        <v>3342180</v>
      </c>
      <c r="K712" s="72">
        <v>74366</v>
      </c>
      <c r="L712" s="36">
        <f t="shared" si="316"/>
        <v>193.09380773740688</v>
      </c>
      <c r="M712" s="28">
        <f>IF(L704=0,0,L712/L704*100)</f>
        <v>53.812959996075769</v>
      </c>
      <c r="N712" s="37">
        <f t="shared" si="323"/>
        <v>-3.3086815309719855</v>
      </c>
      <c r="O712" s="29">
        <f t="shared" si="317"/>
        <v>4213.1813773035883</v>
      </c>
      <c r="P712" s="30">
        <f t="shared" si="318"/>
        <v>72.12997090203686</v>
      </c>
      <c r="Q712" s="6">
        <f t="shared" si="319"/>
        <v>92.337536372453926</v>
      </c>
      <c r="R712" s="7">
        <f t="shared" si="320"/>
        <v>75.945683802133843</v>
      </c>
      <c r="S712" s="8">
        <f t="shared" si="321"/>
        <v>92.571464090114858</v>
      </c>
      <c r="T712" s="9">
        <f t="shared" si="322"/>
        <v>79</v>
      </c>
      <c r="U712" s="51"/>
      <c r="V712" s="1"/>
      <c r="W712" s="1"/>
      <c r="X712" s="1"/>
      <c r="Y712" s="12"/>
      <c r="Z712" s="13"/>
      <c r="AA712" s="14"/>
      <c r="AB712" s="1"/>
      <c r="AC712" s="1"/>
      <c r="AD712" s="1"/>
      <c r="AE712" s="1"/>
    </row>
    <row r="713" spans="1:31">
      <c r="A713" s="1"/>
      <c r="B713" s="31">
        <f t="shared" si="324"/>
        <v>1999</v>
      </c>
      <c r="C713" s="33">
        <v>41</v>
      </c>
      <c r="D713" s="34">
        <v>25</v>
      </c>
      <c r="E713" s="35">
        <v>1138</v>
      </c>
      <c r="F713" s="35">
        <v>1013</v>
      </c>
      <c r="G713" s="35">
        <v>900</v>
      </c>
      <c r="H713" s="35">
        <v>4450700</v>
      </c>
      <c r="I713" s="34">
        <v>3975760</v>
      </c>
      <c r="J713" s="34">
        <v>3518430</v>
      </c>
      <c r="K713" s="72">
        <v>81380</v>
      </c>
      <c r="L713" s="36">
        <f t="shared" si="316"/>
        <v>180.79423747849594</v>
      </c>
      <c r="M713" s="28">
        <f>IF(L704=0,0,L713/L704*100)</f>
        <v>50.385215263775507</v>
      </c>
      <c r="N713" s="37">
        <f t="shared" si="323"/>
        <v>-6.3697383168482684</v>
      </c>
      <c r="O713" s="29">
        <f t="shared" si="317"/>
        <v>3910.9841827768014</v>
      </c>
      <c r="P713" s="30">
        <f t="shared" si="318"/>
        <v>71.511423550087869</v>
      </c>
      <c r="Q713" s="6">
        <f t="shared" si="319"/>
        <v>89.015817223198596</v>
      </c>
      <c r="R713" s="7">
        <f t="shared" si="320"/>
        <v>79.086115992970122</v>
      </c>
      <c r="S713" s="8">
        <f t="shared" si="321"/>
        <v>89.328869616015467</v>
      </c>
      <c r="T713" s="9">
        <f t="shared" si="322"/>
        <v>125</v>
      </c>
      <c r="U713" s="51"/>
      <c r="V713" s="1"/>
      <c r="W713" s="1"/>
      <c r="X713" s="1"/>
      <c r="Y713" s="19"/>
      <c r="Z713" s="13"/>
      <c r="AA713" s="14"/>
      <c r="AB713" s="1"/>
      <c r="AC713" s="1"/>
      <c r="AD713" s="1"/>
      <c r="AE713" s="1"/>
    </row>
    <row r="714" spans="1:31">
      <c r="A714" s="1"/>
      <c r="B714" s="31">
        <f t="shared" si="324"/>
        <v>2000</v>
      </c>
      <c r="C714" s="33">
        <v>54</v>
      </c>
      <c r="D714" s="34">
        <v>29</v>
      </c>
      <c r="E714" s="35">
        <v>2339</v>
      </c>
      <c r="F714" s="35">
        <v>2108</v>
      </c>
      <c r="G714" s="35">
        <v>1825</v>
      </c>
      <c r="H714" s="35">
        <v>9261070</v>
      </c>
      <c r="I714" s="34">
        <v>8314580</v>
      </c>
      <c r="J714" s="34">
        <v>7176180</v>
      </c>
      <c r="K714" s="72">
        <v>176786</v>
      </c>
      <c r="L714" s="36">
        <f t="shared" si="316"/>
        <v>173.17581700247757</v>
      </c>
      <c r="M714" s="28">
        <f>IF(L704=0,0,L714/L704*100)</f>
        <v>48.262051599890491</v>
      </c>
      <c r="N714" s="37">
        <f t="shared" si="323"/>
        <v>-4.2138624451039393</v>
      </c>
      <c r="O714" s="29">
        <f t="shared" si="317"/>
        <v>3959.4142796066694</v>
      </c>
      <c r="P714" s="30">
        <f t="shared" si="318"/>
        <v>75.581872595126129</v>
      </c>
      <c r="Q714" s="6">
        <f t="shared" si="319"/>
        <v>90.123984608807177</v>
      </c>
      <c r="R714" s="7">
        <f t="shared" si="320"/>
        <v>78.024796921761435</v>
      </c>
      <c r="S714" s="8">
        <f t="shared" si="321"/>
        <v>89.779906641457202</v>
      </c>
      <c r="T714" s="9">
        <f t="shared" si="322"/>
        <v>231</v>
      </c>
      <c r="U714" s="5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>
      <c r="A715" s="1"/>
      <c r="B715" s="31">
        <f t="shared" si="324"/>
        <v>2001</v>
      </c>
      <c r="C715" s="33">
        <v>55</v>
      </c>
      <c r="D715" s="34"/>
      <c r="E715" s="35">
        <v>1802</v>
      </c>
      <c r="F715" s="35">
        <v>1645</v>
      </c>
      <c r="G715" s="35">
        <v>1376</v>
      </c>
      <c r="H715" s="35">
        <v>6867530</v>
      </c>
      <c r="I715" s="34">
        <v>6248125</v>
      </c>
      <c r="J715" s="34"/>
      <c r="K715" s="72">
        <v>136133</v>
      </c>
      <c r="L715" s="36">
        <f t="shared" si="316"/>
        <v>166.76737692844497</v>
      </c>
      <c r="M715" s="28">
        <f>IF(L704=0,0,L715/L704*100)</f>
        <v>46.47609516046834</v>
      </c>
      <c r="N715" s="37">
        <f t="shared" si="323"/>
        <v>-3.7005398241839473</v>
      </c>
      <c r="O715" s="29">
        <f t="shared" si="317"/>
        <v>3811.0599334073254</v>
      </c>
      <c r="P715" s="30">
        <f t="shared" si="318"/>
        <v>75.54550499445061</v>
      </c>
      <c r="Q715" s="6">
        <f t="shared" si="319"/>
        <v>91.28745837957824</v>
      </c>
      <c r="R715" s="7">
        <f t="shared" si="320"/>
        <v>76.359600443951166</v>
      </c>
      <c r="S715" s="8">
        <f t="shared" si="321"/>
        <v>90.980672818320414</v>
      </c>
      <c r="T715" s="9">
        <f t="shared" si="322"/>
        <v>157</v>
      </c>
      <c r="U715" s="5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>
      <c r="A716" s="1"/>
      <c r="B716" s="31">
        <f t="shared" si="324"/>
        <v>2002</v>
      </c>
      <c r="C716" s="33">
        <v>50</v>
      </c>
      <c r="D716" s="34"/>
      <c r="E716" s="35">
        <v>1378</v>
      </c>
      <c r="F716" s="35">
        <v>1246</v>
      </c>
      <c r="G716" s="35">
        <v>1115</v>
      </c>
      <c r="H716" s="35">
        <v>4966931</v>
      </c>
      <c r="I716" s="34">
        <v>4478670</v>
      </c>
      <c r="J716" s="34"/>
      <c r="K716" s="72">
        <v>104563</v>
      </c>
      <c r="L716" s="36">
        <f t="shared" si="316"/>
        <v>157.03050946491589</v>
      </c>
      <c r="M716" s="28">
        <f>IF(L704=0,0,L716/L704*100)</f>
        <v>43.762545381520788</v>
      </c>
      <c r="N716" s="37">
        <f t="shared" si="323"/>
        <v>-5.8385924410785011</v>
      </c>
      <c r="O716" s="29">
        <f t="shared" si="317"/>
        <v>3604.4492017416546</v>
      </c>
      <c r="P716" s="30">
        <f t="shared" si="318"/>
        <v>75.880261248185775</v>
      </c>
      <c r="Q716" s="6">
        <f t="shared" si="319"/>
        <v>90.420899854862128</v>
      </c>
      <c r="R716" s="7">
        <f t="shared" si="320"/>
        <v>80.91436865021771</v>
      </c>
      <c r="S716" s="8">
        <f t="shared" si="321"/>
        <v>90.16976479037055</v>
      </c>
      <c r="T716" s="9">
        <f t="shared" si="322"/>
        <v>132</v>
      </c>
      <c r="U716" s="5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>
      <c r="A717" s="1"/>
      <c r="B717" s="31">
        <f t="shared" si="324"/>
        <v>2003</v>
      </c>
      <c r="C717" s="33">
        <v>76</v>
      </c>
      <c r="D717" s="34"/>
      <c r="E717" s="35">
        <v>1632</v>
      </c>
      <c r="F717" s="35">
        <v>1504</v>
      </c>
      <c r="G717" s="35"/>
      <c r="H717" s="35">
        <v>5844243</v>
      </c>
      <c r="I717" s="34">
        <v>5350441</v>
      </c>
      <c r="J717" s="34"/>
      <c r="K717" s="72">
        <v>123878</v>
      </c>
      <c r="L717" s="36">
        <f t="shared" si="316"/>
        <v>155.95813319992249</v>
      </c>
      <c r="M717" s="28">
        <f>IF(L704=0,0,L717/L704*100)</f>
        <v>43.463686802237341</v>
      </c>
      <c r="N717" s="37">
        <f t="shared" si="323"/>
        <v>-0.68290949870031559</v>
      </c>
      <c r="O717" s="29">
        <f t="shared" si="317"/>
        <v>3581.03125</v>
      </c>
      <c r="P717" s="30">
        <f t="shared" si="318"/>
        <v>75.905637254901961</v>
      </c>
      <c r="Q717" s="15">
        <f t="shared" si="319"/>
        <v>92.156862745098039</v>
      </c>
      <c r="R717" s="16">
        <f t="shared" si="320"/>
        <v>0</v>
      </c>
      <c r="S717" s="17">
        <f t="shared" si="321"/>
        <v>91.550625119455162</v>
      </c>
      <c r="T717" s="18">
        <f t="shared" si="322"/>
        <v>128</v>
      </c>
      <c r="U717" s="5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>
      <c r="A718" s="1"/>
      <c r="B718" s="31">
        <f t="shared" si="324"/>
        <v>2004</v>
      </c>
      <c r="C718" s="33">
        <v>58</v>
      </c>
      <c r="D718" s="34"/>
      <c r="E718" s="35">
        <v>1202</v>
      </c>
      <c r="F718" s="35">
        <v>1123</v>
      </c>
      <c r="G718" s="35"/>
      <c r="H718" s="35">
        <v>4257194</v>
      </c>
      <c r="I718" s="34">
        <v>3968961</v>
      </c>
      <c r="J718" s="34"/>
      <c r="K718" s="72">
        <v>86671</v>
      </c>
      <c r="L718" s="36">
        <f t="shared" si="316"/>
        <v>162.37665172110627</v>
      </c>
      <c r="M718" s="28">
        <f>IF(L704=0,0,L718/L704*100)</f>
        <v>45.252451985656641</v>
      </c>
      <c r="N718" s="37">
        <f t="shared" si="323"/>
        <v>4.1155394652973287</v>
      </c>
      <c r="O718" s="29">
        <f t="shared" si="317"/>
        <v>3541.7587354409316</v>
      </c>
      <c r="P718" s="30">
        <f t="shared" si="318"/>
        <v>72.105657237936768</v>
      </c>
      <c r="Q718" s="6">
        <f t="shared" si="319"/>
        <v>93.427620632279528</v>
      </c>
      <c r="R718" s="7">
        <f t="shared" si="320"/>
        <v>0</v>
      </c>
      <c r="S718" s="8">
        <f t="shared" si="321"/>
        <v>93.229507511285604</v>
      </c>
      <c r="T718" s="9">
        <f t="shared" si="322"/>
        <v>79</v>
      </c>
      <c r="U718" s="5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>
      <c r="A719" s="1"/>
      <c r="B719" s="31">
        <f t="shared" si="324"/>
        <v>2005</v>
      </c>
      <c r="C719" s="33">
        <v>49</v>
      </c>
      <c r="D719" s="34"/>
      <c r="E719" s="35">
        <v>894</v>
      </c>
      <c r="F719" s="35">
        <v>866</v>
      </c>
      <c r="G719" s="35"/>
      <c r="H719" s="35">
        <v>3243964</v>
      </c>
      <c r="I719" s="34">
        <v>3132037</v>
      </c>
      <c r="J719" s="34"/>
      <c r="K719" s="72">
        <v>64129</v>
      </c>
      <c r="L719" s="36">
        <f t="shared" si="316"/>
        <v>167.22280578084798</v>
      </c>
      <c r="M719" s="28">
        <f>IF(L704=0,0,L719/L704*100)</f>
        <v>46.60301779409702</v>
      </c>
      <c r="N719" s="37">
        <f t="shared" si="323"/>
        <v>2.984514096315602</v>
      </c>
      <c r="O719" s="29">
        <f t="shared" si="317"/>
        <v>3628.5950782997761</v>
      </c>
      <c r="P719" s="30">
        <f t="shared" si="318"/>
        <v>71.732662192393732</v>
      </c>
      <c r="Q719" s="6">
        <f t="shared" si="319"/>
        <v>96.868008948545864</v>
      </c>
      <c r="R719" s="7">
        <f t="shared" si="320"/>
        <v>0</v>
      </c>
      <c r="S719" s="8">
        <f t="shared" si="321"/>
        <v>96.54968427516458</v>
      </c>
      <c r="T719" s="9">
        <f t="shared" si="322"/>
        <v>28</v>
      </c>
      <c r="U719" s="5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>
      <c r="A720" s="1"/>
      <c r="B720" s="31">
        <f t="shared" si="324"/>
        <v>2006</v>
      </c>
      <c r="C720" s="33">
        <v>43</v>
      </c>
      <c r="D720" s="34">
        <v>0</v>
      </c>
      <c r="E720" s="35">
        <v>905</v>
      </c>
      <c r="F720" s="35">
        <v>843</v>
      </c>
      <c r="G720" s="35">
        <v>0</v>
      </c>
      <c r="H720" s="35">
        <v>3691625</v>
      </c>
      <c r="I720" s="34">
        <v>3443255</v>
      </c>
      <c r="J720" s="34">
        <v>0</v>
      </c>
      <c r="K720" s="72">
        <v>65530</v>
      </c>
      <c r="L720" s="36">
        <f t="shared" si="316"/>
        <v>186.23073542652219</v>
      </c>
      <c r="M720" s="28">
        <f>IF(L704=0,0,L720/L704*100)</f>
        <v>51.900302930355345</v>
      </c>
      <c r="N720" s="37">
        <f t="shared" si="323"/>
        <v>11.366828559607381</v>
      </c>
      <c r="O720" s="29">
        <f t="shared" si="317"/>
        <v>4079.1436464088397</v>
      </c>
      <c r="P720" s="30">
        <f t="shared" si="318"/>
        <v>72.408839779005518</v>
      </c>
      <c r="Q720" s="6"/>
      <c r="R720" s="7"/>
      <c r="S720" s="8"/>
      <c r="T720" s="9"/>
      <c r="U720" s="5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>
      <c r="A721" s="1"/>
      <c r="B721" s="31">
        <f t="shared" si="324"/>
        <v>2007</v>
      </c>
      <c r="C721" s="33">
        <v>40</v>
      </c>
      <c r="D721" s="34"/>
      <c r="E721" s="35">
        <v>734</v>
      </c>
      <c r="F721" s="35">
        <v>685</v>
      </c>
      <c r="G721" s="35"/>
      <c r="H721" s="35">
        <v>3220160</v>
      </c>
      <c r="I721" s="34">
        <v>2992574</v>
      </c>
      <c r="J721" s="34"/>
      <c r="K721" s="72">
        <v>52638</v>
      </c>
      <c r="L721" s="36">
        <f t="shared" ref="L721:L726" si="325">IF(H721=0,0,H721/K721*3.30578)</f>
        <v>202.23299754549944</v>
      </c>
      <c r="M721" s="28">
        <f>IF(L704=0,0,L721/L704*100)</f>
        <v>56.35994408273406</v>
      </c>
      <c r="N721" s="37">
        <f>IF(L720=0,"     －",IF(L721=0,"     －",(L721-L720)/L720*100))</f>
        <v>8.5927073650476942</v>
      </c>
      <c r="O721" s="29">
        <f>IF(H721=0,0,H721/E721)</f>
        <v>4387.1389645776562</v>
      </c>
      <c r="P721" s="30">
        <f>IF(K721=0,0,K721/E721)</f>
        <v>71.713896457765671</v>
      </c>
      <c r="Q721" s="6"/>
      <c r="R721" s="7"/>
      <c r="S721" s="8"/>
      <c r="T721" s="9"/>
      <c r="U721" s="5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>
      <c r="A722" s="1"/>
      <c r="B722" s="31">
        <f t="shared" si="324"/>
        <v>2008</v>
      </c>
      <c r="C722" s="33">
        <v>34</v>
      </c>
      <c r="D722" s="34"/>
      <c r="E722" s="35">
        <v>483</v>
      </c>
      <c r="F722" s="35">
        <v>346</v>
      </c>
      <c r="G722" s="35"/>
      <c r="H722" s="35">
        <v>2147296</v>
      </c>
      <c r="I722" s="34">
        <v>1533182</v>
      </c>
      <c r="J722" s="34"/>
      <c r="K722" s="72">
        <v>33708</v>
      </c>
      <c r="L722" s="36">
        <f t="shared" si="325"/>
        <v>210.58764005221312</v>
      </c>
      <c r="M722" s="28">
        <f>IF(L704=0,0,L722/L704*100)</f>
        <v>58.688284117369982</v>
      </c>
      <c r="N722" s="37">
        <f>IF(L721=0,"     －",IF(L722=0,"     －",(L722-L721)/L721*100))</f>
        <v>4.1311964951881812</v>
      </c>
      <c r="O722" s="29">
        <f>IF(H722=0,0,H722/E722)</f>
        <v>4445.7474120082816</v>
      </c>
      <c r="P722" s="30">
        <f>IF(K722=0,0,K722/E722)</f>
        <v>69.788819875776397</v>
      </c>
      <c r="Q722" s="6"/>
      <c r="R722" s="7"/>
      <c r="S722" s="8"/>
      <c r="T722" s="9"/>
      <c r="U722" s="5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>
      <c r="A723" s="1"/>
      <c r="B723" s="31">
        <f t="shared" si="324"/>
        <v>2009</v>
      </c>
      <c r="C723" s="33">
        <v>36</v>
      </c>
      <c r="D723" s="34"/>
      <c r="E723" s="35">
        <v>790</v>
      </c>
      <c r="F723" s="35">
        <v>700</v>
      </c>
      <c r="G723" s="35"/>
      <c r="H723" s="35">
        <v>3261674</v>
      </c>
      <c r="I723" s="34">
        <v>2888021</v>
      </c>
      <c r="J723" s="34"/>
      <c r="K723" s="72">
        <v>55283</v>
      </c>
      <c r="L723" s="36">
        <f t="shared" si="325"/>
        <v>195.0396446596603</v>
      </c>
      <c r="M723" s="28">
        <f>IF(L704=0,0,L723/L704*100)</f>
        <v>54.355241727857198</v>
      </c>
      <c r="N723" s="37">
        <f>IF(L722=0,"     －",IF(L723=0,"     －",(L723-L722)/L722*100))</f>
        <v>-7.3831471726915456</v>
      </c>
      <c r="O723" s="29">
        <f>IF(H723=0,0,H723/E723)</f>
        <v>4128.701265822785</v>
      </c>
      <c r="P723" s="30">
        <f>IF(K723=0,0,K723/E723)</f>
        <v>69.978481012658222</v>
      </c>
      <c r="Q723" s="6"/>
      <c r="R723" s="7"/>
      <c r="S723" s="8"/>
      <c r="T723" s="9"/>
      <c r="U723" s="5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>
      <c r="A724" s="1"/>
      <c r="B724" s="31">
        <f t="shared" si="324"/>
        <v>2010</v>
      </c>
      <c r="C724" s="33">
        <v>33</v>
      </c>
      <c r="D724" s="34"/>
      <c r="E724" s="35">
        <v>890</v>
      </c>
      <c r="F724" s="35">
        <v>879</v>
      </c>
      <c r="G724" s="35"/>
      <c r="H724" s="35">
        <v>3799903</v>
      </c>
      <c r="I724" s="34">
        <v>3749613</v>
      </c>
      <c r="J724" s="34"/>
      <c r="K724" s="72">
        <v>62587</v>
      </c>
      <c r="L724" s="36">
        <f t="shared" si="325"/>
        <v>200.70690941153913</v>
      </c>
      <c r="M724" s="28">
        <f>IF(L704=0,0,L724/L704*100)</f>
        <v>55.934641372794367</v>
      </c>
      <c r="N724" s="37">
        <f>IF(L723=0,"     －",IF(L724=0,"     －",(L724-L723)/L723*100))</f>
        <v>2.9056988704876279</v>
      </c>
      <c r="O724" s="29">
        <f>IF(H724=0,0,H724/E724)</f>
        <v>4269.5539325842701</v>
      </c>
      <c r="P724" s="30">
        <f>IF(K724=0,0,K724/E724)</f>
        <v>70.322471910112355</v>
      </c>
      <c r="Q724" s="6"/>
      <c r="R724" s="7"/>
      <c r="S724" s="8"/>
      <c r="T724" s="9"/>
      <c r="U724" s="5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>
      <c r="A725" s="1"/>
      <c r="B725" s="31">
        <f t="shared" si="324"/>
        <v>2011</v>
      </c>
      <c r="C725" s="33">
        <v>21</v>
      </c>
      <c r="D725" s="34"/>
      <c r="E725" s="35">
        <v>353</v>
      </c>
      <c r="F725" s="35">
        <v>306</v>
      </c>
      <c r="G725" s="35"/>
      <c r="H725" s="35">
        <v>1398724</v>
      </c>
      <c r="I725" s="34">
        <v>1199038</v>
      </c>
      <c r="J725" s="34"/>
      <c r="K725" s="72">
        <v>24116</v>
      </c>
      <c r="L725" s="36">
        <f t="shared" si="325"/>
        <v>191.7346916868469</v>
      </c>
      <c r="M725" s="28">
        <f>IF(L704=0,0,L725/L704*100)</f>
        <v>53.434190430568677</v>
      </c>
      <c r="N725" s="37">
        <f>IF(L724=0,"     －",IF(L725=0,"     －",(L725-L724)/L724*100))</f>
        <v>-4.4703083471307705</v>
      </c>
      <c r="O725" s="29">
        <f>IF(H725=0,0,H725/E725)</f>
        <v>3962.3909348441925</v>
      </c>
      <c r="P725" s="30">
        <f>IF(K725=0,0,K725/E725)</f>
        <v>68.317280453257794</v>
      </c>
      <c r="Q725" s="6"/>
      <c r="R725" s="7"/>
      <c r="S725" s="8"/>
      <c r="T725" s="9"/>
      <c r="U725" s="5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>
      <c r="A726" s="1"/>
      <c r="B726" s="31">
        <f t="shared" si="324"/>
        <v>2012</v>
      </c>
      <c r="C726" s="33">
        <v>44</v>
      </c>
      <c r="D726" s="34"/>
      <c r="E726" s="35">
        <v>763</v>
      </c>
      <c r="F726" s="35">
        <v>714</v>
      </c>
      <c r="G726" s="35"/>
      <c r="H726" s="35">
        <v>3319514</v>
      </c>
      <c r="I726" s="34">
        <v>3102383</v>
      </c>
      <c r="J726" s="34"/>
      <c r="K726" s="72">
        <v>54920</v>
      </c>
      <c r="L726" s="36">
        <f t="shared" si="325"/>
        <v>199.81032394246176</v>
      </c>
      <c r="M726" s="28">
        <f>IF(L704=0,0,L726/L704*100)</f>
        <v>55.684773608799901</v>
      </c>
      <c r="N726" s="37">
        <f t="shared" ref="N726:N728" si="326">IF(L725=0,"     －",IF(L726=0,"     －",(L726-L725)/L725*100))</f>
        <v>4.2118784996950325</v>
      </c>
      <c r="O726" s="29">
        <f t="shared" ref="O726:O733" si="327">IF(H726=0,0,H726/E726)</f>
        <v>4350.6081258191352</v>
      </c>
      <c r="P726" s="30">
        <f t="shared" ref="P726:P733" si="328">IF(K726=0,0,K726/E726)</f>
        <v>71.979030144167766</v>
      </c>
      <c r="Q726" s="6"/>
      <c r="R726" s="7"/>
      <c r="S726" s="8"/>
      <c r="T726" s="9"/>
      <c r="U726" s="5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>
      <c r="A727" s="1"/>
      <c r="B727" s="31">
        <f t="shared" si="324"/>
        <v>2013</v>
      </c>
      <c r="C727" s="33">
        <v>38</v>
      </c>
      <c r="D727" s="34"/>
      <c r="E727" s="35">
        <v>962</v>
      </c>
      <c r="F727" s="35">
        <v>878</v>
      </c>
      <c r="G727" s="35"/>
      <c r="H727" s="35">
        <v>4415645</v>
      </c>
      <c r="I727" s="34">
        <v>4018859</v>
      </c>
      <c r="J727" s="34"/>
      <c r="K727" s="72">
        <v>70382</v>
      </c>
      <c r="L727" s="36">
        <f>IF(H727=0,0,H727/K727*3.30578)</f>
        <v>207.39892199852233</v>
      </c>
      <c r="M727" s="28">
        <f>IF(L704=0,0,L727/L704*100)</f>
        <v>57.799626117029632</v>
      </c>
      <c r="N727" s="37">
        <f t="shared" si="326"/>
        <v>3.7979008823617177</v>
      </c>
      <c r="O727" s="29">
        <f t="shared" si="327"/>
        <v>4590.0675675675675</v>
      </c>
      <c r="P727" s="30">
        <f t="shared" si="328"/>
        <v>73.162162162162161</v>
      </c>
      <c r="Q727" s="6"/>
      <c r="R727" s="7"/>
      <c r="S727" s="8"/>
      <c r="T727" s="9"/>
      <c r="U727" s="5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>
      <c r="A728" s="1"/>
      <c r="B728" s="31">
        <f t="shared" si="324"/>
        <v>2014</v>
      </c>
      <c r="C728" s="33">
        <v>35</v>
      </c>
      <c r="D728" s="34"/>
      <c r="E728" s="35">
        <v>492</v>
      </c>
      <c r="F728" s="35">
        <v>458</v>
      </c>
      <c r="G728" s="35"/>
      <c r="H728" s="35">
        <v>2393356</v>
      </c>
      <c r="I728" s="34">
        <v>2238890</v>
      </c>
      <c r="J728" s="34"/>
      <c r="K728" s="72">
        <v>35076</v>
      </c>
      <c r="L728" s="36">
        <f>IF(H728=0,0,H728/K728*3.30578)</f>
        <v>225.56472795301633</v>
      </c>
      <c r="M728" s="28">
        <f>IF(L704=0,0,L728/L704*100)</f>
        <v>62.862221342532997</v>
      </c>
      <c r="N728" s="37">
        <f t="shared" si="326"/>
        <v>8.7588719263562194</v>
      </c>
      <c r="O728" s="29">
        <f t="shared" si="327"/>
        <v>4864.5447154471549</v>
      </c>
      <c r="P728" s="30">
        <f t="shared" si="328"/>
        <v>71.292682926829272</v>
      </c>
      <c r="Q728" s="6"/>
      <c r="R728" s="7"/>
      <c r="S728" s="8"/>
      <c r="T728" s="9"/>
      <c r="U728" s="5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>
      <c r="A729" s="1"/>
      <c r="B729" s="31">
        <f t="shared" ref="B729:B738" si="329">B728+1</f>
        <v>2015</v>
      </c>
      <c r="C729" s="33">
        <v>41</v>
      </c>
      <c r="D729" s="34"/>
      <c r="E729" s="35">
        <v>724</v>
      </c>
      <c r="F729" s="35">
        <v>660</v>
      </c>
      <c r="G729" s="35"/>
      <c r="H729" s="35">
        <v>3634546</v>
      </c>
      <c r="I729" s="34">
        <v>3328976</v>
      </c>
      <c r="J729" s="34"/>
      <c r="K729" s="72">
        <v>51222</v>
      </c>
      <c r="L729" s="36">
        <f>IF(H729=0,0,H729/K729*3.30578)</f>
        <v>234.5673631619226</v>
      </c>
      <c r="M729" s="28">
        <f>IF(L704=0,0,L729/L704*100)</f>
        <v>65.37114927778282</v>
      </c>
      <c r="N729" s="37">
        <f>IF(L728=0,"     －",IF(L729=0,"     －",(L729-L728)/L728*100))</f>
        <v>3.9911537990024137</v>
      </c>
      <c r="O729" s="29">
        <f t="shared" si="327"/>
        <v>5020.0911602209944</v>
      </c>
      <c r="P729" s="30">
        <f t="shared" si="328"/>
        <v>70.748618784530393</v>
      </c>
      <c r="Q729" s="6"/>
      <c r="R729" s="7"/>
      <c r="S729" s="8"/>
      <c r="T729" s="9"/>
      <c r="U729" s="5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>
      <c r="A730" s="1"/>
      <c r="B730" s="31">
        <f t="shared" si="329"/>
        <v>2016</v>
      </c>
      <c r="C730" s="33">
        <v>33</v>
      </c>
      <c r="D730" s="34"/>
      <c r="E730" s="35">
        <v>405</v>
      </c>
      <c r="F730" s="35">
        <v>346</v>
      </c>
      <c r="G730" s="35"/>
      <c r="H730" s="35">
        <v>1983710</v>
      </c>
      <c r="I730" s="34">
        <v>1703932</v>
      </c>
      <c r="J730" s="34"/>
      <c r="K730" s="72">
        <v>28537</v>
      </c>
      <c r="L730" s="36">
        <f>IF(H730=0,0,H730/K730*3.30578)</f>
        <v>229.79671457406175</v>
      </c>
      <c r="M730" s="28">
        <f>IF(L704=0,0,L730/L704*100)</f>
        <v>64.041625951156959</v>
      </c>
      <c r="N730" s="37">
        <f>IF(L729=0,"     －",IF(L730=0,"     －",(L730-L729)/L729*100))</f>
        <v>-2.0338074843633098</v>
      </c>
      <c r="O730" s="29">
        <f t="shared" si="327"/>
        <v>4898.049382716049</v>
      </c>
      <c r="P730" s="30">
        <f t="shared" si="328"/>
        <v>70.461728395061726</v>
      </c>
      <c r="Q730" s="6"/>
      <c r="R730" s="7"/>
      <c r="S730" s="8"/>
      <c r="T730" s="9"/>
      <c r="U730" s="5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>
      <c r="A731" s="1"/>
      <c r="B731" s="31">
        <f t="shared" si="329"/>
        <v>2017</v>
      </c>
      <c r="C731" s="33">
        <v>22</v>
      </c>
      <c r="D731" s="34"/>
      <c r="E731" s="35">
        <v>343</v>
      </c>
      <c r="F731" s="35">
        <v>321</v>
      </c>
      <c r="G731" s="35"/>
      <c r="H731" s="35">
        <v>1790243</v>
      </c>
      <c r="I731" s="34">
        <v>1680110</v>
      </c>
      <c r="J731" s="34"/>
      <c r="K731" s="72">
        <v>24256</v>
      </c>
      <c r="L731" s="36">
        <f t="shared" ref="L731:L738" si="330">IF(H731=0,0,H731/K731*3.30578)</f>
        <v>243.9870343230541</v>
      </c>
      <c r="M731" s="28">
        <f>IF(L704=0,0,L731/L704*100)</f>
        <v>67.996300199553986</v>
      </c>
      <c r="N731" s="37">
        <f>IF(L730=0,"     －",IF(L731=0,"     －",(L731-L730)/L730*100))</f>
        <v>6.1751621537734902</v>
      </c>
      <c r="O731" s="29">
        <f t="shared" si="327"/>
        <v>5219.3673469387759</v>
      </c>
      <c r="P731" s="30">
        <f t="shared" si="328"/>
        <v>70.717201166180757</v>
      </c>
      <c r="Q731" s="6"/>
      <c r="R731" s="7"/>
      <c r="S731" s="8"/>
      <c r="T731" s="9"/>
      <c r="U731" s="5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>
      <c r="A732" s="1"/>
      <c r="B732" s="31">
        <f t="shared" si="329"/>
        <v>2018</v>
      </c>
      <c r="C732" s="33">
        <v>40</v>
      </c>
      <c r="D732" s="34"/>
      <c r="E732" s="35">
        <v>772</v>
      </c>
      <c r="F732" s="35">
        <v>720</v>
      </c>
      <c r="G732" s="35"/>
      <c r="H732" s="35">
        <v>3839549</v>
      </c>
      <c r="I732" s="34">
        <v>3578661</v>
      </c>
      <c r="J732" s="34"/>
      <c r="K732" s="72">
        <v>54836</v>
      </c>
      <c r="L732" s="36">
        <f t="shared" si="330"/>
        <v>231.46663311000074</v>
      </c>
      <c r="M732" s="28">
        <f>IF(L704=0,0,L732/L704*100)</f>
        <v>64.507012492673596</v>
      </c>
      <c r="N732" s="37">
        <f>IF(L731=0,"     －",IF(L732=0,"     －",(L732-L731)/L731*100))</f>
        <v>-5.1315846548122579</v>
      </c>
      <c r="O732" s="29">
        <f t="shared" si="327"/>
        <v>4973.5090673575132</v>
      </c>
      <c r="P732" s="30">
        <f t="shared" si="328"/>
        <v>71.031088082901547</v>
      </c>
      <c r="Q732" s="6"/>
      <c r="R732" s="7"/>
      <c r="S732" s="8"/>
      <c r="T732" s="9"/>
      <c r="U732" s="5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>
      <c r="A733" s="1"/>
      <c r="B733" s="31">
        <f t="shared" si="329"/>
        <v>2019</v>
      </c>
      <c r="C733" s="33">
        <v>34</v>
      </c>
      <c r="D733" s="34"/>
      <c r="E733" s="35">
        <v>351</v>
      </c>
      <c r="F733" s="35">
        <v>312</v>
      </c>
      <c r="G733" s="35"/>
      <c r="H733" s="35">
        <v>1857220</v>
      </c>
      <c r="I733" s="34">
        <v>1663160</v>
      </c>
      <c r="J733" s="34"/>
      <c r="K733" s="72">
        <v>24632</v>
      </c>
      <c r="L733" s="36">
        <f t="shared" si="330"/>
        <v>249.25141001948685</v>
      </c>
      <c r="M733" s="28">
        <f>IF(L704=0,0,L733/L704*100)</f>
        <v>69.463419430750179</v>
      </c>
      <c r="N733" s="37">
        <f>IF(L732=0,"     －",IF(L733=0,"     －",(L733-L732)/L732*100))</f>
        <v>7.6835164837923688</v>
      </c>
      <c r="O733" s="29">
        <f t="shared" si="327"/>
        <v>5291.2250712250716</v>
      </c>
      <c r="P733" s="30">
        <f t="shared" si="328"/>
        <v>70.176638176638178</v>
      </c>
      <c r="Q733" s="6"/>
      <c r="R733" s="7"/>
      <c r="S733" s="8"/>
      <c r="T733" s="9"/>
      <c r="U733" s="5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>
      <c r="A734" s="1"/>
      <c r="B734" s="31">
        <f t="shared" si="329"/>
        <v>2020</v>
      </c>
      <c r="C734" s="33">
        <v>31</v>
      </c>
      <c r="D734" s="34"/>
      <c r="E734" s="35">
        <v>337</v>
      </c>
      <c r="F734" s="35">
        <v>315</v>
      </c>
      <c r="G734" s="35"/>
      <c r="H734" s="35">
        <v>1837983</v>
      </c>
      <c r="I734" s="34">
        <v>1717847</v>
      </c>
      <c r="J734" s="34"/>
      <c r="K734" s="72">
        <v>24003</v>
      </c>
      <c r="L734" s="36">
        <f t="shared" si="330"/>
        <v>253.13366836395448</v>
      </c>
      <c r="M734" s="28">
        <f>IF(L704=0,0,L734/L704*100)</f>
        <v>70.545358905833595</v>
      </c>
      <c r="N734" s="37">
        <f t="shared" ref="N734:N738" si="331">IF(L733=0,"     －",IF(L734=0,"     －",(L734-L733)/L733*100))</f>
        <v>1.5575672547505783</v>
      </c>
      <c r="O734" s="29">
        <f>IF(H734=0,0,H734/E734)</f>
        <v>5453.9554896142436</v>
      </c>
      <c r="P734" s="30">
        <f>IF(K734=0,0,K734/E734)</f>
        <v>71.225519287833833</v>
      </c>
      <c r="Q734" s="6"/>
      <c r="R734" s="7"/>
      <c r="S734" s="8"/>
      <c r="T734" s="9"/>
      <c r="U734" s="5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>
      <c r="A735" s="1"/>
      <c r="B735" s="31">
        <f t="shared" si="329"/>
        <v>2021</v>
      </c>
      <c r="C735" s="81">
        <v>45</v>
      </c>
      <c r="D735" s="34"/>
      <c r="E735" s="35">
        <v>636</v>
      </c>
      <c r="F735" s="35">
        <v>602</v>
      </c>
      <c r="G735" s="35"/>
      <c r="H735" s="35">
        <v>3805118</v>
      </c>
      <c r="I735" s="34">
        <v>3593624</v>
      </c>
      <c r="J735" s="34"/>
      <c r="K735" s="72">
        <v>44802</v>
      </c>
      <c r="L735" s="36">
        <f t="shared" si="330"/>
        <v>280.76610379090221</v>
      </c>
      <c r="M735" s="28">
        <f>IF(L704=0,0,L735/L704*100)</f>
        <v>78.246191778976112</v>
      </c>
      <c r="N735" s="37">
        <f t="shared" si="331"/>
        <v>10.916143871947499</v>
      </c>
      <c r="O735" s="29">
        <f>IF(H735=0,0,H735/E735)</f>
        <v>5982.8899371069183</v>
      </c>
      <c r="P735" s="30">
        <f>IF(K735=0,0,K735/E735)</f>
        <v>70.443396226415089</v>
      </c>
      <c r="Q735" s="6"/>
      <c r="R735" s="7"/>
      <c r="S735" s="8"/>
      <c r="T735" s="9"/>
      <c r="U735" s="5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>
      <c r="A736" s="1"/>
      <c r="B736" s="31">
        <f t="shared" si="329"/>
        <v>2022</v>
      </c>
      <c r="C736" s="81">
        <v>37</v>
      </c>
      <c r="D736" s="34"/>
      <c r="E736" s="35">
        <v>616</v>
      </c>
      <c r="F736" s="35">
        <v>561</v>
      </c>
      <c r="G736" s="35"/>
      <c r="H736" s="35">
        <v>3462544</v>
      </c>
      <c r="I736" s="34">
        <v>3154720</v>
      </c>
      <c r="J736" s="34"/>
      <c r="K736" s="72">
        <v>43136</v>
      </c>
      <c r="L736" s="36">
        <f t="shared" si="330"/>
        <v>265.3562848738872</v>
      </c>
      <c r="M736" s="28">
        <f>IF(L704=0,0,L736/L704*100)</f>
        <v>73.951657538624843</v>
      </c>
      <c r="N736" s="37">
        <f t="shared" si="331"/>
        <v>-5.4884897816907818</v>
      </c>
      <c r="O736" s="29">
        <f>IF(H736=0,0,H736/E736)</f>
        <v>5621.0129870129867</v>
      </c>
      <c r="P736" s="30">
        <f>IF(K736=0,0,K736/E736)</f>
        <v>70.025974025974023</v>
      </c>
      <c r="Q736" s="6"/>
      <c r="R736" s="7"/>
      <c r="S736" s="8"/>
      <c r="T736" s="9"/>
      <c r="U736" s="5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>
      <c r="A737" s="1"/>
      <c r="B737" s="31">
        <f t="shared" si="329"/>
        <v>2023</v>
      </c>
      <c r="C737" s="81">
        <v>39</v>
      </c>
      <c r="D737" s="34"/>
      <c r="E737" s="35">
        <v>619</v>
      </c>
      <c r="F737" s="35">
        <v>565</v>
      </c>
      <c r="G737" s="35"/>
      <c r="H737" s="35">
        <v>4367051</v>
      </c>
      <c r="I737" s="34">
        <v>3965657</v>
      </c>
      <c r="J737" s="34"/>
      <c r="K737" s="72">
        <v>43195</v>
      </c>
      <c r="L737" s="36">
        <f t="shared" si="330"/>
        <v>334.2171514013196</v>
      </c>
      <c r="M737" s="28">
        <f>IF(L704=0,0,L737/L704*100)</f>
        <v>93.142366444086889</v>
      </c>
      <c r="N737" s="37">
        <f t="shared" si="331"/>
        <v>25.950343162272976</v>
      </c>
      <c r="O737" s="29">
        <f>IF(H737=0,0,H737/E737)</f>
        <v>7055.0096930533118</v>
      </c>
      <c r="P737" s="30">
        <f>IF(K737=0,0,K737/E737)</f>
        <v>69.78190630048465</v>
      </c>
      <c r="Q737" s="6"/>
      <c r="R737" s="7"/>
      <c r="S737" s="8"/>
      <c r="T737" s="9"/>
      <c r="U737" s="5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>
      <c r="A738" s="1"/>
      <c r="B738" s="31">
        <f t="shared" si="329"/>
        <v>2024</v>
      </c>
      <c r="C738" s="81">
        <v>55</v>
      </c>
      <c r="D738" s="34"/>
      <c r="E738" s="35">
        <v>855</v>
      </c>
      <c r="F738" s="35">
        <v>819</v>
      </c>
      <c r="G738" s="35"/>
      <c r="H738" s="35">
        <v>7068206</v>
      </c>
      <c r="I738" s="34">
        <v>6830794</v>
      </c>
      <c r="J738" s="34"/>
      <c r="K738" s="72">
        <v>60977</v>
      </c>
      <c r="L738" s="36">
        <f t="shared" si="330"/>
        <v>383.19258131229805</v>
      </c>
      <c r="M738" s="28">
        <f>IF(L704=0,0,L738/L704*100)</f>
        <v>106.7912394010809</v>
      </c>
      <c r="N738" s="37">
        <f t="shared" si="331"/>
        <v>14.653775159542898</v>
      </c>
      <c r="O738" s="29">
        <f>IF(H738=0,0,H738/E738)</f>
        <v>8266.9076023391808</v>
      </c>
      <c r="P738" s="30">
        <f>IF(K738=0,0,K738/E738)</f>
        <v>71.318128654970764</v>
      </c>
      <c r="Q738" s="6"/>
      <c r="R738" s="7"/>
      <c r="S738" s="8"/>
      <c r="T738" s="9"/>
      <c r="U738" s="5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>
      <c r="A739" s="1"/>
      <c r="B739" s="58" t="s">
        <v>46</v>
      </c>
      <c r="C739" s="59">
        <v>12</v>
      </c>
      <c r="D739" s="60">
        <v>7</v>
      </c>
      <c r="E739" s="61">
        <v>382</v>
      </c>
      <c r="F739" s="61">
        <v>336</v>
      </c>
      <c r="G739" s="61">
        <v>283</v>
      </c>
      <c r="H739" s="61">
        <v>1974401</v>
      </c>
      <c r="I739" s="60">
        <v>1723664</v>
      </c>
      <c r="J739" s="60">
        <v>1447286</v>
      </c>
      <c r="K739" s="73">
        <v>20464</v>
      </c>
      <c r="L739" s="63">
        <f t="shared" si="316"/>
        <v>318.9471920338155</v>
      </c>
      <c r="M739" s="62">
        <v>100</v>
      </c>
      <c r="N739" s="63"/>
      <c r="O739" s="64">
        <f t="shared" si="317"/>
        <v>5168.5890052356017</v>
      </c>
      <c r="P739" s="65">
        <f t="shared" si="318"/>
        <v>53.57068062827225</v>
      </c>
      <c r="Q739" s="6">
        <f t="shared" ref="Q739:Q754" si="332">IF(F739=0,0,F739/E739*100)</f>
        <v>87.958115183246079</v>
      </c>
      <c r="R739" s="7">
        <f t="shared" ref="R739:R754" si="333">IF(G739=0,0,G739/E739*100)</f>
        <v>74.083769633507856</v>
      </c>
      <c r="S739" s="8">
        <f t="shared" ref="S739:S754" si="334">IF(I739=0,0,I739/H739*100)</f>
        <v>87.300604081946872</v>
      </c>
      <c r="T739" s="9">
        <f t="shared" ref="T739:T754" si="335">E739-F739</f>
        <v>46</v>
      </c>
      <c r="U739" s="5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>
      <c r="A740" s="1"/>
      <c r="B740" s="31">
        <v>1991</v>
      </c>
      <c r="C740" s="33">
        <v>14</v>
      </c>
      <c r="D740" s="34">
        <v>5</v>
      </c>
      <c r="E740" s="35">
        <v>458</v>
      </c>
      <c r="F740" s="35">
        <v>351</v>
      </c>
      <c r="G740" s="35">
        <v>302</v>
      </c>
      <c r="H740" s="35">
        <v>2831443</v>
      </c>
      <c r="I740" s="34">
        <v>2092184</v>
      </c>
      <c r="J740" s="34">
        <v>1831574</v>
      </c>
      <c r="K740" s="72">
        <v>29419</v>
      </c>
      <c r="L740" s="36">
        <f t="shared" si="316"/>
        <v>318.16607092491245</v>
      </c>
      <c r="M740" s="28">
        <f>IF(L739=0,0,L740/L739*100)</f>
        <v>99.755093906322827</v>
      </c>
      <c r="N740" s="37">
        <f t="shared" ref="N740:N755" si="336">IF(L739=0,"     －",IF(L740=0,"     －",(L740-L739)/L739*100))</f>
        <v>-0.24490609367717356</v>
      </c>
      <c r="O740" s="29">
        <f t="shared" si="317"/>
        <v>6182.1899563318775</v>
      </c>
      <c r="P740" s="30">
        <f t="shared" si="318"/>
        <v>64.233624454148469</v>
      </c>
      <c r="Q740" s="6">
        <f t="shared" si="332"/>
        <v>76.637554585152827</v>
      </c>
      <c r="R740" s="7">
        <f t="shared" si="333"/>
        <v>65.938864628820966</v>
      </c>
      <c r="S740" s="8">
        <f t="shared" si="334"/>
        <v>73.891086629679634</v>
      </c>
      <c r="T740" s="9">
        <f t="shared" si="335"/>
        <v>107</v>
      </c>
      <c r="U740" s="5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>
      <c r="A741" s="1"/>
      <c r="B741" s="31">
        <v>1992</v>
      </c>
      <c r="C741" s="33">
        <v>10</v>
      </c>
      <c r="D741" s="34">
        <v>5</v>
      </c>
      <c r="E741" s="35">
        <v>339</v>
      </c>
      <c r="F741" s="35">
        <v>259</v>
      </c>
      <c r="G741" s="35">
        <v>232</v>
      </c>
      <c r="H741" s="35">
        <v>1399348</v>
      </c>
      <c r="I741" s="34">
        <v>1075619</v>
      </c>
      <c r="J741" s="34">
        <v>955147</v>
      </c>
      <c r="K741" s="72">
        <v>16314</v>
      </c>
      <c r="L741" s="36">
        <f t="shared" si="316"/>
        <v>283.55624809611373</v>
      </c>
      <c r="M741" s="28">
        <f>IF(L739=0,0,L741/L739*100)</f>
        <v>88.903823321965632</v>
      </c>
      <c r="N741" s="37">
        <f t="shared" si="336"/>
        <v>-10.877911251877851</v>
      </c>
      <c r="O741" s="29">
        <f t="shared" si="317"/>
        <v>4127.8702064896752</v>
      </c>
      <c r="P741" s="30">
        <f t="shared" si="318"/>
        <v>48.123893805309734</v>
      </c>
      <c r="Q741" s="6">
        <f t="shared" si="332"/>
        <v>76.401179941002951</v>
      </c>
      <c r="R741" s="7">
        <f t="shared" si="333"/>
        <v>68.43657817109144</v>
      </c>
      <c r="S741" s="8">
        <f t="shared" si="334"/>
        <v>76.865726038126326</v>
      </c>
      <c r="T741" s="9">
        <f t="shared" si="335"/>
        <v>80</v>
      </c>
      <c r="U741" s="5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>
      <c r="A742" s="1"/>
      <c r="B742" s="31">
        <f>B741+1</f>
        <v>1993</v>
      </c>
      <c r="C742" s="33">
        <v>16</v>
      </c>
      <c r="D742" s="34">
        <v>7</v>
      </c>
      <c r="E742" s="35">
        <v>569</v>
      </c>
      <c r="F742" s="35">
        <v>536</v>
      </c>
      <c r="G742" s="35">
        <v>459</v>
      </c>
      <c r="H742" s="35">
        <v>2298259</v>
      </c>
      <c r="I742" s="34">
        <v>2170644</v>
      </c>
      <c r="J742" s="34">
        <v>1863950</v>
      </c>
      <c r="K742" s="72">
        <v>31382</v>
      </c>
      <c r="L742" s="36">
        <f t="shared" si="316"/>
        <v>242.09861184819323</v>
      </c>
      <c r="M742" s="28">
        <f>IF(L739=0,0,L742/L739*100)</f>
        <v>75.905547342936131</v>
      </c>
      <c r="N742" s="37">
        <f t="shared" si="336"/>
        <v>-14.620604034042692</v>
      </c>
      <c r="O742" s="29">
        <f t="shared" si="317"/>
        <v>4039.1195079086115</v>
      </c>
      <c r="P742" s="30">
        <f t="shared" si="318"/>
        <v>55.152899824253076</v>
      </c>
      <c r="Q742" s="6">
        <f t="shared" si="332"/>
        <v>94.200351493848856</v>
      </c>
      <c r="R742" s="7">
        <f t="shared" si="333"/>
        <v>80.667838312829517</v>
      </c>
      <c r="S742" s="8">
        <f t="shared" si="334"/>
        <v>94.447318600732117</v>
      </c>
      <c r="T742" s="9">
        <f t="shared" si="335"/>
        <v>33</v>
      </c>
      <c r="U742" s="5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>
      <c r="A743" s="1"/>
      <c r="B743" s="31">
        <f t="shared" ref="B743:B763" si="337">B742+1</f>
        <v>1994</v>
      </c>
      <c r="C743" s="33">
        <v>33</v>
      </c>
      <c r="D743" s="34">
        <v>26</v>
      </c>
      <c r="E743" s="35">
        <v>1438</v>
      </c>
      <c r="F743" s="35">
        <v>1411</v>
      </c>
      <c r="G743" s="35">
        <v>1337</v>
      </c>
      <c r="H743" s="35">
        <v>6033241</v>
      </c>
      <c r="I743" s="34">
        <v>5924821</v>
      </c>
      <c r="J743" s="34">
        <v>5607133</v>
      </c>
      <c r="K743" s="72">
        <v>87010</v>
      </c>
      <c r="L743" s="36">
        <f t="shared" si="316"/>
        <v>229.2215542234226</v>
      </c>
      <c r="M743" s="28">
        <f>IF(L739=0,0,L743/L739*100)</f>
        <v>71.868183808660092</v>
      </c>
      <c r="N743" s="37">
        <f t="shared" si="336"/>
        <v>-5.3189307970279174</v>
      </c>
      <c r="O743" s="29">
        <f t="shared" si="317"/>
        <v>4195.5778859527118</v>
      </c>
      <c r="P743" s="30">
        <f t="shared" si="318"/>
        <v>60.507649513212797</v>
      </c>
      <c r="Q743" s="6">
        <f t="shared" si="332"/>
        <v>98.12239221140473</v>
      </c>
      <c r="R743" s="7">
        <f t="shared" si="333"/>
        <v>92.976356050069541</v>
      </c>
      <c r="S743" s="8">
        <f t="shared" si="334"/>
        <v>98.202955923690098</v>
      </c>
      <c r="T743" s="9">
        <f t="shared" si="335"/>
        <v>27</v>
      </c>
      <c r="U743" s="5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>
      <c r="A744" s="1"/>
      <c r="B744" s="31">
        <f t="shared" si="337"/>
        <v>1995</v>
      </c>
      <c r="C744" s="33">
        <v>37</v>
      </c>
      <c r="D744" s="34">
        <v>28</v>
      </c>
      <c r="E744" s="35">
        <v>1134</v>
      </c>
      <c r="F744" s="35">
        <v>1060</v>
      </c>
      <c r="G744" s="35">
        <v>916</v>
      </c>
      <c r="H744" s="35">
        <v>4506661</v>
      </c>
      <c r="I744" s="34">
        <v>4189543</v>
      </c>
      <c r="J744" s="34">
        <v>3583141</v>
      </c>
      <c r="K744" s="72">
        <v>71476</v>
      </c>
      <c r="L744" s="36">
        <f t="shared" si="316"/>
        <v>208.43401702081817</v>
      </c>
      <c r="M744" s="28">
        <f>IF(L739=0,0,L744/L739*100)</f>
        <v>65.350635536781752</v>
      </c>
      <c r="N744" s="37">
        <f t="shared" si="336"/>
        <v>-9.0687532736745951</v>
      </c>
      <c r="O744" s="29">
        <f t="shared" si="317"/>
        <v>3974.1278659611994</v>
      </c>
      <c r="P744" s="30">
        <f t="shared" si="318"/>
        <v>63.029982363315696</v>
      </c>
      <c r="Q744" s="6">
        <f t="shared" si="332"/>
        <v>93.474426807760139</v>
      </c>
      <c r="R744" s="7">
        <f t="shared" si="333"/>
        <v>80.776014109347443</v>
      </c>
      <c r="S744" s="8">
        <f t="shared" si="334"/>
        <v>92.96334914030588</v>
      </c>
      <c r="T744" s="9">
        <f t="shared" si="335"/>
        <v>74</v>
      </c>
      <c r="U744" s="5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>
      <c r="A745" s="1"/>
      <c r="B745" s="31">
        <f t="shared" si="337"/>
        <v>1996</v>
      </c>
      <c r="C745" s="33">
        <v>20</v>
      </c>
      <c r="D745" s="34">
        <v>14</v>
      </c>
      <c r="E745" s="35">
        <v>760</v>
      </c>
      <c r="F745" s="35">
        <v>715</v>
      </c>
      <c r="G745" s="35">
        <v>613</v>
      </c>
      <c r="H745" s="35">
        <v>2986905</v>
      </c>
      <c r="I745" s="34">
        <v>2795971</v>
      </c>
      <c r="J745" s="34">
        <v>2392021</v>
      </c>
      <c r="K745" s="72">
        <v>51962</v>
      </c>
      <c r="L745" s="36">
        <f t="shared" si="316"/>
        <v>190.02445654324313</v>
      </c>
      <c r="M745" s="28">
        <f>IF(L739=0,0,L745/L739*100)</f>
        <v>59.578657937548584</v>
      </c>
      <c r="N745" s="37">
        <f t="shared" si="336"/>
        <v>-8.8323205303558066</v>
      </c>
      <c r="O745" s="29">
        <f t="shared" si="317"/>
        <v>3930.1381578947367</v>
      </c>
      <c r="P745" s="30">
        <f t="shared" si="318"/>
        <v>68.371052631578948</v>
      </c>
      <c r="Q745" s="6">
        <f t="shared" si="332"/>
        <v>94.078947368421055</v>
      </c>
      <c r="R745" s="7">
        <f t="shared" si="333"/>
        <v>80.65789473684211</v>
      </c>
      <c r="S745" s="8">
        <f t="shared" si="334"/>
        <v>93.607630641081656</v>
      </c>
      <c r="T745" s="9">
        <f t="shared" si="335"/>
        <v>45</v>
      </c>
      <c r="U745" s="5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>
      <c r="A746" s="1"/>
      <c r="B746" s="31">
        <f t="shared" si="337"/>
        <v>1997</v>
      </c>
      <c r="C746" s="33">
        <v>25</v>
      </c>
      <c r="D746">
        <v>17</v>
      </c>
      <c r="E746" s="35">
        <v>723</v>
      </c>
      <c r="F746" s="35">
        <v>690</v>
      </c>
      <c r="G746" s="35">
        <v>577</v>
      </c>
      <c r="H746" s="35">
        <v>2785231</v>
      </c>
      <c r="I746" s="34">
        <v>2666724</v>
      </c>
      <c r="J746" s="34">
        <v>2228747</v>
      </c>
      <c r="K746" s="72">
        <v>47545</v>
      </c>
      <c r="L746" s="36">
        <f t="shared" si="316"/>
        <v>193.65571427447682</v>
      </c>
      <c r="M746" s="28">
        <f>IF(L739=0,0,L746/L739*100)</f>
        <v>60.717171717236816</v>
      </c>
      <c r="N746" s="37">
        <f t="shared" si="336"/>
        <v>1.910942305685446</v>
      </c>
      <c r="O746" s="29">
        <f t="shared" si="317"/>
        <v>3852.3250345781466</v>
      </c>
      <c r="P746" s="30">
        <f t="shared" si="318"/>
        <v>65.76071922544952</v>
      </c>
      <c r="Q746" s="6">
        <f t="shared" si="332"/>
        <v>95.435684647302907</v>
      </c>
      <c r="R746" s="7">
        <f t="shared" si="333"/>
        <v>79.806362378976488</v>
      </c>
      <c r="S746" s="8">
        <f t="shared" si="334"/>
        <v>95.745164404675947</v>
      </c>
      <c r="T746" s="9">
        <f t="shared" si="335"/>
        <v>33</v>
      </c>
      <c r="U746" s="5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>
      <c r="A747" s="1"/>
      <c r="B747" s="31">
        <f t="shared" si="337"/>
        <v>1998</v>
      </c>
      <c r="C747" s="33">
        <v>19</v>
      </c>
      <c r="D747" s="34">
        <v>8</v>
      </c>
      <c r="E747" s="35">
        <v>525</v>
      </c>
      <c r="F747" s="35">
        <v>452</v>
      </c>
      <c r="G747" s="35">
        <v>428</v>
      </c>
      <c r="H747" s="35">
        <v>1908460</v>
      </c>
      <c r="I747" s="34">
        <v>1642690</v>
      </c>
      <c r="J747" s="34">
        <v>1545770</v>
      </c>
      <c r="K747" s="72">
        <v>34901</v>
      </c>
      <c r="L747" s="36">
        <f t="shared" si="316"/>
        <v>180.76699518065385</v>
      </c>
      <c r="M747" s="28">
        <f>IF(L739=0,0,L747/L739*100)</f>
        <v>56.676151944767248</v>
      </c>
      <c r="N747" s="37">
        <f t="shared" si="336"/>
        <v>-6.6554809095667675</v>
      </c>
      <c r="O747" s="29">
        <f t="shared" si="317"/>
        <v>3635.1619047619047</v>
      </c>
      <c r="P747" s="30">
        <f t="shared" si="318"/>
        <v>66.478095238095236</v>
      </c>
      <c r="Q747" s="6">
        <f t="shared" si="332"/>
        <v>86.095238095238088</v>
      </c>
      <c r="R747" s="7">
        <f t="shared" si="333"/>
        <v>81.523809523809518</v>
      </c>
      <c r="S747" s="8">
        <f t="shared" si="334"/>
        <v>86.074112111335836</v>
      </c>
      <c r="T747" s="9">
        <f t="shared" si="335"/>
        <v>73</v>
      </c>
      <c r="U747" s="5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>
      <c r="A748" s="1"/>
      <c r="B748" s="31">
        <f t="shared" si="337"/>
        <v>1999</v>
      </c>
      <c r="C748" s="33">
        <v>31</v>
      </c>
      <c r="D748" s="34">
        <v>14</v>
      </c>
      <c r="E748" s="35">
        <v>1141</v>
      </c>
      <c r="F748" s="35">
        <v>1008</v>
      </c>
      <c r="G748" s="35">
        <v>810</v>
      </c>
      <c r="H748" s="35">
        <v>4116740</v>
      </c>
      <c r="I748" s="34">
        <v>3642140</v>
      </c>
      <c r="J748" s="34">
        <v>2954310</v>
      </c>
      <c r="K748" s="72">
        <v>79521</v>
      </c>
      <c r="L748" s="36">
        <f t="shared" si="316"/>
        <v>171.13764612115037</v>
      </c>
      <c r="M748" s="28">
        <f>IF(L739=0,0,L748/L739*100)</f>
        <v>53.657047434675633</v>
      </c>
      <c r="N748" s="37">
        <f t="shared" si="336"/>
        <v>-5.326939826532028</v>
      </c>
      <c r="O748" s="29">
        <f t="shared" si="317"/>
        <v>3608.0105170902716</v>
      </c>
      <c r="P748" s="30">
        <f t="shared" si="318"/>
        <v>69.694127957931642</v>
      </c>
      <c r="Q748" s="6">
        <f t="shared" si="332"/>
        <v>88.343558282208591</v>
      </c>
      <c r="R748" s="7">
        <f t="shared" si="333"/>
        <v>70.990359333917624</v>
      </c>
      <c r="S748" s="8">
        <f t="shared" si="334"/>
        <v>88.471460427425583</v>
      </c>
      <c r="T748" s="9">
        <f t="shared" si="335"/>
        <v>133</v>
      </c>
      <c r="U748" s="5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>
      <c r="A749" s="1"/>
      <c r="B749" s="31">
        <f t="shared" si="337"/>
        <v>2000</v>
      </c>
      <c r="C749" s="33">
        <v>39</v>
      </c>
      <c r="D749" s="34">
        <v>25</v>
      </c>
      <c r="E749" s="35">
        <v>1270</v>
      </c>
      <c r="F749" s="35">
        <v>1174</v>
      </c>
      <c r="G749" s="35">
        <v>1075</v>
      </c>
      <c r="H749" s="35">
        <v>4545360</v>
      </c>
      <c r="I749" s="34">
        <v>4202070</v>
      </c>
      <c r="J749" s="34">
        <v>3862410</v>
      </c>
      <c r="K749" s="72">
        <v>90692</v>
      </c>
      <c r="L749" s="36">
        <f t="shared" si="316"/>
        <v>165.68120871521191</v>
      </c>
      <c r="M749" s="28">
        <f>IF(L739=0,0,L749/L739*100)</f>
        <v>51.946282285390367</v>
      </c>
      <c r="N749" s="37">
        <f t="shared" si="336"/>
        <v>-3.1883326255847777</v>
      </c>
      <c r="O749" s="29">
        <f t="shared" si="317"/>
        <v>3579.0236220472443</v>
      </c>
      <c r="P749" s="30">
        <f t="shared" si="318"/>
        <v>71.411023622047239</v>
      </c>
      <c r="Q749" s="6">
        <f t="shared" si="332"/>
        <v>92.440944881889763</v>
      </c>
      <c r="R749" s="7">
        <f t="shared" si="333"/>
        <v>84.645669291338592</v>
      </c>
      <c r="S749" s="8">
        <f t="shared" si="334"/>
        <v>92.44746290722847</v>
      </c>
      <c r="T749" s="9">
        <f t="shared" si="335"/>
        <v>96</v>
      </c>
      <c r="U749" s="5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>
      <c r="A750" s="1"/>
      <c r="B750" s="31">
        <f t="shared" si="337"/>
        <v>2001</v>
      </c>
      <c r="C750" s="33">
        <v>36</v>
      </c>
      <c r="D750" s="34"/>
      <c r="E750" s="35">
        <v>1123</v>
      </c>
      <c r="F750" s="35">
        <v>971</v>
      </c>
      <c r="G750" s="35">
        <v>897</v>
      </c>
      <c r="H750" s="35">
        <v>3940744</v>
      </c>
      <c r="I750" s="34">
        <v>3406401</v>
      </c>
      <c r="J750" s="34"/>
      <c r="K750" s="72">
        <v>84713</v>
      </c>
      <c r="L750" s="36">
        <f t="shared" si="316"/>
        <v>153.78079752009728</v>
      </c>
      <c r="M750" s="28">
        <f>IF(L739=0,0,L750/L739*100)</f>
        <v>48.215128197081945</v>
      </c>
      <c r="N750" s="37">
        <f t="shared" si="336"/>
        <v>-7.1827163064521997</v>
      </c>
      <c r="O750" s="29">
        <f t="shared" si="317"/>
        <v>3509.1219946571682</v>
      </c>
      <c r="P750" s="30">
        <f t="shared" si="318"/>
        <v>75.434550311665177</v>
      </c>
      <c r="Q750" s="6">
        <f t="shared" si="332"/>
        <v>86.464826357969727</v>
      </c>
      <c r="R750" s="7">
        <f t="shared" si="333"/>
        <v>79.875333926981298</v>
      </c>
      <c r="S750" s="8">
        <f t="shared" si="334"/>
        <v>86.440555387510585</v>
      </c>
      <c r="T750" s="9">
        <f t="shared" si="335"/>
        <v>152</v>
      </c>
      <c r="U750" s="5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>
      <c r="A751" s="1"/>
      <c r="B751" s="31">
        <f t="shared" si="337"/>
        <v>2002</v>
      </c>
      <c r="C751" s="33">
        <v>45</v>
      </c>
      <c r="D751" s="34"/>
      <c r="E751" s="35">
        <v>1098</v>
      </c>
      <c r="F751" s="35">
        <v>981</v>
      </c>
      <c r="G751" s="35">
        <v>707</v>
      </c>
      <c r="H751" s="35">
        <v>3960208</v>
      </c>
      <c r="I751" s="34">
        <v>3546970</v>
      </c>
      <c r="J751" s="34"/>
      <c r="K751" s="72">
        <v>80839</v>
      </c>
      <c r="L751" s="36">
        <f t="shared" si="316"/>
        <v>161.9462932772548</v>
      </c>
      <c r="M751" s="28">
        <f>IF(L739=0,0,L751/L739*100)</f>
        <v>50.775268546676813</v>
      </c>
      <c r="N751" s="37">
        <f t="shared" si="336"/>
        <v>5.3098279426534933</v>
      </c>
      <c r="O751" s="29">
        <f t="shared" si="317"/>
        <v>3606.7468123861568</v>
      </c>
      <c r="P751" s="30">
        <f t="shared" si="318"/>
        <v>73.623861566484521</v>
      </c>
      <c r="Q751" s="6">
        <f t="shared" si="332"/>
        <v>89.344262295081961</v>
      </c>
      <c r="R751" s="7">
        <f t="shared" si="333"/>
        <v>64.389799635701266</v>
      </c>
      <c r="S751" s="8">
        <f t="shared" si="334"/>
        <v>89.565245057835341</v>
      </c>
      <c r="T751" s="9">
        <f t="shared" si="335"/>
        <v>117</v>
      </c>
      <c r="U751" s="5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>
      <c r="A752" s="1"/>
      <c r="B752" s="31">
        <f t="shared" si="337"/>
        <v>2003</v>
      </c>
      <c r="C752" s="33">
        <v>39</v>
      </c>
      <c r="D752" s="34"/>
      <c r="E752" s="35">
        <v>1078</v>
      </c>
      <c r="F752" s="35">
        <v>961</v>
      </c>
      <c r="G752" s="35"/>
      <c r="H752" s="35">
        <v>3796769</v>
      </c>
      <c r="I752" s="34">
        <v>3417452</v>
      </c>
      <c r="J752" s="34"/>
      <c r="K752" s="72">
        <v>80854</v>
      </c>
      <c r="L752" s="36">
        <f t="shared" si="316"/>
        <v>155.23391575951715</v>
      </c>
      <c r="M752" s="28">
        <f>IF(L739=0,0,L752/L739*100)</f>
        <v>48.670726576912109</v>
      </c>
      <c r="N752" s="37">
        <f t="shared" si="336"/>
        <v>-4.1448170142714815</v>
      </c>
      <c r="O752" s="29">
        <f t="shared" si="317"/>
        <v>3522.0491651205939</v>
      </c>
      <c r="P752" s="30">
        <f t="shared" si="318"/>
        <v>75.003710575139152</v>
      </c>
      <c r="Q752" s="15">
        <f t="shared" si="332"/>
        <v>89.146567717996291</v>
      </c>
      <c r="R752" s="16">
        <f t="shared" si="333"/>
        <v>0</v>
      </c>
      <c r="S752" s="17">
        <f t="shared" si="334"/>
        <v>90.009479112371594</v>
      </c>
      <c r="T752" s="18">
        <f t="shared" si="335"/>
        <v>117</v>
      </c>
      <c r="U752" s="5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>
      <c r="A753" s="1"/>
      <c r="B753" s="31">
        <f t="shared" si="337"/>
        <v>2004</v>
      </c>
      <c r="C753" s="33">
        <v>56</v>
      </c>
      <c r="D753" s="34"/>
      <c r="E753" s="35">
        <v>1503</v>
      </c>
      <c r="F753" s="35">
        <v>1423</v>
      </c>
      <c r="G753" s="35"/>
      <c r="H753" s="35">
        <v>5353658</v>
      </c>
      <c r="I753" s="34">
        <v>5074200</v>
      </c>
      <c r="J753" s="34"/>
      <c r="K753" s="72">
        <v>112281</v>
      </c>
      <c r="L753" s="36">
        <f t="shared" si="316"/>
        <v>157.62253224712995</v>
      </c>
      <c r="M753" s="28">
        <f>IF(L739=0,0,L753/L739*100)</f>
        <v>49.41963315056195</v>
      </c>
      <c r="N753" s="37">
        <f t="shared" si="336"/>
        <v>1.5387207595234325</v>
      </c>
      <c r="O753" s="29">
        <f t="shared" si="317"/>
        <v>3561.9813705921492</v>
      </c>
      <c r="P753" s="30">
        <f t="shared" si="318"/>
        <v>74.704590818363272</v>
      </c>
      <c r="Q753" s="6">
        <f t="shared" si="332"/>
        <v>94.677312042581505</v>
      </c>
      <c r="R753" s="7">
        <f t="shared" si="333"/>
        <v>0</v>
      </c>
      <c r="S753" s="8">
        <f t="shared" si="334"/>
        <v>94.780055057682063</v>
      </c>
      <c r="T753" s="9">
        <f t="shared" si="335"/>
        <v>80</v>
      </c>
      <c r="U753" s="5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>
      <c r="A754" s="1"/>
      <c r="B754" s="31">
        <f t="shared" si="337"/>
        <v>2005</v>
      </c>
      <c r="C754" s="33">
        <v>45</v>
      </c>
      <c r="D754" s="34"/>
      <c r="E754" s="35">
        <v>1076</v>
      </c>
      <c r="F754" s="35">
        <v>1044</v>
      </c>
      <c r="G754" s="35"/>
      <c r="H754" s="35">
        <v>3934150</v>
      </c>
      <c r="I754" s="34">
        <v>3827988</v>
      </c>
      <c r="J754" s="34"/>
      <c r="K754" s="72">
        <v>77215</v>
      </c>
      <c r="L754" s="36">
        <f t="shared" si="316"/>
        <v>168.43144967946643</v>
      </c>
      <c r="M754" s="28">
        <f>IF(L739=0,0,L754/L739*100)</f>
        <v>52.808569533231363</v>
      </c>
      <c r="N754" s="37">
        <f t="shared" si="336"/>
        <v>6.8574697273544691</v>
      </c>
      <c r="O754" s="29">
        <f t="shared" si="317"/>
        <v>3656.2732342007434</v>
      </c>
      <c r="P754" s="30">
        <f t="shared" si="318"/>
        <v>71.761152416356879</v>
      </c>
      <c r="Q754" s="6">
        <f t="shared" si="332"/>
        <v>97.026022304832722</v>
      </c>
      <c r="R754" s="7">
        <f t="shared" si="333"/>
        <v>0</v>
      </c>
      <c r="S754" s="8">
        <f t="shared" si="334"/>
        <v>97.301526377997789</v>
      </c>
      <c r="T754" s="9">
        <f t="shared" si="335"/>
        <v>32</v>
      </c>
      <c r="U754" s="5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>
      <c r="A755" s="1"/>
      <c r="B755" s="31">
        <f t="shared" si="337"/>
        <v>2006</v>
      </c>
      <c r="C755" s="33">
        <v>22</v>
      </c>
      <c r="D755" s="34">
        <v>0</v>
      </c>
      <c r="E755" s="35">
        <v>449</v>
      </c>
      <c r="F755" s="35">
        <v>408</v>
      </c>
      <c r="G755" s="35">
        <v>0</v>
      </c>
      <c r="H755" s="35">
        <v>1692437</v>
      </c>
      <c r="I755" s="34">
        <v>1518571</v>
      </c>
      <c r="J755" s="34">
        <v>0</v>
      </c>
      <c r="K755" s="72">
        <v>31033</v>
      </c>
      <c r="L755" s="36">
        <f t="shared" si="316"/>
        <v>180.28628833370928</v>
      </c>
      <c r="M755" s="28">
        <f>IF(L739=0,0,L755/L739*100)</f>
        <v>56.525435193232532</v>
      </c>
      <c r="N755" s="37">
        <f t="shared" si="336"/>
        <v>7.0383759546113343</v>
      </c>
      <c r="O755" s="29">
        <f t="shared" si="317"/>
        <v>3769.347438752784</v>
      </c>
      <c r="P755" s="30">
        <f t="shared" si="318"/>
        <v>69.115812917594653</v>
      </c>
      <c r="Q755" s="6"/>
      <c r="R755" s="7"/>
      <c r="S755" s="8"/>
      <c r="T755" s="9"/>
      <c r="U755" s="5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>
      <c r="A756" s="1"/>
      <c r="B756" s="31">
        <f t="shared" si="337"/>
        <v>2007</v>
      </c>
      <c r="C756" s="33">
        <v>33</v>
      </c>
      <c r="D756" s="34"/>
      <c r="E756" s="35">
        <v>471</v>
      </c>
      <c r="F756" s="35">
        <v>427</v>
      </c>
      <c r="G756" s="35"/>
      <c r="H756" s="35">
        <v>1887667</v>
      </c>
      <c r="I756" s="34">
        <v>1703492</v>
      </c>
      <c r="J756" s="34"/>
      <c r="K756" s="72">
        <v>32926</v>
      </c>
      <c r="L756" s="36">
        <f t="shared" ref="L756:L761" si="338">IF(H756=0,0,H756/K756*3.30578)</f>
        <v>189.52231717366215</v>
      </c>
      <c r="M756" s="28">
        <f>IF(L739=0,0,L756/L739*100)</f>
        <v>59.421221414474331</v>
      </c>
      <c r="N756" s="37">
        <f>IF(L755=0,"     －",IF(L756=0,"     －",(L756-L755)/L755*100))</f>
        <v>5.1229790825007218</v>
      </c>
      <c r="O756" s="29">
        <f>IF(H756=0,0,H756/E756)</f>
        <v>4007.7855626326964</v>
      </c>
      <c r="P756" s="30">
        <f>IF(K756=0,0,K756/E756)</f>
        <v>69.906581740976648</v>
      </c>
      <c r="Q756" s="6"/>
      <c r="R756" s="7"/>
      <c r="S756" s="8"/>
      <c r="T756" s="9"/>
      <c r="U756" s="5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>
      <c r="A757" s="1"/>
      <c r="B757" s="31">
        <f t="shared" si="337"/>
        <v>2008</v>
      </c>
      <c r="C757" s="33">
        <v>32</v>
      </c>
      <c r="D757" s="34"/>
      <c r="E757" s="35">
        <v>799</v>
      </c>
      <c r="F757" s="35">
        <v>702</v>
      </c>
      <c r="G757" s="35"/>
      <c r="H757" s="35">
        <v>3704132</v>
      </c>
      <c r="I757" s="34">
        <v>3269064</v>
      </c>
      <c r="J757" s="34"/>
      <c r="K757" s="72">
        <v>57039</v>
      </c>
      <c r="L757" s="36">
        <f t="shared" si="338"/>
        <v>214.67847407843757</v>
      </c>
      <c r="M757" s="28">
        <f>IF(L739=0,0,L757/L739*100)</f>
        <v>67.308469690392158</v>
      </c>
      <c r="N757" s="37">
        <f>IF(L756=0,"     －",IF(L757=0,"     －",(L757-L756)/L756*100))</f>
        <v>13.273453638562504</v>
      </c>
      <c r="O757" s="29">
        <f>IF(H757=0,0,H757/E757)</f>
        <v>4635.9599499374217</v>
      </c>
      <c r="P757" s="30">
        <f>IF(K757=0,0,K757/E757)</f>
        <v>71.387984981226538</v>
      </c>
      <c r="Q757" s="6"/>
      <c r="R757" s="7"/>
      <c r="S757" s="8"/>
      <c r="T757" s="9"/>
      <c r="U757" s="5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>
      <c r="A758" s="1"/>
      <c r="B758" s="31">
        <f t="shared" si="337"/>
        <v>2009</v>
      </c>
      <c r="C758" s="33">
        <v>35</v>
      </c>
      <c r="D758" s="34"/>
      <c r="E758" s="35">
        <v>796</v>
      </c>
      <c r="F758" s="35">
        <v>739</v>
      </c>
      <c r="G758" s="35"/>
      <c r="H758" s="35">
        <v>3352306</v>
      </c>
      <c r="I758" s="34">
        <v>3087883</v>
      </c>
      <c r="J758" s="34"/>
      <c r="K758" s="72">
        <v>57254</v>
      </c>
      <c r="L758" s="36">
        <f t="shared" si="338"/>
        <v>193.5582863848814</v>
      </c>
      <c r="M758" s="28">
        <f>IF(L739=0,0,L758/L739*100)</f>
        <v>60.686625002285624</v>
      </c>
      <c r="N758" s="37">
        <f>IF(L757=0,"     －",IF(L758=0,"     －",(L758-L757)/L757*100))</f>
        <v>-9.8380556244495398</v>
      </c>
      <c r="O758" s="29">
        <f>IF(H758=0,0,H758/E758)</f>
        <v>4211.4396984924624</v>
      </c>
      <c r="P758" s="30">
        <f>IF(K758=0,0,K758/E758)</f>
        <v>71.927135678391963</v>
      </c>
      <c r="Q758" s="6"/>
      <c r="R758" s="7"/>
      <c r="S758" s="8"/>
      <c r="T758" s="9"/>
      <c r="U758" s="5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>
      <c r="A759" s="1"/>
      <c r="B759" s="31">
        <f t="shared" si="337"/>
        <v>2010</v>
      </c>
      <c r="C759" s="33">
        <v>23</v>
      </c>
      <c r="D759" s="34"/>
      <c r="E759" s="35">
        <v>463</v>
      </c>
      <c r="F759" s="35">
        <v>445</v>
      </c>
      <c r="G759" s="35"/>
      <c r="H759" s="35">
        <v>1893012</v>
      </c>
      <c r="I759" s="34">
        <v>1818738</v>
      </c>
      <c r="J759" s="34"/>
      <c r="K759" s="72">
        <v>34076</v>
      </c>
      <c r="L759" s="36">
        <f t="shared" si="338"/>
        <v>183.64482947998593</v>
      </c>
      <c r="M759" s="28">
        <f>IF(L739=0,0,L759/L739*100)</f>
        <v>57.578443725729834</v>
      </c>
      <c r="N759" s="37">
        <f>IF(L758=0,"     －",IF(L759=0,"     －",(L759-L758)/L758*100))</f>
        <v>-5.1216907785508257</v>
      </c>
      <c r="O759" s="29">
        <f>IF(H759=0,0,H759/E759)</f>
        <v>4088.5788336933047</v>
      </c>
      <c r="P759" s="30">
        <f>IF(K759=0,0,K759/E759)</f>
        <v>73.598272138228936</v>
      </c>
      <c r="Q759" s="6"/>
      <c r="R759" s="7"/>
      <c r="S759" s="8"/>
      <c r="T759" s="9"/>
      <c r="U759" s="5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>
      <c r="A760" s="1"/>
      <c r="B760" s="31">
        <f t="shared" si="337"/>
        <v>2011</v>
      </c>
      <c r="C760" s="33">
        <v>25</v>
      </c>
      <c r="D760" s="34"/>
      <c r="E760" s="35">
        <v>499</v>
      </c>
      <c r="F760" s="35">
        <v>451</v>
      </c>
      <c r="G760" s="35"/>
      <c r="H760" s="35">
        <v>1955592</v>
      </c>
      <c r="I760" s="34">
        <v>1782628</v>
      </c>
      <c r="J760" s="34"/>
      <c r="K760" s="72">
        <v>34109</v>
      </c>
      <c r="L760" s="36">
        <f t="shared" si="338"/>
        <v>189.53229123574422</v>
      </c>
      <c r="M760" s="28">
        <f>IF(L739=0,0,L760/L739*100)</f>
        <v>59.424348597384601</v>
      </c>
      <c r="N760" s="37">
        <f>IF(L759=0,"     －",IF(L760=0,"     －",(L760-L759)/L759*100))</f>
        <v>3.2058957349517567</v>
      </c>
      <c r="O760" s="29">
        <f>IF(H760=0,0,H760/E760)</f>
        <v>3919.0220440881762</v>
      </c>
      <c r="P760" s="30">
        <f>IF(K760=0,0,K760/E760)</f>
        <v>68.354709418837672</v>
      </c>
      <c r="Q760" s="6"/>
      <c r="R760" s="7"/>
      <c r="S760" s="8"/>
      <c r="T760" s="9"/>
      <c r="U760" s="5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>
      <c r="A761" s="1"/>
      <c r="B761" s="31">
        <f t="shared" si="337"/>
        <v>2012</v>
      </c>
      <c r="C761" s="33">
        <v>32</v>
      </c>
      <c r="D761" s="34"/>
      <c r="E761" s="35">
        <v>584</v>
      </c>
      <c r="F761" s="35">
        <v>522</v>
      </c>
      <c r="G761" s="35"/>
      <c r="H761" s="35">
        <v>2118348</v>
      </c>
      <c r="I761" s="34">
        <v>1900806</v>
      </c>
      <c r="J761" s="34"/>
      <c r="K761" s="72">
        <v>40811</v>
      </c>
      <c r="L761" s="36">
        <f t="shared" si="338"/>
        <v>171.59080766067973</v>
      </c>
      <c r="M761" s="28">
        <f>IF(L739=0,0,L761/L739*100)</f>
        <v>53.799127863927801</v>
      </c>
      <c r="N761" s="37">
        <f t="shared" ref="N761:N763" si="339">IF(L760=0,"     －",IF(L761=0,"     －",(L761-L760)/L760*100))</f>
        <v>-9.4661882986200503</v>
      </c>
      <c r="O761" s="29">
        <f t="shared" ref="O761:O768" si="340">IF(H761=0,0,H761/E761)</f>
        <v>3627.3082191780823</v>
      </c>
      <c r="P761" s="30">
        <f t="shared" ref="P761:P768" si="341">IF(K761=0,0,K761/E761)</f>
        <v>69.881849315068493</v>
      </c>
      <c r="Q761" s="6"/>
      <c r="R761" s="7"/>
      <c r="S761" s="8"/>
      <c r="T761" s="9"/>
      <c r="U761" s="5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>
      <c r="A762" s="1"/>
      <c r="B762" s="31">
        <f t="shared" si="337"/>
        <v>2013</v>
      </c>
      <c r="C762" s="33">
        <v>20</v>
      </c>
      <c r="D762" s="34"/>
      <c r="E762" s="35">
        <v>416</v>
      </c>
      <c r="F762" s="35">
        <v>403</v>
      </c>
      <c r="G762" s="35"/>
      <c r="H762" s="35">
        <v>1351303</v>
      </c>
      <c r="I762" s="34">
        <v>1306113</v>
      </c>
      <c r="J762" s="34"/>
      <c r="K762" s="72">
        <v>28179</v>
      </c>
      <c r="L762" s="36">
        <f>IF(H762=0,0,H762/K762*3.30578)</f>
        <v>158.52622276659923</v>
      </c>
      <c r="M762" s="28">
        <f>IF(L739=0,0,L762/L739*100)</f>
        <v>49.702968618639517</v>
      </c>
      <c r="N762" s="37">
        <f t="shared" si="339"/>
        <v>-7.6138023197114792</v>
      </c>
      <c r="O762" s="29">
        <f t="shared" si="340"/>
        <v>3248.3245192307691</v>
      </c>
      <c r="P762" s="30">
        <f t="shared" si="341"/>
        <v>67.737980769230774</v>
      </c>
      <c r="Q762" s="6"/>
      <c r="R762" s="7"/>
      <c r="S762" s="8"/>
      <c r="T762" s="9"/>
      <c r="U762" s="5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>
      <c r="A763" s="1"/>
      <c r="B763" s="31">
        <f t="shared" si="337"/>
        <v>2014</v>
      </c>
      <c r="C763" s="33">
        <v>28</v>
      </c>
      <c r="D763" s="34"/>
      <c r="E763" s="35">
        <v>840</v>
      </c>
      <c r="F763" s="35">
        <v>752</v>
      </c>
      <c r="G763" s="35"/>
      <c r="H763" s="35">
        <v>3383514</v>
      </c>
      <c r="I763" s="34">
        <v>3016250</v>
      </c>
      <c r="J763" s="34"/>
      <c r="K763" s="72">
        <v>60399</v>
      </c>
      <c r="L763" s="36">
        <f>IF(H763=0,0,H763/K763*3.30578)</f>
        <v>185.18771686484874</v>
      </c>
      <c r="M763" s="28">
        <f>IF(L739=0,0,L763/L739*100)</f>
        <v>58.062187562765786</v>
      </c>
      <c r="N763" s="37">
        <f t="shared" si="339"/>
        <v>16.818349439577364</v>
      </c>
      <c r="O763" s="29">
        <f t="shared" si="340"/>
        <v>4027.9928571428572</v>
      </c>
      <c r="P763" s="30">
        <f t="shared" si="341"/>
        <v>71.903571428571425</v>
      </c>
      <c r="Q763" s="6"/>
      <c r="R763" s="7"/>
      <c r="S763" s="8"/>
      <c r="T763" s="9"/>
      <c r="U763" s="5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>
      <c r="A764" s="1"/>
      <c r="B764" s="31">
        <f t="shared" ref="B764:B773" si="342">B763+1</f>
        <v>2015</v>
      </c>
      <c r="C764" s="33">
        <v>21</v>
      </c>
      <c r="D764" s="34"/>
      <c r="E764" s="35">
        <v>314</v>
      </c>
      <c r="F764" s="35">
        <v>271</v>
      </c>
      <c r="G764" s="35"/>
      <c r="H764" s="35">
        <v>1278680</v>
      </c>
      <c r="I764" s="34">
        <v>1105282</v>
      </c>
      <c r="J764" s="34"/>
      <c r="K764" s="72">
        <v>21047</v>
      </c>
      <c r="L764" s="36">
        <f>IF(H764=0,0,H764/K764*3.30578)</f>
        <v>200.83787572575662</v>
      </c>
      <c r="M764" s="28">
        <f>IF(L739=0,0,L764/L739*100)</f>
        <v>62.969005760823052</v>
      </c>
      <c r="N764" s="37">
        <f>IF(L763=0,"     －",IF(L764=0,"     －",(L764-L763)/L763*100))</f>
        <v>8.4509702510828362</v>
      </c>
      <c r="O764" s="29">
        <f t="shared" si="340"/>
        <v>4072.2292993630572</v>
      </c>
      <c r="P764" s="30">
        <f t="shared" si="341"/>
        <v>67.028662420382162</v>
      </c>
      <c r="Q764" s="6"/>
      <c r="R764" s="7"/>
      <c r="S764" s="8"/>
      <c r="T764" s="9"/>
      <c r="U764" s="5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>
      <c r="A765" s="1"/>
      <c r="B765" s="31">
        <f t="shared" si="342"/>
        <v>2016</v>
      </c>
      <c r="C765" s="33">
        <v>18</v>
      </c>
      <c r="D765" s="34"/>
      <c r="E765" s="35">
        <v>314</v>
      </c>
      <c r="F765" s="35">
        <v>265</v>
      </c>
      <c r="G765" s="35"/>
      <c r="H765" s="35">
        <v>1345326</v>
      </c>
      <c r="I765" s="34">
        <v>1118244</v>
      </c>
      <c r="J765" s="34"/>
      <c r="K765" s="72">
        <v>21366</v>
      </c>
      <c r="L765" s="36">
        <f>IF(H765=0,0,H765/K765*3.30578)</f>
        <v>208.1508838472339</v>
      </c>
      <c r="M765" s="28">
        <f>IF(L739=0,0,L765/L739*100)</f>
        <v>65.261864360657313</v>
      </c>
      <c r="N765" s="37">
        <f>IF(L764=0,"     －",IF(L765=0,"     －",(L765-L764)/L764*100))</f>
        <v>3.6412494879517485</v>
      </c>
      <c r="O765" s="29">
        <f t="shared" si="340"/>
        <v>4284.4777070063692</v>
      </c>
      <c r="P765" s="30">
        <f t="shared" si="341"/>
        <v>68.044585987261144</v>
      </c>
      <c r="Q765" s="6"/>
      <c r="R765" s="7"/>
      <c r="S765" s="8"/>
      <c r="T765" s="9"/>
      <c r="U765" s="5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>
      <c r="A766" s="1"/>
      <c r="B766" s="31">
        <f t="shared" si="342"/>
        <v>2017</v>
      </c>
      <c r="C766" s="33">
        <v>21</v>
      </c>
      <c r="D766" s="34"/>
      <c r="E766" s="35">
        <v>400</v>
      </c>
      <c r="F766" s="35">
        <v>373</v>
      </c>
      <c r="G766" s="35"/>
      <c r="H766" s="35">
        <v>1673106</v>
      </c>
      <c r="I766" s="34">
        <v>1561006</v>
      </c>
      <c r="J766" s="34"/>
      <c r="K766" s="72">
        <v>27906</v>
      </c>
      <c r="L766" s="36">
        <f t="shared" ref="L766:L773" si="343">IF(H766=0,0,H766/K766*3.30578)</f>
        <v>198.19824957643519</v>
      </c>
      <c r="M766" s="28">
        <f>IF(L739=0,0,L766/L739*100)</f>
        <v>62.14139974476457</v>
      </c>
      <c r="N766" s="37">
        <f>IF(L765=0,"     －",IF(L766=0,"     －",(L766-L765)/L765*100))</f>
        <v>-4.7814518424544135</v>
      </c>
      <c r="O766" s="29">
        <f t="shared" si="340"/>
        <v>4182.7650000000003</v>
      </c>
      <c r="P766" s="30">
        <f t="shared" si="341"/>
        <v>69.765000000000001</v>
      </c>
      <c r="Q766" s="6"/>
      <c r="R766" s="7"/>
      <c r="S766" s="8"/>
      <c r="T766" s="9"/>
      <c r="U766" s="5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>
      <c r="A767" s="1"/>
      <c r="B767" s="31">
        <f t="shared" si="342"/>
        <v>2018</v>
      </c>
      <c r="C767" s="33">
        <v>2</v>
      </c>
      <c r="D767" s="34"/>
      <c r="E767" s="35">
        <v>67</v>
      </c>
      <c r="F767" s="35">
        <v>65</v>
      </c>
      <c r="G767" s="35"/>
      <c r="H767" s="35">
        <v>320126</v>
      </c>
      <c r="I767" s="34">
        <v>311500</v>
      </c>
      <c r="J767" s="34"/>
      <c r="K767" s="72">
        <v>4851</v>
      </c>
      <c r="L767" s="36">
        <f t="shared" si="343"/>
        <v>218.15422145537002</v>
      </c>
      <c r="M767" s="28">
        <f>IF(L739=0,0,L767/L739*100)</f>
        <v>68.398226071305501</v>
      </c>
      <c r="N767" s="37">
        <f>IF(L766=0,"     －",IF(L767=0,"     －",(L767-L766)/L766*100))</f>
        <v>10.068692292481025</v>
      </c>
      <c r="O767" s="29">
        <f t="shared" si="340"/>
        <v>4778</v>
      </c>
      <c r="P767" s="30">
        <f t="shared" si="341"/>
        <v>72.402985074626869</v>
      </c>
      <c r="Q767" s="6"/>
      <c r="R767" s="7"/>
      <c r="S767" s="8"/>
      <c r="T767" s="9"/>
      <c r="U767" s="5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>
      <c r="A768" s="1"/>
      <c r="B768" s="31">
        <f t="shared" si="342"/>
        <v>2019</v>
      </c>
      <c r="C768" s="33">
        <v>11</v>
      </c>
      <c r="D768" s="34"/>
      <c r="E768" s="35">
        <v>726</v>
      </c>
      <c r="F768" s="35">
        <v>647</v>
      </c>
      <c r="G768" s="35"/>
      <c r="H768" s="35">
        <v>3575340</v>
      </c>
      <c r="I768" s="34">
        <v>3174070</v>
      </c>
      <c r="J768" s="34"/>
      <c r="K768" s="72">
        <v>52513</v>
      </c>
      <c r="L768" s="36">
        <f t="shared" si="343"/>
        <v>225.07355255270122</v>
      </c>
      <c r="M768" s="28">
        <f>IF(L739=0,0,L768/L739*100)</f>
        <v>70.567654512800488</v>
      </c>
      <c r="N768" s="37">
        <f>IF(L767=0,"     －",IF(L768=0,"     －",(L768-L767)/L767*100))</f>
        <v>3.1717612664886028</v>
      </c>
      <c r="O768" s="29">
        <f t="shared" si="340"/>
        <v>4924.7107438016528</v>
      </c>
      <c r="P768" s="30">
        <f t="shared" si="341"/>
        <v>72.331955922865021</v>
      </c>
      <c r="Q768" s="6"/>
      <c r="R768" s="7"/>
      <c r="S768" s="8"/>
      <c r="T768" s="9"/>
      <c r="U768" s="5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>
      <c r="A769" s="1"/>
      <c r="B769" s="31">
        <f t="shared" si="342"/>
        <v>2020</v>
      </c>
      <c r="C769" s="33">
        <v>15</v>
      </c>
      <c r="D769" s="34"/>
      <c r="E769" s="35">
        <v>239</v>
      </c>
      <c r="F769" s="35">
        <v>218</v>
      </c>
      <c r="G769" s="35"/>
      <c r="H769" s="35">
        <v>1503021</v>
      </c>
      <c r="I769" s="34">
        <v>1393778</v>
      </c>
      <c r="J769" s="34"/>
      <c r="K769" s="72">
        <v>16885</v>
      </c>
      <c r="L769" s="36">
        <f t="shared" si="343"/>
        <v>294.26454020610009</v>
      </c>
      <c r="M769" s="28">
        <f>IF(L739=0,0,L769/L739*100)</f>
        <v>92.261210493711303</v>
      </c>
      <c r="N769" s="37">
        <f t="shared" ref="N769:N773" si="344">IF(L768=0,"     －",IF(L769=0,"     －",(L769-L768)/L768*100))</f>
        <v>30.741500664409578</v>
      </c>
      <c r="O769" s="29">
        <f>IF(H769=0,0,H769/E769)</f>
        <v>6288.7907949790797</v>
      </c>
      <c r="P769" s="30">
        <f>IF(K769=0,0,K769/E769)</f>
        <v>70.64853556485356</v>
      </c>
      <c r="Q769" s="6"/>
      <c r="R769" s="7"/>
      <c r="S769" s="8"/>
      <c r="T769" s="9"/>
      <c r="U769" s="5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>
      <c r="A770" s="1"/>
      <c r="B770" s="31">
        <f t="shared" si="342"/>
        <v>2021</v>
      </c>
      <c r="C770" s="81">
        <v>21</v>
      </c>
      <c r="D770" s="34"/>
      <c r="E770" s="35">
        <v>532</v>
      </c>
      <c r="F770" s="35">
        <v>476</v>
      </c>
      <c r="G770" s="35"/>
      <c r="H770" s="35">
        <v>3146086</v>
      </c>
      <c r="I770" s="34">
        <v>2789978</v>
      </c>
      <c r="J770" s="34"/>
      <c r="K770" s="72">
        <v>34089</v>
      </c>
      <c r="L770" s="36">
        <f t="shared" si="343"/>
        <v>305.09161832497284</v>
      </c>
      <c r="M770" s="28">
        <f>IF(L739=0,0,L770/L739*100)</f>
        <v>95.655840824153216</v>
      </c>
      <c r="N770" s="37">
        <f t="shared" si="344"/>
        <v>3.6793689485282748</v>
      </c>
      <c r="O770" s="29">
        <f>IF(H770=0,0,H770/E770)</f>
        <v>5913.6954887218044</v>
      </c>
      <c r="P770" s="30">
        <f>IF(K770=0,0,K770/E770)</f>
        <v>64.077067669172934</v>
      </c>
      <c r="Q770" s="6"/>
      <c r="R770" s="7"/>
      <c r="S770" s="8"/>
      <c r="T770" s="9"/>
      <c r="U770" s="5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>
      <c r="A771" s="1"/>
      <c r="B771" s="31">
        <f t="shared" si="342"/>
        <v>2022</v>
      </c>
      <c r="C771" s="81">
        <v>20</v>
      </c>
      <c r="D771" s="34"/>
      <c r="E771" s="35">
        <v>252</v>
      </c>
      <c r="F771" s="35">
        <v>227</v>
      </c>
      <c r="G771" s="35"/>
      <c r="H771" s="35">
        <v>1372784</v>
      </c>
      <c r="I771" s="34">
        <v>1241626</v>
      </c>
      <c r="J771" s="34"/>
      <c r="K771" s="72">
        <v>17009</v>
      </c>
      <c r="L771" s="36">
        <f t="shared" si="343"/>
        <v>266.80709574460576</v>
      </c>
      <c r="M771" s="28">
        <f>IF(L739=0,0,L771/L739*100)</f>
        <v>83.652436017156802</v>
      </c>
      <c r="N771" s="37">
        <f t="shared" si="344"/>
        <v>-12.548533057236517</v>
      </c>
      <c r="O771" s="29">
        <f>IF(H771=0,0,H771/E771)</f>
        <v>5447.5555555555557</v>
      </c>
      <c r="P771" s="30">
        <f>IF(K771=0,0,K771/E771)</f>
        <v>67.496031746031747</v>
      </c>
      <c r="Q771" s="6"/>
      <c r="R771" s="7"/>
      <c r="S771" s="8"/>
      <c r="T771" s="9"/>
      <c r="U771" s="5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>
      <c r="A772" s="1"/>
      <c r="B772" s="31">
        <f t="shared" si="342"/>
        <v>2023</v>
      </c>
      <c r="C772" s="81">
        <v>10</v>
      </c>
      <c r="D772" s="34"/>
      <c r="E772" s="35">
        <v>69</v>
      </c>
      <c r="F772" s="35">
        <v>64</v>
      </c>
      <c r="G772" s="35"/>
      <c r="H772" s="35">
        <v>411103</v>
      </c>
      <c r="I772" s="34">
        <v>380993</v>
      </c>
      <c r="J772" s="34"/>
      <c r="K772" s="72">
        <v>4614</v>
      </c>
      <c r="L772" s="36">
        <f t="shared" si="343"/>
        <v>294.54184554399654</v>
      </c>
      <c r="M772" s="28">
        <f>IF(L739=0,0,L772/L739*100)</f>
        <v>92.348154459616168</v>
      </c>
      <c r="N772" s="37">
        <f t="shared" si="344"/>
        <v>10.395057043737383</v>
      </c>
      <c r="O772" s="29">
        <f>IF(H772=0,0,H772/E772)</f>
        <v>5958.014492753623</v>
      </c>
      <c r="P772" s="30">
        <f>IF(K772=0,0,K772/E772)</f>
        <v>66.869565217391298</v>
      </c>
      <c r="Q772" s="6"/>
      <c r="R772" s="7"/>
      <c r="S772" s="8"/>
      <c r="T772" s="9"/>
      <c r="U772" s="5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>
      <c r="A773" s="1"/>
      <c r="B773" s="31">
        <f t="shared" si="342"/>
        <v>2024</v>
      </c>
      <c r="C773" s="81">
        <v>5</v>
      </c>
      <c r="D773" s="34"/>
      <c r="E773" s="35">
        <v>41</v>
      </c>
      <c r="F773" s="35">
        <v>40</v>
      </c>
      <c r="G773" s="35"/>
      <c r="H773" s="35">
        <v>256250</v>
      </c>
      <c r="I773" s="34">
        <v>248160</v>
      </c>
      <c r="J773" s="34"/>
      <c r="K773" s="72">
        <v>2431</v>
      </c>
      <c r="L773" s="36">
        <f t="shared" si="343"/>
        <v>348.45994446729742</v>
      </c>
      <c r="M773" s="28">
        <f>IF(L739=0,0,L773/L739*100)</f>
        <v>109.25317832249574</v>
      </c>
      <c r="N773" s="37">
        <f t="shared" si="344"/>
        <v>18.305751708630133</v>
      </c>
      <c r="O773" s="29">
        <f>IF(H773=0,0,H773/E773)</f>
        <v>6250</v>
      </c>
      <c r="P773" s="30">
        <f>IF(K773=0,0,K773/E773)</f>
        <v>59.292682926829265</v>
      </c>
      <c r="Q773" s="6"/>
      <c r="R773" s="7"/>
      <c r="S773" s="8"/>
      <c r="T773" s="9"/>
      <c r="U773" s="5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>
      <c r="A774" s="1"/>
      <c r="B774" s="58" t="s">
        <v>47</v>
      </c>
      <c r="C774" s="59">
        <v>12</v>
      </c>
      <c r="D774" s="60">
        <v>9</v>
      </c>
      <c r="E774" s="61">
        <v>457</v>
      </c>
      <c r="F774" s="61">
        <v>385</v>
      </c>
      <c r="G774" s="61">
        <v>374</v>
      </c>
      <c r="H774" s="61">
        <v>3629413</v>
      </c>
      <c r="I774" s="60">
        <v>3176137</v>
      </c>
      <c r="J774" s="60">
        <v>3112065</v>
      </c>
      <c r="K774" s="73">
        <v>32421</v>
      </c>
      <c r="L774" s="63">
        <f t="shared" si="316"/>
        <v>370.07004432744208</v>
      </c>
      <c r="M774" s="62">
        <v>100</v>
      </c>
      <c r="N774" s="63"/>
      <c r="O774" s="64">
        <f t="shared" si="317"/>
        <v>7941.8227571115976</v>
      </c>
      <c r="P774" s="65">
        <f t="shared" si="318"/>
        <v>70.943107221006571</v>
      </c>
      <c r="Q774" s="6">
        <f t="shared" ref="Q774:Q789" si="345">IF(F774=0,0,F774/E774*100)</f>
        <v>84.245076586433271</v>
      </c>
      <c r="R774" s="7">
        <f t="shared" ref="R774:R789" si="346">IF(G774=0,0,G774/E774*100)</f>
        <v>81.838074398249447</v>
      </c>
      <c r="S774" s="8">
        <f t="shared" ref="S774:S789" si="347">IF(I774=0,0,I774/H774*100)</f>
        <v>87.511038286356495</v>
      </c>
      <c r="T774" s="9">
        <f t="shared" ref="T774:T789" si="348">E774-F774</f>
        <v>72</v>
      </c>
      <c r="U774" s="5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>
      <c r="A775" s="1"/>
      <c r="B775" s="31">
        <v>1991</v>
      </c>
      <c r="C775" s="33">
        <v>5</v>
      </c>
      <c r="D775" s="34">
        <v>3</v>
      </c>
      <c r="E775" s="35">
        <v>175</v>
      </c>
      <c r="F775" s="35">
        <v>145</v>
      </c>
      <c r="G775" s="35">
        <v>146</v>
      </c>
      <c r="H775" s="35">
        <v>1068476</v>
      </c>
      <c r="I775" s="34">
        <v>911326</v>
      </c>
      <c r="J775" s="34">
        <v>908404</v>
      </c>
      <c r="K775" s="72">
        <v>8454</v>
      </c>
      <c r="L775" s="36">
        <f t="shared" si="316"/>
        <v>417.8077349515022</v>
      </c>
      <c r="M775" s="28">
        <f>IF(L774=0,0,L775/L774*100)</f>
        <v>112.89963652984063</v>
      </c>
      <c r="N775" s="37">
        <f t="shared" ref="N775:N790" si="349">IF(L774=0,"     －",IF(L775=0,"     －",(L775-L774)/L774*100))</f>
        <v>12.899636529840627</v>
      </c>
      <c r="O775" s="29">
        <f t="shared" si="317"/>
        <v>6105.5771428571425</v>
      </c>
      <c r="P775" s="30">
        <f t="shared" si="318"/>
        <v>48.308571428571426</v>
      </c>
      <c r="Q775" s="6">
        <f t="shared" si="345"/>
        <v>82.857142857142861</v>
      </c>
      <c r="R775" s="7">
        <f t="shared" si="346"/>
        <v>83.428571428571431</v>
      </c>
      <c r="S775" s="8">
        <f t="shared" si="347"/>
        <v>85.292135714793787</v>
      </c>
      <c r="T775" s="9">
        <f t="shared" si="348"/>
        <v>30</v>
      </c>
      <c r="U775" s="5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>
      <c r="A776" s="1"/>
      <c r="B776" s="31">
        <v>1992</v>
      </c>
      <c r="C776" s="33">
        <v>9</v>
      </c>
      <c r="D776" s="34">
        <v>4</v>
      </c>
      <c r="E776" s="35">
        <v>243</v>
      </c>
      <c r="F776" s="35">
        <v>207</v>
      </c>
      <c r="G776" s="35">
        <v>205</v>
      </c>
      <c r="H776" s="35">
        <v>1261548</v>
      </c>
      <c r="I776" s="34">
        <v>1073895</v>
      </c>
      <c r="J776" s="34">
        <v>1103355</v>
      </c>
      <c r="K776" s="72">
        <v>13656</v>
      </c>
      <c r="L776" s="36">
        <f t="shared" si="316"/>
        <v>305.38958314586995</v>
      </c>
      <c r="M776" s="28">
        <f>IF(L774=0,0,L776/L774*100)</f>
        <v>82.522102998333438</v>
      </c>
      <c r="N776" s="37">
        <f t="shared" si="349"/>
        <v>-26.906670796480441</v>
      </c>
      <c r="O776" s="29">
        <f t="shared" si="317"/>
        <v>5191.5555555555557</v>
      </c>
      <c r="P776" s="30">
        <f t="shared" si="318"/>
        <v>56.197530864197532</v>
      </c>
      <c r="Q776" s="6">
        <f t="shared" si="345"/>
        <v>85.18518518518519</v>
      </c>
      <c r="R776" s="7">
        <f t="shared" si="346"/>
        <v>84.362139917695472</v>
      </c>
      <c r="S776" s="8">
        <f t="shared" si="347"/>
        <v>85.125179541325423</v>
      </c>
      <c r="T776" s="9">
        <f t="shared" si="348"/>
        <v>36</v>
      </c>
      <c r="U776" s="5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>
      <c r="A777" s="1"/>
      <c r="B777" s="31">
        <f>B776+1</f>
        <v>1993</v>
      </c>
      <c r="C777" s="33">
        <v>12</v>
      </c>
      <c r="D777" s="34">
        <v>10</v>
      </c>
      <c r="E777" s="35">
        <v>459</v>
      </c>
      <c r="F777" s="35">
        <v>441</v>
      </c>
      <c r="G777" s="35">
        <v>372</v>
      </c>
      <c r="H777" s="35">
        <v>3269677</v>
      </c>
      <c r="I777" s="34">
        <v>3111482</v>
      </c>
      <c r="J777" s="34">
        <v>2750046</v>
      </c>
      <c r="K777" s="72">
        <v>35246</v>
      </c>
      <c r="L777" s="36">
        <f t="shared" si="316"/>
        <v>306.66835479373543</v>
      </c>
      <c r="M777" s="28">
        <f>IF(L774=0,0,L777/L774*100)</f>
        <v>82.867651541769177</v>
      </c>
      <c r="N777" s="37">
        <f t="shared" si="349"/>
        <v>0.41873453399838956</v>
      </c>
      <c r="O777" s="29">
        <f t="shared" si="317"/>
        <v>7123.4793028322438</v>
      </c>
      <c r="P777" s="30">
        <f t="shared" si="318"/>
        <v>76.788671023965136</v>
      </c>
      <c r="Q777" s="6">
        <f t="shared" si="345"/>
        <v>96.078431372549019</v>
      </c>
      <c r="R777" s="7">
        <f t="shared" si="346"/>
        <v>81.045751633986924</v>
      </c>
      <c r="S777" s="8">
        <f t="shared" si="347"/>
        <v>95.161754509696223</v>
      </c>
      <c r="T777" s="9">
        <f t="shared" si="348"/>
        <v>18</v>
      </c>
      <c r="U777" s="5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>
      <c r="A778" s="1"/>
      <c r="B778" s="31">
        <f t="shared" ref="B778:B798" si="350">B777+1</f>
        <v>1994</v>
      </c>
      <c r="C778" s="33">
        <v>8</v>
      </c>
      <c r="D778" s="34">
        <v>6</v>
      </c>
      <c r="E778" s="35">
        <v>317</v>
      </c>
      <c r="F778" s="35">
        <v>303</v>
      </c>
      <c r="G778" s="35">
        <v>301</v>
      </c>
      <c r="H778" s="35">
        <v>1404702</v>
      </c>
      <c r="I778" s="34">
        <v>1344523</v>
      </c>
      <c r="J778" s="34">
        <v>1337833</v>
      </c>
      <c r="K778" s="72">
        <v>19704</v>
      </c>
      <c r="L778" s="36">
        <f t="shared" si="316"/>
        <v>235.6697004445798</v>
      </c>
      <c r="M778" s="28">
        <f>IF(L774=0,0,L778/L774*100)</f>
        <v>63.68245797167431</v>
      </c>
      <c r="N778" s="37">
        <f t="shared" si="349"/>
        <v>-23.151607669760772</v>
      </c>
      <c r="O778" s="29">
        <f t="shared" si="317"/>
        <v>4431.2365930599371</v>
      </c>
      <c r="P778" s="30">
        <f t="shared" si="318"/>
        <v>62.157728706624603</v>
      </c>
      <c r="Q778" s="6">
        <f t="shared" si="345"/>
        <v>95.583596214511047</v>
      </c>
      <c r="R778" s="7">
        <f t="shared" si="346"/>
        <v>94.952681388012621</v>
      </c>
      <c r="S778" s="8">
        <f t="shared" si="347"/>
        <v>95.715888494499197</v>
      </c>
      <c r="T778" s="9">
        <f t="shared" si="348"/>
        <v>14</v>
      </c>
      <c r="U778" s="5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>
      <c r="A779" s="1"/>
      <c r="B779" s="31">
        <f t="shared" si="350"/>
        <v>1995</v>
      </c>
      <c r="C779" s="33">
        <v>8</v>
      </c>
      <c r="D779" s="34">
        <v>3</v>
      </c>
      <c r="E779" s="35">
        <v>270</v>
      </c>
      <c r="F779" s="35">
        <v>220</v>
      </c>
      <c r="G779" s="35">
        <v>184</v>
      </c>
      <c r="H779" s="35">
        <v>1080772</v>
      </c>
      <c r="I779" s="34">
        <v>879706</v>
      </c>
      <c r="J779" s="34">
        <v>735000</v>
      </c>
      <c r="K779" s="72">
        <v>16434</v>
      </c>
      <c r="L779" s="36">
        <f t="shared" si="316"/>
        <v>217.40260813922356</v>
      </c>
      <c r="M779" s="28">
        <f>IF(L774=0,0,L779/L774*100)</f>
        <v>58.74634044869174</v>
      </c>
      <c r="N779" s="37">
        <f t="shared" si="349"/>
        <v>-7.7511416490521405</v>
      </c>
      <c r="O779" s="29">
        <f t="shared" si="317"/>
        <v>4002.859259259259</v>
      </c>
      <c r="P779" s="30">
        <f t="shared" si="318"/>
        <v>60.866666666666667</v>
      </c>
      <c r="Q779" s="6">
        <f t="shared" si="345"/>
        <v>81.481481481481481</v>
      </c>
      <c r="R779" s="7">
        <f t="shared" si="346"/>
        <v>68.148148148148152</v>
      </c>
      <c r="S779" s="8">
        <f t="shared" si="347"/>
        <v>81.396076138167899</v>
      </c>
      <c r="T779" s="9">
        <f t="shared" si="348"/>
        <v>50</v>
      </c>
      <c r="U779" s="5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>
      <c r="A780" s="1"/>
      <c r="B780" s="31">
        <f t="shared" si="350"/>
        <v>1996</v>
      </c>
      <c r="C780" s="33">
        <v>6</v>
      </c>
      <c r="D780" s="34">
        <v>5</v>
      </c>
      <c r="E780" s="35">
        <v>222</v>
      </c>
      <c r="F780" s="35">
        <v>217</v>
      </c>
      <c r="G780" s="35">
        <v>167</v>
      </c>
      <c r="H780" s="35">
        <v>868909</v>
      </c>
      <c r="I780" s="34">
        <v>850062</v>
      </c>
      <c r="J780" s="34">
        <v>659974</v>
      </c>
      <c r="K780" s="72">
        <v>13767</v>
      </c>
      <c r="L780" s="36">
        <f t="shared" si="316"/>
        <v>208.6454560921043</v>
      </c>
      <c r="M780" s="28">
        <f>IF(L774=0,0,L780/L774*100)</f>
        <v>56.379990569431904</v>
      </c>
      <c r="N780" s="37">
        <f t="shared" si="349"/>
        <v>-4.0280804917994475</v>
      </c>
      <c r="O780" s="29">
        <f t="shared" si="317"/>
        <v>3914.0045045045044</v>
      </c>
      <c r="P780" s="30">
        <f t="shared" si="318"/>
        <v>62.013513513513516</v>
      </c>
      <c r="Q780" s="6">
        <f t="shared" si="345"/>
        <v>97.747747747747752</v>
      </c>
      <c r="R780" s="7">
        <f t="shared" si="346"/>
        <v>75.225225225225216</v>
      </c>
      <c r="S780" s="8">
        <f t="shared" si="347"/>
        <v>97.830958132554741</v>
      </c>
      <c r="T780" s="9">
        <f t="shared" si="348"/>
        <v>5</v>
      </c>
      <c r="U780" s="5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>
      <c r="A781" s="1"/>
      <c r="B781" s="31">
        <f t="shared" si="350"/>
        <v>1997</v>
      </c>
      <c r="C781" s="33">
        <v>8</v>
      </c>
      <c r="D781">
        <v>4</v>
      </c>
      <c r="E781" s="35">
        <v>249</v>
      </c>
      <c r="F781" s="35">
        <v>210</v>
      </c>
      <c r="G781" s="35">
        <v>174</v>
      </c>
      <c r="H781" s="35">
        <v>996711</v>
      </c>
      <c r="I781" s="34">
        <v>832226</v>
      </c>
      <c r="J781" s="34">
        <v>693666</v>
      </c>
      <c r="K781" s="72">
        <v>16210</v>
      </c>
      <c r="L781" s="36">
        <f t="shared" si="316"/>
        <v>203.26386733991362</v>
      </c>
      <c r="M781" s="28">
        <f>IF(L774=0,0,L781/L774*100)</f>
        <v>54.925782417574844</v>
      </c>
      <c r="N781" s="37">
        <f t="shared" si="349"/>
        <v>-2.5792983240502663</v>
      </c>
      <c r="O781" s="29">
        <f t="shared" si="317"/>
        <v>4002.8554216867469</v>
      </c>
      <c r="P781" s="30">
        <f t="shared" si="318"/>
        <v>65.100401606425706</v>
      </c>
      <c r="Q781" s="6">
        <f t="shared" si="345"/>
        <v>84.337349397590373</v>
      </c>
      <c r="R781" s="7">
        <f t="shared" si="346"/>
        <v>69.879518072289159</v>
      </c>
      <c r="S781" s="8">
        <f t="shared" si="347"/>
        <v>83.497222364356375</v>
      </c>
      <c r="T781" s="9">
        <f t="shared" si="348"/>
        <v>39</v>
      </c>
      <c r="U781" s="5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>
      <c r="A782" s="1"/>
      <c r="B782" s="31">
        <f t="shared" si="350"/>
        <v>1998</v>
      </c>
      <c r="C782" s="33">
        <v>21</v>
      </c>
      <c r="D782" s="34">
        <v>9</v>
      </c>
      <c r="E782" s="35">
        <v>640</v>
      </c>
      <c r="F782" s="35">
        <v>510</v>
      </c>
      <c r="G782" s="35">
        <v>398</v>
      </c>
      <c r="H782" s="35">
        <v>2382780</v>
      </c>
      <c r="I782" s="34">
        <v>1875350</v>
      </c>
      <c r="J782" s="34">
        <v>1486320</v>
      </c>
      <c r="K782" s="72">
        <v>42702</v>
      </c>
      <c r="L782" s="36">
        <f t="shared" si="316"/>
        <v>184.46317428691864</v>
      </c>
      <c r="M782" s="28">
        <f>IF(L774=0,0,L782/L774*100)</f>
        <v>49.845475772609035</v>
      </c>
      <c r="N782" s="37">
        <f t="shared" si="349"/>
        <v>-9.2494024142298716</v>
      </c>
      <c r="O782" s="29">
        <f t="shared" si="317"/>
        <v>3723.09375</v>
      </c>
      <c r="P782" s="30">
        <f t="shared" si="318"/>
        <v>66.721874999999997</v>
      </c>
      <c r="Q782" s="6">
        <f t="shared" si="345"/>
        <v>79.6875</v>
      </c>
      <c r="R782" s="7">
        <f t="shared" si="346"/>
        <v>62.187499999999993</v>
      </c>
      <c r="S782" s="8">
        <f t="shared" si="347"/>
        <v>78.704286589613815</v>
      </c>
      <c r="T782" s="9">
        <f t="shared" si="348"/>
        <v>130</v>
      </c>
      <c r="U782" s="5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>
      <c r="A783" s="1"/>
      <c r="B783" s="31">
        <f t="shared" si="350"/>
        <v>1999</v>
      </c>
      <c r="C783" s="33">
        <v>19</v>
      </c>
      <c r="D783" s="34">
        <v>13</v>
      </c>
      <c r="E783" s="35">
        <v>915</v>
      </c>
      <c r="F783" s="35">
        <v>817</v>
      </c>
      <c r="G783" s="35">
        <v>768</v>
      </c>
      <c r="H783" s="35">
        <v>3460510</v>
      </c>
      <c r="I783" s="34">
        <v>3075390</v>
      </c>
      <c r="J783" s="34">
        <v>2894830</v>
      </c>
      <c r="K783" s="72">
        <v>62553</v>
      </c>
      <c r="L783" s="36">
        <f t="shared" si="316"/>
        <v>182.87987383179063</v>
      </c>
      <c r="M783" s="28">
        <f>IF(L774=0,0,L783/L774*100)</f>
        <v>49.41763772427268</v>
      </c>
      <c r="N783" s="37">
        <f t="shared" si="349"/>
        <v>-0.85832874840660933</v>
      </c>
      <c r="O783" s="29">
        <f t="shared" si="317"/>
        <v>3781.9781420765025</v>
      </c>
      <c r="P783" s="30">
        <f t="shared" si="318"/>
        <v>68.363934426229505</v>
      </c>
      <c r="Q783" s="6">
        <f t="shared" si="345"/>
        <v>89.289617486338798</v>
      </c>
      <c r="R783" s="7">
        <f t="shared" si="346"/>
        <v>83.93442622950819</v>
      </c>
      <c r="S783" s="8">
        <f t="shared" si="347"/>
        <v>88.871004562911253</v>
      </c>
      <c r="T783" s="9">
        <f t="shared" si="348"/>
        <v>98</v>
      </c>
      <c r="U783" s="5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>
      <c r="A784" s="1"/>
      <c r="B784" s="31">
        <f t="shared" si="350"/>
        <v>2000</v>
      </c>
      <c r="C784" s="33">
        <v>23</v>
      </c>
      <c r="D784" s="34">
        <v>14</v>
      </c>
      <c r="E784" s="35">
        <v>881</v>
      </c>
      <c r="F784" s="35">
        <v>790</v>
      </c>
      <c r="G784" s="35">
        <v>739</v>
      </c>
      <c r="H784" s="35">
        <v>3244950</v>
      </c>
      <c r="I784" s="34">
        <v>2943350</v>
      </c>
      <c r="J784" s="34">
        <v>2761170</v>
      </c>
      <c r="K784" s="72">
        <v>63673</v>
      </c>
      <c r="L784" s="36">
        <f t="shared" si="316"/>
        <v>168.47157839272532</v>
      </c>
      <c r="M784" s="28">
        <f>IF(L774=0,0,L784/L774*100)</f>
        <v>45.524240876859459</v>
      </c>
      <c r="N784" s="37">
        <f t="shared" si="349"/>
        <v>-7.8785571846565166</v>
      </c>
      <c r="O784" s="29">
        <f t="shared" si="317"/>
        <v>3683.2576617480136</v>
      </c>
      <c r="P784" s="30">
        <f t="shared" si="318"/>
        <v>72.273552780930757</v>
      </c>
      <c r="Q784" s="6">
        <f t="shared" si="345"/>
        <v>89.670828603859249</v>
      </c>
      <c r="R784" s="7">
        <f t="shared" si="346"/>
        <v>83.881952326901242</v>
      </c>
      <c r="S784" s="8">
        <f t="shared" si="347"/>
        <v>90.705557866839243</v>
      </c>
      <c r="T784" s="9">
        <f t="shared" si="348"/>
        <v>91</v>
      </c>
      <c r="U784" s="5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>
      <c r="A785" s="1"/>
      <c r="B785" s="31">
        <f t="shared" si="350"/>
        <v>2001</v>
      </c>
      <c r="C785" s="33">
        <v>27</v>
      </c>
      <c r="D785" s="34"/>
      <c r="E785" s="35">
        <v>1172</v>
      </c>
      <c r="F785" s="35">
        <v>1092</v>
      </c>
      <c r="G785" s="35">
        <v>957</v>
      </c>
      <c r="H785" s="35">
        <v>3919961</v>
      </c>
      <c r="I785" s="34">
        <v>3646002</v>
      </c>
      <c r="J785" s="34"/>
      <c r="K785" s="72">
        <v>84930</v>
      </c>
      <c r="L785" s="36">
        <f t="shared" si="316"/>
        <v>152.57893176239256</v>
      </c>
      <c r="M785" s="28">
        <f>IF(L774=0,0,L785/L774*100)</f>
        <v>41.229743963655977</v>
      </c>
      <c r="N785" s="37">
        <f t="shared" si="349"/>
        <v>-9.4334289391444415</v>
      </c>
      <c r="O785" s="29">
        <f t="shared" si="317"/>
        <v>3344.6766211604095</v>
      </c>
      <c r="P785" s="30">
        <f t="shared" si="318"/>
        <v>72.465870307167236</v>
      </c>
      <c r="Q785" s="6">
        <f t="shared" si="345"/>
        <v>93.174061433447093</v>
      </c>
      <c r="R785" s="7">
        <f t="shared" si="346"/>
        <v>81.655290102389074</v>
      </c>
      <c r="S785" s="8">
        <f t="shared" si="347"/>
        <v>93.011180468377106</v>
      </c>
      <c r="T785" s="9">
        <f t="shared" si="348"/>
        <v>80</v>
      </c>
      <c r="U785" s="5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>
      <c r="A786" s="1"/>
      <c r="B786" s="31">
        <f t="shared" si="350"/>
        <v>2002</v>
      </c>
      <c r="C786" s="33">
        <v>30</v>
      </c>
      <c r="D786" s="34"/>
      <c r="E786" s="35">
        <v>619</v>
      </c>
      <c r="F786" s="35">
        <v>612</v>
      </c>
      <c r="G786" s="35">
        <v>562</v>
      </c>
      <c r="H786" s="35">
        <v>2053853</v>
      </c>
      <c r="I786" s="34">
        <v>2029949</v>
      </c>
      <c r="J786" s="34"/>
      <c r="K786" s="72">
        <v>43355</v>
      </c>
      <c r="L786" s="36">
        <f t="shared" si="316"/>
        <v>156.60445554930229</v>
      </c>
      <c r="M786" s="28">
        <f>IF(L774=0,0,L786/L774*100)</f>
        <v>42.31751744022192</v>
      </c>
      <c r="N786" s="37">
        <f t="shared" si="349"/>
        <v>2.6383221722764318</v>
      </c>
      <c r="O786" s="29">
        <f t="shared" si="317"/>
        <v>3318.0177705977385</v>
      </c>
      <c r="P786" s="30">
        <f t="shared" si="318"/>
        <v>70.040387722132465</v>
      </c>
      <c r="Q786" s="6">
        <f t="shared" si="345"/>
        <v>98.869143780290784</v>
      </c>
      <c r="R786" s="7">
        <f t="shared" si="346"/>
        <v>90.791599353796443</v>
      </c>
      <c r="S786" s="8">
        <f t="shared" si="347"/>
        <v>98.836138710998299</v>
      </c>
      <c r="T786" s="9">
        <f t="shared" si="348"/>
        <v>7</v>
      </c>
      <c r="U786" s="5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>
      <c r="A787" s="1"/>
      <c r="B787" s="31">
        <f t="shared" si="350"/>
        <v>2003</v>
      </c>
      <c r="C787" s="33">
        <v>15</v>
      </c>
      <c r="D787" s="34"/>
      <c r="E787" s="35">
        <v>799</v>
      </c>
      <c r="F787" s="35">
        <v>757</v>
      </c>
      <c r="G787" s="35"/>
      <c r="H787" s="35">
        <v>2866826</v>
      </c>
      <c r="I787" s="34">
        <v>2727726</v>
      </c>
      <c r="J787" s="34"/>
      <c r="K787" s="72">
        <v>61275</v>
      </c>
      <c r="L787" s="36">
        <f t="shared" si="316"/>
        <v>154.66497028608731</v>
      </c>
      <c r="M787" s="28">
        <f>IF(L774=0,0,L787/L774*100)</f>
        <v>41.793431448139053</v>
      </c>
      <c r="N787" s="37">
        <f t="shared" si="349"/>
        <v>-1.2384611002363126</v>
      </c>
      <c r="O787" s="29">
        <f t="shared" si="317"/>
        <v>3588.0175219023781</v>
      </c>
      <c r="P787" s="30">
        <f t="shared" si="318"/>
        <v>76.689612015018767</v>
      </c>
      <c r="Q787" s="15">
        <f t="shared" si="345"/>
        <v>94.743429286608261</v>
      </c>
      <c r="R787" s="16">
        <f t="shared" si="346"/>
        <v>0</v>
      </c>
      <c r="S787" s="17">
        <f t="shared" si="347"/>
        <v>95.147944102641731</v>
      </c>
      <c r="T787" s="18">
        <f t="shared" si="348"/>
        <v>42</v>
      </c>
      <c r="U787" s="5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>
      <c r="A788" s="1"/>
      <c r="B788" s="31">
        <f t="shared" si="350"/>
        <v>2004</v>
      </c>
      <c r="C788" s="33">
        <v>17</v>
      </c>
      <c r="D788" s="34"/>
      <c r="E788" s="35">
        <v>582</v>
      </c>
      <c r="F788" s="35">
        <v>549</v>
      </c>
      <c r="G788" s="35"/>
      <c r="H788" s="35">
        <v>2035848</v>
      </c>
      <c r="I788" s="34">
        <v>1939184</v>
      </c>
      <c r="J788" s="34"/>
      <c r="K788" s="72">
        <v>43746</v>
      </c>
      <c r="L788" s="36">
        <f t="shared" si="316"/>
        <v>153.84413663969278</v>
      </c>
      <c r="M788" s="28">
        <f>IF(L774=0,0,L788/L774*100)</f>
        <v>41.571626506351258</v>
      </c>
      <c r="N788" s="37">
        <f t="shared" si="349"/>
        <v>-0.53071723020165351</v>
      </c>
      <c r="O788" s="29">
        <f t="shared" si="317"/>
        <v>3498.0206185567008</v>
      </c>
      <c r="P788" s="30">
        <f t="shared" si="318"/>
        <v>75.164948453608247</v>
      </c>
      <c r="Q788" s="6">
        <f t="shared" si="345"/>
        <v>94.329896907216494</v>
      </c>
      <c r="R788" s="7">
        <f t="shared" si="346"/>
        <v>0</v>
      </c>
      <c r="S788" s="8">
        <f t="shared" si="347"/>
        <v>95.251904857337095</v>
      </c>
      <c r="T788" s="9">
        <f t="shared" si="348"/>
        <v>33</v>
      </c>
      <c r="U788" s="5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>
      <c r="A789" s="1"/>
      <c r="B789" s="31">
        <f t="shared" si="350"/>
        <v>2005</v>
      </c>
      <c r="C789" s="33">
        <v>31</v>
      </c>
      <c r="D789" s="34"/>
      <c r="E789" s="35">
        <v>1210</v>
      </c>
      <c r="F789" s="35">
        <v>1200</v>
      </c>
      <c r="G789" s="35"/>
      <c r="H789" s="35">
        <v>4708924</v>
      </c>
      <c r="I789" s="34">
        <v>4670990</v>
      </c>
      <c r="J789" s="34"/>
      <c r="K789" s="72">
        <v>90285</v>
      </c>
      <c r="L789" s="36">
        <f t="shared" si="316"/>
        <v>172.41697713595835</v>
      </c>
      <c r="M789" s="28">
        <f>IF(L774=0,0,L789/L774*100)</f>
        <v>46.590363035004771</v>
      </c>
      <c r="N789" s="37">
        <f t="shared" si="349"/>
        <v>12.072504615345645</v>
      </c>
      <c r="O789" s="29">
        <f t="shared" si="317"/>
        <v>3891.6727272727271</v>
      </c>
      <c r="P789" s="30">
        <f t="shared" si="318"/>
        <v>74.615702479338836</v>
      </c>
      <c r="Q789" s="6">
        <f t="shared" si="345"/>
        <v>99.173553719008268</v>
      </c>
      <c r="R789" s="7">
        <f t="shared" si="346"/>
        <v>0</v>
      </c>
      <c r="S789" s="8">
        <f t="shared" si="347"/>
        <v>99.19442318457466</v>
      </c>
      <c r="T789" s="9">
        <f t="shared" si="348"/>
        <v>10</v>
      </c>
      <c r="U789" s="5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>
      <c r="A790" s="1"/>
      <c r="B790" s="31">
        <f t="shared" si="350"/>
        <v>2006</v>
      </c>
      <c r="C790" s="33">
        <v>29</v>
      </c>
      <c r="D790" s="34">
        <v>0</v>
      </c>
      <c r="E790" s="35">
        <v>1371</v>
      </c>
      <c r="F790" s="35">
        <v>1327</v>
      </c>
      <c r="G790" s="35">
        <v>0</v>
      </c>
      <c r="H790" s="35">
        <v>5274719</v>
      </c>
      <c r="I790" s="34">
        <v>5120623</v>
      </c>
      <c r="J790" s="34">
        <v>0</v>
      </c>
      <c r="K790" s="72">
        <v>105230</v>
      </c>
      <c r="L790" s="36">
        <f t="shared" si="316"/>
        <v>165.70427231606956</v>
      </c>
      <c r="M790" s="28">
        <f>IF(L774=0,0,L790/L774*100)</f>
        <v>44.776461876890686</v>
      </c>
      <c r="N790" s="37">
        <f t="shared" si="349"/>
        <v>-3.8932968965089341</v>
      </c>
      <c r="O790" s="29">
        <f t="shared" si="317"/>
        <v>3847.3515681983954</v>
      </c>
      <c r="P790" s="30">
        <f t="shared" si="318"/>
        <v>76.754194018964256</v>
      </c>
      <c r="Q790" s="6"/>
      <c r="R790" s="7"/>
      <c r="S790" s="8"/>
      <c r="T790" s="9"/>
      <c r="U790" s="5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>
      <c r="A791" s="1"/>
      <c r="B791" s="31">
        <f t="shared" si="350"/>
        <v>2007</v>
      </c>
      <c r="C791" s="33">
        <v>14</v>
      </c>
      <c r="D791" s="34"/>
      <c r="E791" s="35">
        <v>567</v>
      </c>
      <c r="F791" s="35">
        <v>541</v>
      </c>
      <c r="G791" s="35"/>
      <c r="H791" s="35">
        <v>2563770</v>
      </c>
      <c r="I791" s="34">
        <v>2455080</v>
      </c>
      <c r="J791" s="34"/>
      <c r="K791" s="72">
        <v>41013</v>
      </c>
      <c r="L791" s="36">
        <f t="shared" ref="L791:L796" si="351">IF(H791=0,0,H791/K791*3.30578)</f>
        <v>206.64812597469094</v>
      </c>
      <c r="M791" s="28">
        <f>IF(L774=0,0,L791/L774*100)</f>
        <v>55.840273792019325</v>
      </c>
      <c r="N791" s="37">
        <f>IF(L790=0,"     －",IF(L791=0,"     －",(L791-L790)/L790*100))</f>
        <v>24.708990954997091</v>
      </c>
      <c r="O791" s="29">
        <f>IF(H791=0,0,H791/E791)</f>
        <v>4521.6402116402114</v>
      </c>
      <c r="P791" s="30">
        <f>IF(K791=0,0,K791/E791)</f>
        <v>72.333333333333329</v>
      </c>
      <c r="Q791" s="6"/>
      <c r="R791" s="7"/>
      <c r="S791" s="8"/>
      <c r="T791" s="9"/>
      <c r="U791" s="5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>
      <c r="A792" s="1"/>
      <c r="B792" s="31">
        <f t="shared" si="350"/>
        <v>2008</v>
      </c>
      <c r="C792" s="33">
        <v>35</v>
      </c>
      <c r="D792" s="34"/>
      <c r="E792" s="35">
        <v>809</v>
      </c>
      <c r="F792" s="35">
        <v>742</v>
      </c>
      <c r="G792" s="35"/>
      <c r="H792" s="35">
        <v>3759272</v>
      </c>
      <c r="I792" s="34">
        <v>3464504</v>
      </c>
      <c r="J792" s="34"/>
      <c r="K792" s="72">
        <v>56810</v>
      </c>
      <c r="L792" s="36">
        <f t="shared" si="351"/>
        <v>218.75244133356802</v>
      </c>
      <c r="M792" s="28">
        <f>IF(L774=0,0,L792/L774*100)</f>
        <v>59.111091180353256</v>
      </c>
      <c r="N792" s="37">
        <f>IF(L791=0,"     －",IF(L792=0,"     －",(L792-L791)/L791*100))</f>
        <v>5.8574522763199601</v>
      </c>
      <c r="O792" s="29">
        <f>IF(H792=0,0,H792/E792)</f>
        <v>4646.8133498145862</v>
      </c>
      <c r="P792" s="30">
        <f>IF(K792=0,0,K792/E792)</f>
        <v>70.222496909765141</v>
      </c>
      <c r="Q792" s="6"/>
      <c r="R792" s="7"/>
      <c r="S792" s="8"/>
      <c r="T792" s="9"/>
      <c r="U792" s="5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>
      <c r="A793" s="1"/>
      <c r="B793" s="31">
        <f t="shared" si="350"/>
        <v>2009</v>
      </c>
      <c r="C793" s="33">
        <v>18</v>
      </c>
      <c r="D793" s="34"/>
      <c r="E793" s="35">
        <v>575</v>
      </c>
      <c r="F793" s="35">
        <v>510</v>
      </c>
      <c r="G793" s="35"/>
      <c r="H793" s="35">
        <v>2311744</v>
      </c>
      <c r="I793" s="34">
        <v>2051634</v>
      </c>
      <c r="J793" s="34"/>
      <c r="K793" s="72">
        <v>38913</v>
      </c>
      <c r="L793" s="36">
        <f t="shared" si="351"/>
        <v>196.38982037673784</v>
      </c>
      <c r="M793" s="28">
        <f>IF(L774=0,0,L793/L774*100)</f>
        <v>53.068283528231198</v>
      </c>
      <c r="N793" s="37">
        <f>IF(L792=0,"     －",IF(L793=0,"     －",(L793-L792)/L792*100))</f>
        <v>-10.222798347073157</v>
      </c>
      <c r="O793" s="29">
        <f>IF(H793=0,0,H793/E793)</f>
        <v>4020.4243478260869</v>
      </c>
      <c r="P793" s="30">
        <f>IF(K793=0,0,K793/E793)</f>
        <v>67.674782608695651</v>
      </c>
      <c r="Q793" s="6"/>
      <c r="R793" s="7"/>
      <c r="S793" s="8"/>
      <c r="T793" s="9"/>
      <c r="U793" s="5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>
      <c r="A794" s="1"/>
      <c r="B794" s="31">
        <f t="shared" si="350"/>
        <v>2010</v>
      </c>
      <c r="C794" s="33">
        <v>19</v>
      </c>
      <c r="D794" s="34"/>
      <c r="E794" s="35">
        <v>441</v>
      </c>
      <c r="F794" s="35">
        <v>419</v>
      </c>
      <c r="G794" s="35"/>
      <c r="H794" s="35">
        <v>1828153</v>
      </c>
      <c r="I794" s="34">
        <v>1746749</v>
      </c>
      <c r="J794" s="34"/>
      <c r="K794" s="72">
        <v>31434</v>
      </c>
      <c r="L794" s="36">
        <f t="shared" si="351"/>
        <v>192.25907057135586</v>
      </c>
      <c r="M794" s="28">
        <f>IF(L774=0,0,L794/L774*100)</f>
        <v>51.952075970040667</v>
      </c>
      <c r="N794" s="37">
        <f>IF(L793=0,"     －",IF(L794=0,"     －",(L794-L793)/L793*100))</f>
        <v>-2.1033421169477604</v>
      </c>
      <c r="O794" s="29">
        <f>IF(H794=0,0,H794/E794)</f>
        <v>4145.4716553287981</v>
      </c>
      <c r="P794" s="30">
        <f>IF(K794=0,0,K794/E794)</f>
        <v>71.278911564625844</v>
      </c>
      <c r="Q794" s="6"/>
      <c r="R794" s="7"/>
      <c r="S794" s="8"/>
      <c r="T794" s="9"/>
      <c r="U794" s="5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>
      <c r="A795" s="1"/>
      <c r="B795" s="31">
        <f t="shared" si="350"/>
        <v>2011</v>
      </c>
      <c r="C795" s="33">
        <v>15</v>
      </c>
      <c r="D795" s="34"/>
      <c r="E795" s="35">
        <v>363</v>
      </c>
      <c r="F795" s="35">
        <v>312</v>
      </c>
      <c r="G795" s="35"/>
      <c r="H795" s="35">
        <v>1395508</v>
      </c>
      <c r="I795" s="34">
        <v>1208144</v>
      </c>
      <c r="J795" s="34"/>
      <c r="K795" s="72">
        <v>24661</v>
      </c>
      <c r="L795" s="36">
        <f t="shared" si="351"/>
        <v>187.06631670410769</v>
      </c>
      <c r="M795" s="28">
        <f>IF(L774=0,0,L795/L774*100)</f>
        <v>50.548894613742192</v>
      </c>
      <c r="N795" s="37">
        <f>IF(L794=0,"     －",IF(L795=0,"     －",(L795-L794)/L794*100))</f>
        <v>-2.7009148914619927</v>
      </c>
      <c r="O795" s="29">
        <f>IF(H795=0,0,H795/E795)</f>
        <v>3844.374655647383</v>
      </c>
      <c r="P795" s="30">
        <f>IF(K795=0,0,K795/E795)</f>
        <v>67.936639118457293</v>
      </c>
      <c r="Q795" s="6"/>
      <c r="R795" s="7"/>
      <c r="S795" s="8"/>
      <c r="T795" s="9"/>
      <c r="U795" s="5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>
      <c r="A796" s="1"/>
      <c r="B796" s="31">
        <f t="shared" si="350"/>
        <v>2012</v>
      </c>
      <c r="C796" s="33">
        <v>14</v>
      </c>
      <c r="D796" s="34"/>
      <c r="E796" s="35">
        <v>214</v>
      </c>
      <c r="F796" s="35">
        <v>193</v>
      </c>
      <c r="G796" s="35"/>
      <c r="H796" s="35">
        <v>825765</v>
      </c>
      <c r="I796" s="34">
        <v>746447</v>
      </c>
      <c r="J796" s="34"/>
      <c r="K796" s="72">
        <v>13733</v>
      </c>
      <c r="L796" s="36">
        <f t="shared" si="351"/>
        <v>198.77648159178622</v>
      </c>
      <c r="M796" s="28">
        <f>IF(L774=0,0,L796/L774*100)</f>
        <v>53.713205010429476</v>
      </c>
      <c r="N796" s="37">
        <f t="shared" ref="N796:N798" si="352">IF(L795=0,"     －",IF(L796=0,"     －",(L796-L795)/L795*100))</f>
        <v>6.2599002824228878</v>
      </c>
      <c r="O796" s="29">
        <f t="shared" ref="O796:O803" si="353">IF(H796=0,0,H796/E796)</f>
        <v>3858.7149532710282</v>
      </c>
      <c r="P796" s="30">
        <f t="shared" ref="P796:P803" si="354">IF(K796=0,0,K796/E796)</f>
        <v>64.172897196261687</v>
      </c>
      <c r="Q796" s="6"/>
      <c r="R796" s="7"/>
      <c r="S796" s="8"/>
      <c r="T796" s="9"/>
      <c r="U796" s="5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>
      <c r="A797" s="1"/>
      <c r="B797" s="31">
        <f t="shared" si="350"/>
        <v>2013</v>
      </c>
      <c r="C797" s="33">
        <v>29</v>
      </c>
      <c r="D797" s="34"/>
      <c r="E797" s="35">
        <v>560</v>
      </c>
      <c r="F797" s="35">
        <v>514</v>
      </c>
      <c r="G797" s="35"/>
      <c r="H797" s="35">
        <v>2304700</v>
      </c>
      <c r="I797" s="34">
        <v>2110972</v>
      </c>
      <c r="J797" s="34"/>
      <c r="K797" s="72">
        <v>36283</v>
      </c>
      <c r="L797" s="36">
        <f>IF(H797=0,0,H797/K797*3.30578)</f>
        <v>209.9834954661963</v>
      </c>
      <c r="M797" s="28">
        <f>IF(L774=0,0,L797/L774*100)</f>
        <v>56.74155438541807</v>
      </c>
      <c r="N797" s="37">
        <f t="shared" si="352"/>
        <v>5.6379979083366436</v>
      </c>
      <c r="O797" s="29">
        <f t="shared" si="353"/>
        <v>4115.5357142857147</v>
      </c>
      <c r="P797" s="30">
        <f t="shared" si="354"/>
        <v>64.791071428571428</v>
      </c>
      <c r="Q797" s="6"/>
      <c r="R797" s="7"/>
      <c r="S797" s="8"/>
      <c r="T797" s="9"/>
      <c r="U797" s="5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>
      <c r="A798" s="1"/>
      <c r="B798" s="31">
        <f t="shared" si="350"/>
        <v>2014</v>
      </c>
      <c r="C798" s="33">
        <v>7</v>
      </c>
      <c r="D798" s="34"/>
      <c r="E798" s="35">
        <v>118</v>
      </c>
      <c r="F798" s="35">
        <v>115</v>
      </c>
      <c r="G798" s="35"/>
      <c r="H798" s="35">
        <v>503101</v>
      </c>
      <c r="I798" s="34">
        <v>491517</v>
      </c>
      <c r="J798" s="34"/>
      <c r="K798" s="72">
        <v>8157</v>
      </c>
      <c r="L798" s="36">
        <f>IF(H798=0,0,H798/K798*3.30578)</f>
        <v>203.89128647541986</v>
      </c>
      <c r="M798" s="28">
        <f>IF(L774=0,0,L798/L774*100)</f>
        <v>55.095323061332302</v>
      </c>
      <c r="N798" s="37">
        <f t="shared" si="352"/>
        <v>-2.9012799207150932</v>
      </c>
      <c r="O798" s="29">
        <f t="shared" si="353"/>
        <v>4263.5677966101694</v>
      </c>
      <c r="P798" s="30">
        <f t="shared" si="354"/>
        <v>69.127118644067792</v>
      </c>
      <c r="Q798" s="6"/>
      <c r="R798" s="7"/>
      <c r="S798" s="8"/>
      <c r="T798" s="9"/>
      <c r="U798" s="5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>
      <c r="A799" s="1"/>
      <c r="B799" s="31">
        <f t="shared" ref="B799:B808" si="355">B798+1</f>
        <v>2015</v>
      </c>
      <c r="C799" s="33">
        <v>16</v>
      </c>
      <c r="D799" s="34"/>
      <c r="E799" s="35">
        <v>227</v>
      </c>
      <c r="F799" s="35">
        <v>222</v>
      </c>
      <c r="G799" s="35"/>
      <c r="H799" s="35">
        <v>1159255</v>
      </c>
      <c r="I799" s="34">
        <v>1138445</v>
      </c>
      <c r="J799" s="34"/>
      <c r="K799" s="72">
        <v>15389</v>
      </c>
      <c r="L799" s="36">
        <f>IF(H799=0,0,H799/K799*3.30578)</f>
        <v>249.02475754759891</v>
      </c>
      <c r="M799" s="28">
        <f>IF(L774=0,0,L799/L774*100)</f>
        <v>67.291249687656162</v>
      </c>
      <c r="N799" s="37">
        <f>IF(L798=0,"     －",IF(L799=0,"     －",(L799-L798)/L798*100))</f>
        <v>22.136047033878576</v>
      </c>
      <c r="O799" s="29">
        <f t="shared" si="353"/>
        <v>5106.8502202643176</v>
      </c>
      <c r="P799" s="30">
        <f t="shared" si="354"/>
        <v>67.792951541850215</v>
      </c>
      <c r="Q799" s="6"/>
      <c r="R799" s="7"/>
      <c r="S799" s="8"/>
      <c r="T799" s="9"/>
      <c r="U799" s="5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>
      <c r="A800" s="1"/>
      <c r="B800" s="31">
        <f t="shared" si="355"/>
        <v>2016</v>
      </c>
      <c r="C800" s="33">
        <v>13</v>
      </c>
      <c r="D800" s="34"/>
      <c r="E800" s="35">
        <v>199</v>
      </c>
      <c r="F800" s="35">
        <v>179</v>
      </c>
      <c r="G800" s="35"/>
      <c r="H800" s="35">
        <v>1002088</v>
      </c>
      <c r="I800" s="34">
        <v>894756</v>
      </c>
      <c r="J800" s="34"/>
      <c r="K800" s="72">
        <v>11340</v>
      </c>
      <c r="L800" s="36">
        <f>IF(H800=0,0,H800/K800*3.30578)</f>
        <v>292.12367448324517</v>
      </c>
      <c r="M800" s="28">
        <f>IF(L774=0,0,L800/L774*100)</f>
        <v>78.9374008950508</v>
      </c>
      <c r="N800" s="37">
        <f>IF(L799=0,"     －",IF(L800=0,"     －",(L800-L799)/L799*100))</f>
        <v>17.307081175416172</v>
      </c>
      <c r="O800" s="29">
        <f t="shared" si="353"/>
        <v>5035.6180904522616</v>
      </c>
      <c r="P800" s="30">
        <f t="shared" si="354"/>
        <v>56.984924623115575</v>
      </c>
      <c r="Q800" s="6"/>
      <c r="R800" s="7"/>
      <c r="S800" s="8"/>
      <c r="T800" s="9"/>
      <c r="U800" s="5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>
      <c r="A801" s="1"/>
      <c r="B801" s="31">
        <f t="shared" si="355"/>
        <v>2017</v>
      </c>
      <c r="C801" s="33">
        <v>20</v>
      </c>
      <c r="D801" s="34"/>
      <c r="E801" s="35">
        <v>187</v>
      </c>
      <c r="F801" s="35">
        <v>157</v>
      </c>
      <c r="G801" s="35"/>
      <c r="H801" s="35">
        <v>971902</v>
      </c>
      <c r="I801" s="34">
        <v>828902</v>
      </c>
      <c r="J801" s="34"/>
      <c r="K801" s="72">
        <v>11264</v>
      </c>
      <c r="L801" s="36">
        <f t="shared" ref="L801:L808" si="356">IF(H801=0,0,H801/K801*3.30578)</f>
        <v>285.23563508167615</v>
      </c>
      <c r="M801" s="28">
        <f>IF(L774=0,0,L801/L774*100)</f>
        <v>77.076120981382772</v>
      </c>
      <c r="N801" s="37">
        <f>IF(L800=0,"     －",IF(L801=0,"     －",(L801-L800)/L800*100))</f>
        <v>-2.3579189238098137</v>
      </c>
      <c r="O801" s="29">
        <f t="shared" si="353"/>
        <v>5197.3368983957216</v>
      </c>
      <c r="P801" s="30">
        <f t="shared" si="354"/>
        <v>60.235294117647058</v>
      </c>
      <c r="Q801" s="6"/>
      <c r="R801" s="7"/>
      <c r="S801" s="8"/>
      <c r="T801" s="9"/>
      <c r="U801" s="5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>
      <c r="A802" s="1"/>
      <c r="B802" s="31">
        <f t="shared" si="355"/>
        <v>2018</v>
      </c>
      <c r="C802" s="33">
        <v>32</v>
      </c>
      <c r="D802" s="34"/>
      <c r="E802" s="35">
        <v>310</v>
      </c>
      <c r="F802" s="35">
        <v>280</v>
      </c>
      <c r="G802" s="35"/>
      <c r="H802" s="35">
        <v>1661711</v>
      </c>
      <c r="I802" s="34">
        <v>1516574</v>
      </c>
      <c r="J802" s="34"/>
      <c r="K802" s="72">
        <v>18573</v>
      </c>
      <c r="L802" s="36">
        <f t="shared" si="356"/>
        <v>295.76541159640334</v>
      </c>
      <c r="M802" s="28">
        <f>IF(L774=0,0,L802/L774*100)</f>
        <v>79.921467876148014</v>
      </c>
      <c r="N802" s="37">
        <f>IF(L801=0,"     －",IF(L802=0,"     －",(L802-L801)/L801*100))</f>
        <v>3.6916062439786059</v>
      </c>
      <c r="O802" s="29">
        <f t="shared" si="353"/>
        <v>5360.3580645161292</v>
      </c>
      <c r="P802" s="30">
        <f t="shared" si="354"/>
        <v>59.912903225806453</v>
      </c>
      <c r="Q802" s="6"/>
      <c r="R802" s="7"/>
      <c r="S802" s="8"/>
      <c r="T802" s="9"/>
      <c r="U802" s="5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>
      <c r="A803" s="1"/>
      <c r="B803" s="31">
        <f t="shared" si="355"/>
        <v>2019</v>
      </c>
      <c r="C803" s="33">
        <v>39</v>
      </c>
      <c r="D803" s="34"/>
      <c r="E803" s="35">
        <v>314</v>
      </c>
      <c r="F803" s="35">
        <v>264</v>
      </c>
      <c r="G803" s="35"/>
      <c r="H803" s="35">
        <v>1713911</v>
      </c>
      <c r="I803" s="34">
        <v>1452029</v>
      </c>
      <c r="J803" s="34"/>
      <c r="K803" s="72">
        <v>19009</v>
      </c>
      <c r="L803" s="36">
        <f t="shared" si="356"/>
        <v>298.05948264401076</v>
      </c>
      <c r="M803" s="28">
        <f>IF(L774=0,0,L803/L774*100)</f>
        <v>80.541369725209208</v>
      </c>
      <c r="N803" s="37">
        <f>IF(L802=0,"     －",IF(L803=0,"     －",(L803-L802)/L802*100))</f>
        <v>0.77563871827510023</v>
      </c>
      <c r="O803" s="29">
        <f t="shared" si="353"/>
        <v>5458.3152866242035</v>
      </c>
      <c r="P803" s="30">
        <f t="shared" si="354"/>
        <v>60.538216560509554</v>
      </c>
      <c r="Q803" s="6"/>
      <c r="R803" s="7"/>
      <c r="S803" s="8"/>
      <c r="T803" s="9"/>
      <c r="U803" s="5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>
      <c r="A804" s="1"/>
      <c r="B804" s="31">
        <f t="shared" si="355"/>
        <v>2020</v>
      </c>
      <c r="C804" s="33">
        <v>34</v>
      </c>
      <c r="D804" s="34"/>
      <c r="E804" s="35">
        <v>426</v>
      </c>
      <c r="F804" s="35">
        <v>374</v>
      </c>
      <c r="G804" s="35"/>
      <c r="H804" s="35">
        <v>2442014</v>
      </c>
      <c r="I804" s="34">
        <v>2153652</v>
      </c>
      <c r="J804" s="34"/>
      <c r="K804" s="72">
        <v>24723</v>
      </c>
      <c r="L804" s="36">
        <f t="shared" si="356"/>
        <v>326.52837604336042</v>
      </c>
      <c r="M804" s="28">
        <f>IF(L774=0,0,L804/L774*100)</f>
        <v>88.234208914905992</v>
      </c>
      <c r="N804" s="37">
        <f t="shared" ref="N804:N808" si="357">IF(L803=0,"     －",IF(L804=0,"     －",(L804-L803)/L803*100))</f>
        <v>9.5514134114470259</v>
      </c>
      <c r="O804" s="29">
        <f>IF(H804=0,0,H804/E804)</f>
        <v>5732.4272300469484</v>
      </c>
      <c r="P804" s="30">
        <f>IF(K804=0,0,K804/E804)</f>
        <v>58.035211267605632</v>
      </c>
      <c r="Q804" s="6"/>
      <c r="R804" s="7"/>
      <c r="S804" s="8"/>
      <c r="T804" s="9"/>
      <c r="U804" s="5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>
      <c r="A805" s="1"/>
      <c r="B805" s="31">
        <f t="shared" si="355"/>
        <v>2021</v>
      </c>
      <c r="C805" s="81">
        <v>28</v>
      </c>
      <c r="D805" s="34"/>
      <c r="E805" s="35">
        <v>259</v>
      </c>
      <c r="F805" s="35">
        <v>229</v>
      </c>
      <c r="G805" s="35"/>
      <c r="H805" s="35">
        <v>1539618</v>
      </c>
      <c r="I805" s="34">
        <v>1365960</v>
      </c>
      <c r="J805" s="34"/>
      <c r="K805" s="72">
        <v>14433</v>
      </c>
      <c r="L805" s="36">
        <f t="shared" si="356"/>
        <v>352.6389795635003</v>
      </c>
      <c r="M805" s="28">
        <f>IF(L774=0,0,L805/L774*100)</f>
        <v>95.289793099676402</v>
      </c>
      <c r="N805" s="37">
        <f t="shared" si="357"/>
        <v>7.9964270905119106</v>
      </c>
      <c r="O805" s="29">
        <f>IF(H805=0,0,H805/E805)</f>
        <v>5944.4710424710429</v>
      </c>
      <c r="P805" s="30">
        <f>IF(K805=0,0,K805/E805)</f>
        <v>55.725868725868729</v>
      </c>
      <c r="Q805" s="6"/>
      <c r="R805" s="7"/>
      <c r="S805" s="8"/>
      <c r="T805" s="9"/>
      <c r="U805" s="5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>
      <c r="A806" s="1"/>
      <c r="B806" s="31">
        <f t="shared" si="355"/>
        <v>2022</v>
      </c>
      <c r="C806" s="81">
        <v>30</v>
      </c>
      <c r="D806" s="34"/>
      <c r="E806" s="35">
        <v>318</v>
      </c>
      <c r="F806" s="35">
        <v>299</v>
      </c>
      <c r="G806" s="35"/>
      <c r="H806" s="35">
        <v>1707726</v>
      </c>
      <c r="I806" s="34">
        <v>1598884</v>
      </c>
      <c r="J806" s="34"/>
      <c r="K806" s="72">
        <v>17203</v>
      </c>
      <c r="L806" s="36">
        <f t="shared" si="356"/>
        <v>328.16174250305181</v>
      </c>
      <c r="M806" s="28">
        <f>IF(L774=0,0,L806/L774*100)</f>
        <v>88.67557575470515</v>
      </c>
      <c r="N806" s="37">
        <f t="shared" si="357"/>
        <v>-6.9411603591714766</v>
      </c>
      <c r="O806" s="29">
        <f>IF(H806=0,0,H806/E806)</f>
        <v>5370.2075471698117</v>
      </c>
      <c r="P806" s="30">
        <f>IF(K806=0,0,K806/E806)</f>
        <v>54.09748427672956</v>
      </c>
      <c r="Q806" s="6"/>
      <c r="R806" s="7"/>
      <c r="S806" s="8"/>
      <c r="T806" s="9"/>
      <c r="U806" s="5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>
      <c r="A807" s="1"/>
      <c r="B807" s="31">
        <f t="shared" si="355"/>
        <v>2023</v>
      </c>
      <c r="C807" s="81">
        <v>11</v>
      </c>
      <c r="D807" s="34"/>
      <c r="E807" s="35">
        <v>126</v>
      </c>
      <c r="F807" s="35">
        <v>113</v>
      </c>
      <c r="G807" s="35"/>
      <c r="H807" s="35">
        <v>836232</v>
      </c>
      <c r="I807" s="34">
        <v>754504</v>
      </c>
      <c r="J807" s="34"/>
      <c r="K807" s="72">
        <v>8048</v>
      </c>
      <c r="L807" s="36">
        <f t="shared" si="356"/>
        <v>343.48894395626246</v>
      </c>
      <c r="M807" s="28">
        <f>IF(L774=0,0,L807/L774*100)</f>
        <v>92.81727857236119</v>
      </c>
      <c r="N807" s="37">
        <f t="shared" si="357"/>
        <v>4.6706241063636815</v>
      </c>
      <c r="O807" s="29">
        <f>IF(H807=0,0,H807/E807)</f>
        <v>6636.7619047619046</v>
      </c>
      <c r="P807" s="30">
        <f>IF(K807=0,0,K807/E807)</f>
        <v>63.873015873015873</v>
      </c>
      <c r="Q807" s="6"/>
      <c r="R807" s="7"/>
      <c r="S807" s="8"/>
      <c r="T807" s="9"/>
      <c r="U807" s="5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>
      <c r="A808" s="1"/>
      <c r="B808" s="31">
        <f t="shared" si="355"/>
        <v>2024</v>
      </c>
      <c r="C808" s="81">
        <v>21</v>
      </c>
      <c r="D808" s="34"/>
      <c r="E808" s="35">
        <v>251</v>
      </c>
      <c r="F808" s="35">
        <v>232</v>
      </c>
      <c r="G808" s="35"/>
      <c r="H808" s="35">
        <v>1721954</v>
      </c>
      <c r="I808" s="34">
        <v>1597392</v>
      </c>
      <c r="J808" s="34"/>
      <c r="K808" s="72">
        <v>14201</v>
      </c>
      <c r="L808" s="36">
        <f t="shared" si="356"/>
        <v>400.84508796000279</v>
      </c>
      <c r="M808" s="28">
        <f>IF(L774=0,0,L808/L774*100)</f>
        <v>108.31600506560608</v>
      </c>
      <c r="N808" s="37">
        <f t="shared" si="357"/>
        <v>16.698104848185061</v>
      </c>
      <c r="O808" s="29">
        <f>IF(H808=0,0,H808/E808)</f>
        <v>6860.3745019920316</v>
      </c>
      <c r="P808" s="30">
        <f>IF(K808=0,0,K808/E808)</f>
        <v>56.577689243027891</v>
      </c>
      <c r="Q808" s="6"/>
      <c r="R808" s="7"/>
      <c r="S808" s="8"/>
      <c r="T808" s="9"/>
      <c r="U808" s="5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>
      <c r="A809" s="1"/>
      <c r="B809" s="58" t="s">
        <v>48</v>
      </c>
      <c r="C809" s="66">
        <f t="shared" ref="C809:K809" si="358">C4+C39+C74+C109+C144+C179+C214+C249+C284+C319+C354+C389+C424+C459+C494+C529+C564+C599+C634+C669+C704+C739+C774</f>
        <v>221</v>
      </c>
      <c r="D809" s="67">
        <f t="shared" si="358"/>
        <v>125</v>
      </c>
      <c r="E809" s="68">
        <f t="shared" si="358"/>
        <v>7249</v>
      </c>
      <c r="F809" s="68">
        <f t="shared" si="358"/>
        <v>6031</v>
      </c>
      <c r="G809" s="68">
        <f t="shared" si="358"/>
        <v>5570</v>
      </c>
      <c r="H809" s="68">
        <f t="shared" si="358"/>
        <v>57196667</v>
      </c>
      <c r="I809" s="67">
        <f t="shared" si="358"/>
        <v>44616291</v>
      </c>
      <c r="J809" s="67">
        <f t="shared" si="358"/>
        <v>39586417</v>
      </c>
      <c r="K809" s="74">
        <f t="shared" si="358"/>
        <v>371406</v>
      </c>
      <c r="L809" s="63">
        <f t="shared" si="316"/>
        <v>509.09139280264719</v>
      </c>
      <c r="M809" s="62">
        <v>100</v>
      </c>
      <c r="N809" s="63"/>
      <c r="O809" s="64">
        <f t="shared" si="317"/>
        <v>7890.2837632776937</v>
      </c>
      <c r="P809" s="65">
        <f t="shared" si="318"/>
        <v>51.235480755966343</v>
      </c>
      <c r="Q809" s="6">
        <f t="shared" ref="Q809:Q822" si="359">IF(F809=0,0,F809/E809*100)</f>
        <v>83.197682438957102</v>
      </c>
      <c r="R809" s="7">
        <f t="shared" ref="R809:R822" si="360">IF(G809=0,0,G809/E809*100)</f>
        <v>76.838184577183057</v>
      </c>
      <c r="S809" s="8">
        <f t="shared" ref="S809:S822" si="361">IF(I809=0,0,I809/H809*100)</f>
        <v>78.005054035753517</v>
      </c>
      <c r="T809" s="9">
        <f t="shared" ref="T809:T822" si="362">E809-F809</f>
        <v>1218</v>
      </c>
      <c r="U809" s="5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>
      <c r="A810" s="1"/>
      <c r="B810" s="31">
        <v>1991</v>
      </c>
      <c r="C810" s="43">
        <f t="shared" ref="C810:K810" si="363">C5+C40+C75+C110+C145+C180+C215+C250+C285+C320+C355+C390+C425+C460+C495+C530+C565+C600+C635+C670+C705+C740+C775</f>
        <v>185</v>
      </c>
      <c r="D810" s="44">
        <f t="shared" si="363"/>
        <v>44</v>
      </c>
      <c r="E810" s="45">
        <f t="shared" si="363"/>
        <v>5355</v>
      </c>
      <c r="F810" s="45">
        <f t="shared" si="363"/>
        <v>3612</v>
      </c>
      <c r="G810" s="45">
        <f t="shared" si="363"/>
        <v>2631</v>
      </c>
      <c r="H810" s="45">
        <f t="shared" si="363"/>
        <v>39181103</v>
      </c>
      <c r="I810" s="44">
        <f t="shared" si="363"/>
        <v>23997444</v>
      </c>
      <c r="J810" s="44">
        <f t="shared" si="363"/>
        <v>18320512</v>
      </c>
      <c r="K810" s="75">
        <f t="shared" si="363"/>
        <v>258699</v>
      </c>
      <c r="L810" s="36">
        <f t="shared" si="316"/>
        <v>500.67494143904696</v>
      </c>
      <c r="M810" s="28">
        <f>IF(L$809=0,0,L810/L$809*100)</f>
        <v>98.346770052963166</v>
      </c>
      <c r="N810" s="37">
        <f t="shared" ref="N810:N822" si="364">IF(L809=0,"     －",IF(L810=0,"     －",(L810-L809)/L809*100))</f>
        <v>-1.6532299470368235</v>
      </c>
      <c r="O810" s="29">
        <f t="shared" si="317"/>
        <v>7316.7325863678807</v>
      </c>
      <c r="P810" s="30">
        <f t="shared" si="318"/>
        <v>48.30980392156863</v>
      </c>
      <c r="Q810" s="6">
        <f t="shared" si="359"/>
        <v>67.450980392156865</v>
      </c>
      <c r="R810" s="7">
        <f t="shared" si="360"/>
        <v>49.131652661064422</v>
      </c>
      <c r="S810" s="8">
        <f t="shared" si="361"/>
        <v>61.247494742554856</v>
      </c>
      <c r="T810" s="9">
        <f t="shared" si="362"/>
        <v>1743</v>
      </c>
      <c r="U810" s="5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>
      <c r="A811" s="1"/>
      <c r="B811" s="31">
        <v>1992</v>
      </c>
      <c r="C811" s="43">
        <f t="shared" ref="C811:K811" si="365">C6+C41+C76+C111+C146+C181+C216+C251+C286+C321+C356+C391+C426+C461+C496+C531+C566+C601+C636+C671+C706+C741+C776</f>
        <v>159</v>
      </c>
      <c r="D811" s="44">
        <f t="shared" si="365"/>
        <v>75</v>
      </c>
      <c r="E811" s="45">
        <f t="shared" si="365"/>
        <v>5397</v>
      </c>
      <c r="F811" s="45">
        <f t="shared" si="365"/>
        <v>4548</v>
      </c>
      <c r="G811" s="45">
        <f t="shared" si="365"/>
        <v>3841</v>
      </c>
      <c r="H811" s="45">
        <f t="shared" si="365"/>
        <v>33136150</v>
      </c>
      <c r="I811" s="44">
        <f t="shared" si="365"/>
        <v>27660538</v>
      </c>
      <c r="J811" s="44">
        <f t="shared" si="365"/>
        <v>24410693</v>
      </c>
      <c r="K811" s="75">
        <f t="shared" si="365"/>
        <v>281075</v>
      </c>
      <c r="L811" s="36">
        <f t="shared" si="316"/>
        <v>389.72097108245134</v>
      </c>
      <c r="M811" s="28">
        <f t="shared" ref="M811:M823" si="366">IF(L$809=0,0,L811/L$809*100)</f>
        <v>76.552260869499591</v>
      </c>
      <c r="N811" s="37">
        <f t="shared" si="364"/>
        <v>-22.160879479546182</v>
      </c>
      <c r="O811" s="29">
        <f t="shared" si="317"/>
        <v>6139.7350379840655</v>
      </c>
      <c r="P811" s="30">
        <f t="shared" si="318"/>
        <v>52.079859181026499</v>
      </c>
      <c r="Q811" s="6">
        <f t="shared" si="359"/>
        <v>84.269038354641467</v>
      </c>
      <c r="R811" s="7">
        <f t="shared" si="360"/>
        <v>71.169168056327592</v>
      </c>
      <c r="S811" s="8">
        <f t="shared" si="361"/>
        <v>83.475412804444687</v>
      </c>
      <c r="T811" s="9">
        <f t="shared" si="362"/>
        <v>849</v>
      </c>
      <c r="U811" s="5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>
      <c r="A812" s="1"/>
      <c r="B812" s="31">
        <f>B811+1</f>
        <v>1993</v>
      </c>
      <c r="C812" s="43">
        <f t="shared" ref="C812:K812" si="367">C7+C42+C77+C112+C147+C182+C217+C252+C287+C322+C357+C392+C427+C462+C497+C532+C567+C602+C637+C672+C707+C742+C777</f>
        <v>222</v>
      </c>
      <c r="D812" s="44">
        <f t="shared" si="367"/>
        <v>81</v>
      </c>
      <c r="E812" s="45">
        <f t="shared" si="367"/>
        <v>7545</v>
      </c>
      <c r="F812" s="45">
        <f t="shared" si="367"/>
        <v>6922</v>
      </c>
      <c r="G812" s="45">
        <f t="shared" si="367"/>
        <v>6301</v>
      </c>
      <c r="H812" s="45">
        <f t="shared" si="367"/>
        <v>39679400</v>
      </c>
      <c r="I812" s="44">
        <f t="shared" si="367"/>
        <v>36305091</v>
      </c>
      <c r="J812" s="44">
        <f t="shared" si="367"/>
        <v>32946950</v>
      </c>
      <c r="K812" s="75">
        <f t="shared" si="367"/>
        <v>423849</v>
      </c>
      <c r="L812" s="36">
        <f t="shared" si="316"/>
        <v>309.47664600364749</v>
      </c>
      <c r="M812" s="28">
        <f t="shared" si="366"/>
        <v>60.789997705503986</v>
      </c>
      <c r="N812" s="37">
        <f t="shared" si="364"/>
        <v>-20.590199407520966</v>
      </c>
      <c r="O812" s="29">
        <f t="shared" si="317"/>
        <v>5259.0324718356524</v>
      </c>
      <c r="P812" s="30">
        <f t="shared" si="318"/>
        <v>56.176143141153084</v>
      </c>
      <c r="Q812" s="6">
        <f t="shared" si="359"/>
        <v>91.742876076872108</v>
      </c>
      <c r="R812" s="7">
        <f t="shared" si="360"/>
        <v>83.512259774685234</v>
      </c>
      <c r="S812" s="8">
        <f t="shared" si="361"/>
        <v>91.496068488938846</v>
      </c>
      <c r="T812" s="9">
        <f t="shared" si="362"/>
        <v>623</v>
      </c>
      <c r="U812" s="5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>
      <c r="A813" s="1"/>
      <c r="B813" s="31">
        <f t="shared" ref="B813:B843" si="368">B812+1</f>
        <v>1994</v>
      </c>
      <c r="C813" s="43">
        <f t="shared" ref="C813:K813" si="369">C8+C43+C78+C113+C148+C183+C218+C253+C288+C323+C358+C393+C428+C463+C498+C533+C568+C603+C638+C673+C708+C743+C778</f>
        <v>538</v>
      </c>
      <c r="D813" s="44">
        <f t="shared" si="369"/>
        <v>376</v>
      </c>
      <c r="E813" s="45">
        <f t="shared" si="369"/>
        <v>19211</v>
      </c>
      <c r="F813" s="45">
        <f t="shared" si="369"/>
        <v>17924</v>
      </c>
      <c r="G813" s="45">
        <f t="shared" si="369"/>
        <v>16711</v>
      </c>
      <c r="H813" s="45">
        <f t="shared" si="369"/>
        <v>100111149</v>
      </c>
      <c r="I813" s="44">
        <f t="shared" si="369"/>
        <v>93449036</v>
      </c>
      <c r="J813" s="44">
        <f t="shared" si="369"/>
        <v>87784633</v>
      </c>
      <c r="K813" s="75">
        <f t="shared" si="369"/>
        <v>1168453</v>
      </c>
      <c r="L813" s="36">
        <f t="shared" si="316"/>
        <v>283.23384350180964</v>
      </c>
      <c r="M813" s="28">
        <f t="shared" si="366"/>
        <v>55.635166397638777</v>
      </c>
      <c r="N813" s="37">
        <f t="shared" si="364"/>
        <v>-8.47973598031321</v>
      </c>
      <c r="O813" s="29">
        <f t="shared" si="317"/>
        <v>5211.1367966269327</v>
      </c>
      <c r="P813" s="30">
        <f t="shared" si="318"/>
        <v>60.822081099370152</v>
      </c>
      <c r="Q813" s="6">
        <f t="shared" si="359"/>
        <v>93.300713133100828</v>
      </c>
      <c r="R813" s="7">
        <f t="shared" si="360"/>
        <v>86.98662224767061</v>
      </c>
      <c r="S813" s="8">
        <f t="shared" si="361"/>
        <v>93.345283650675114</v>
      </c>
      <c r="T813" s="9">
        <f t="shared" si="362"/>
        <v>1287</v>
      </c>
      <c r="U813" s="5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>
      <c r="A814" s="1"/>
      <c r="B814" s="31">
        <f t="shared" si="368"/>
        <v>1995</v>
      </c>
      <c r="C814" s="43">
        <f t="shared" ref="C814:K814" si="370">C9+C44+C79+C114+C149+C184+C219+C254+C289+C324+C359+C394+C429+C464+C499+C534+C569+C604+C639+C674+C709+C744+C779</f>
        <v>643</v>
      </c>
      <c r="D814" s="44">
        <f t="shared" si="370"/>
        <v>421</v>
      </c>
      <c r="E814" s="45">
        <f t="shared" si="370"/>
        <v>20986</v>
      </c>
      <c r="F814" s="45">
        <f t="shared" si="370"/>
        <v>19421</v>
      </c>
      <c r="G814" s="45">
        <f t="shared" si="370"/>
        <v>16936</v>
      </c>
      <c r="H814" s="45">
        <f t="shared" si="370"/>
        <v>98924891</v>
      </c>
      <c r="I814" s="44">
        <f t="shared" si="370"/>
        <v>91564178</v>
      </c>
      <c r="J814" s="44">
        <f t="shared" si="370"/>
        <v>80364040</v>
      </c>
      <c r="K814" s="75">
        <f t="shared" si="370"/>
        <v>1340321</v>
      </c>
      <c r="L814" s="36">
        <f t="shared" si="316"/>
        <v>243.98925792401968</v>
      </c>
      <c r="M814" s="28">
        <f t="shared" si="366"/>
        <v>47.926415840741548</v>
      </c>
      <c r="N814" s="37">
        <f t="shared" si="364"/>
        <v>-13.855895571158754</v>
      </c>
      <c r="O814" s="29">
        <f t="shared" si="317"/>
        <v>4713.8516630134372</v>
      </c>
      <c r="P814" s="30">
        <f t="shared" si="318"/>
        <v>63.867387782331079</v>
      </c>
      <c r="Q814" s="6">
        <f t="shared" si="359"/>
        <v>92.542647479271906</v>
      </c>
      <c r="R814" s="7">
        <f t="shared" si="360"/>
        <v>80.701419994281892</v>
      </c>
      <c r="S814" s="8">
        <f t="shared" si="361"/>
        <v>92.559291270788464</v>
      </c>
      <c r="T814" s="9">
        <f t="shared" si="362"/>
        <v>1565</v>
      </c>
      <c r="U814" s="5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>
      <c r="A815" s="1"/>
      <c r="B815" s="31">
        <f t="shared" si="368"/>
        <v>1996</v>
      </c>
      <c r="C815" s="43">
        <f t="shared" ref="C815:K815" si="371">C10+C45+C80+C115+C150+C185+C220+C255+C290+C325+C360+C395+C430+C465+C500+C535+C570+C605+C640+C675+C710+C745+C780</f>
        <v>675</v>
      </c>
      <c r="D815" s="44">
        <f t="shared" si="371"/>
        <v>522</v>
      </c>
      <c r="E815" s="45">
        <f t="shared" si="371"/>
        <v>22879</v>
      </c>
      <c r="F815" s="45">
        <f t="shared" si="371"/>
        <v>22028</v>
      </c>
      <c r="G815" s="45">
        <f t="shared" si="371"/>
        <v>20022</v>
      </c>
      <c r="H815" s="45">
        <f t="shared" si="371"/>
        <v>113672558</v>
      </c>
      <c r="I815" s="44">
        <f t="shared" si="371"/>
        <v>109552659</v>
      </c>
      <c r="J815" s="44">
        <f t="shared" si="371"/>
        <v>99912643</v>
      </c>
      <c r="K815" s="75">
        <f t="shared" si="371"/>
        <v>1530484</v>
      </c>
      <c r="L815" s="36">
        <f t="shared" si="316"/>
        <v>245.52786490106399</v>
      </c>
      <c r="M815" s="28">
        <f t="shared" si="366"/>
        <v>48.228641924072868</v>
      </c>
      <c r="N815" s="37">
        <f t="shared" si="364"/>
        <v>0.63060439223248321</v>
      </c>
      <c r="O815" s="29">
        <f t="shared" si="317"/>
        <v>4968.4233576642337</v>
      </c>
      <c r="P815" s="30">
        <f t="shared" si="318"/>
        <v>66.894706936491986</v>
      </c>
      <c r="Q815" s="6">
        <f t="shared" si="359"/>
        <v>96.280431837055815</v>
      </c>
      <c r="R815" s="7">
        <f t="shared" si="360"/>
        <v>87.512566108658589</v>
      </c>
      <c r="S815" s="8">
        <f t="shared" si="361"/>
        <v>96.375643275310125</v>
      </c>
      <c r="T815" s="9">
        <f t="shared" si="362"/>
        <v>851</v>
      </c>
      <c r="U815" s="5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>
      <c r="A816" s="1"/>
      <c r="B816" s="31">
        <f t="shared" si="368"/>
        <v>1997</v>
      </c>
      <c r="C816" s="43">
        <f t="shared" ref="C816:K816" si="372">C11+C46+C81+C116+C151+C186+C221+C256+C291+C326+C361+C396+C431+C466+C501+C536+C571+C606+C641+C676+C711+C746+C781</f>
        <v>697</v>
      </c>
      <c r="D816" s="44">
        <f t="shared" si="372"/>
        <v>392</v>
      </c>
      <c r="E816" s="45">
        <f t="shared" si="372"/>
        <v>20229</v>
      </c>
      <c r="F816" s="45">
        <f t="shared" si="372"/>
        <v>18209</v>
      </c>
      <c r="G816" s="45">
        <f t="shared" si="372"/>
        <v>15848</v>
      </c>
      <c r="H816" s="45">
        <f t="shared" si="372"/>
        <v>105266768</v>
      </c>
      <c r="I816" s="44">
        <f t="shared" si="372"/>
        <v>94989652</v>
      </c>
      <c r="J816" s="44">
        <f t="shared" si="372"/>
        <v>83874957</v>
      </c>
      <c r="K816" s="75">
        <f t="shared" si="372"/>
        <v>1352306</v>
      </c>
      <c r="L816" s="36">
        <f t="shared" si="316"/>
        <v>257.32990633705685</v>
      </c>
      <c r="M816" s="28">
        <f t="shared" si="366"/>
        <v>50.54689786059938</v>
      </c>
      <c r="N816" s="37">
        <f t="shared" si="364"/>
        <v>4.8068032688462967</v>
      </c>
      <c r="O816" s="29">
        <f t="shared" si="317"/>
        <v>5203.755400662415</v>
      </c>
      <c r="P816" s="30">
        <f t="shared" si="318"/>
        <v>66.849868999950573</v>
      </c>
      <c r="Q816" s="6">
        <f t="shared" si="359"/>
        <v>90.014335854466367</v>
      </c>
      <c r="R816" s="7">
        <f t="shared" si="360"/>
        <v>78.342972959612439</v>
      </c>
      <c r="S816" s="8">
        <f t="shared" si="361"/>
        <v>90.237074629288514</v>
      </c>
      <c r="T816" s="9">
        <f t="shared" si="362"/>
        <v>2020</v>
      </c>
      <c r="U816" s="5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>
      <c r="A817" s="1"/>
      <c r="B817" s="31">
        <f t="shared" si="368"/>
        <v>1998</v>
      </c>
      <c r="C817" s="43">
        <f t="shared" ref="C817:K817" si="373">C12+C47+C82+C117+C152+C187+C222+C257+C292+C327+C362+C397+C432+C467+C502+C537+C572+C607+C642+C677+C712+C747+C782</f>
        <v>792</v>
      </c>
      <c r="D817" s="44">
        <f t="shared" si="373"/>
        <v>412</v>
      </c>
      <c r="E817" s="45">
        <f t="shared" si="373"/>
        <v>21303</v>
      </c>
      <c r="F817" s="45">
        <f t="shared" si="373"/>
        <v>18779</v>
      </c>
      <c r="G817" s="45">
        <f t="shared" si="373"/>
        <v>15987</v>
      </c>
      <c r="H817" s="45">
        <f t="shared" si="373"/>
        <v>101063293</v>
      </c>
      <c r="I817" s="44">
        <f t="shared" si="373"/>
        <v>89293750</v>
      </c>
      <c r="J817" s="44">
        <f t="shared" si="373"/>
        <v>76884081</v>
      </c>
      <c r="K817" s="75">
        <f t="shared" si="373"/>
        <v>1399801</v>
      </c>
      <c r="L817" s="36">
        <f t="shared" si="316"/>
        <v>238.67179172863857</v>
      </c>
      <c r="M817" s="28">
        <f t="shared" si="366"/>
        <v>46.881914544793993</v>
      </c>
      <c r="N817" s="37">
        <f t="shared" si="364"/>
        <v>-7.2506592311814098</v>
      </c>
      <c r="O817" s="29">
        <f t="shared" si="317"/>
        <v>4744.0873585879926</v>
      </c>
      <c r="P817" s="30">
        <f t="shared" si="318"/>
        <v>65.709102004412529</v>
      </c>
      <c r="Q817" s="6">
        <f t="shared" si="359"/>
        <v>88.151903487771676</v>
      </c>
      <c r="R817" s="7">
        <f t="shared" si="360"/>
        <v>75.04576820166173</v>
      </c>
      <c r="S817" s="8">
        <f t="shared" si="361"/>
        <v>88.354285071633271</v>
      </c>
      <c r="T817" s="9">
        <f t="shared" si="362"/>
        <v>2524</v>
      </c>
      <c r="U817" s="5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>
      <c r="A818" s="1"/>
      <c r="B818" s="31">
        <f t="shared" si="368"/>
        <v>1999</v>
      </c>
      <c r="C818" s="43">
        <f t="shared" ref="C818:K818" si="374">C13+C48+C83+C118+C153+C188+C223+C258+C293+C328+C363+C398+C433+C468+C503+C538+C573+C608+C643+C678+C713+C748+C783</f>
        <v>1145</v>
      </c>
      <c r="D818" s="44">
        <f t="shared" si="374"/>
        <v>746</v>
      </c>
      <c r="E818" s="45">
        <f t="shared" si="374"/>
        <v>33394</v>
      </c>
      <c r="F818" s="45">
        <f t="shared" si="374"/>
        <v>30443</v>
      </c>
      <c r="G818" s="45">
        <f t="shared" si="374"/>
        <v>26301</v>
      </c>
      <c r="H818" s="45">
        <f t="shared" si="374"/>
        <v>152058100</v>
      </c>
      <c r="I818" s="44">
        <f t="shared" si="374"/>
        <v>138361160</v>
      </c>
      <c r="J818" s="44">
        <f t="shared" si="374"/>
        <v>121340470</v>
      </c>
      <c r="K818" s="75">
        <f t="shared" si="374"/>
        <v>2192916</v>
      </c>
      <c r="L818" s="36">
        <f t="shared" si="316"/>
        <v>229.22475179988655</v>
      </c>
      <c r="M818" s="28">
        <f t="shared" si="366"/>
        <v>45.026247750518763</v>
      </c>
      <c r="N818" s="37">
        <f t="shared" si="364"/>
        <v>-3.9581719566981635</v>
      </c>
      <c r="O818" s="29">
        <f t="shared" si="317"/>
        <v>4553.4557106066959</v>
      </c>
      <c r="P818" s="30">
        <f t="shared" si="318"/>
        <v>65.667964304964968</v>
      </c>
      <c r="Q818" s="6">
        <f t="shared" si="359"/>
        <v>91.163083188596744</v>
      </c>
      <c r="R818" s="7">
        <f t="shared" si="360"/>
        <v>78.759657423489244</v>
      </c>
      <c r="S818" s="8">
        <f t="shared" si="361"/>
        <v>90.992298338595575</v>
      </c>
      <c r="T818" s="9">
        <f t="shared" si="362"/>
        <v>2951</v>
      </c>
      <c r="U818" s="5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>
      <c r="A819" s="1"/>
      <c r="B819" s="31">
        <f t="shared" si="368"/>
        <v>2000</v>
      </c>
      <c r="C819" s="43">
        <f t="shared" ref="C819:K819" si="375">C14+C49+C84+C119+C154+C189+C224+C259+C294+C329+C364+C399+C434+C469+C504+C539+C574+C609+C644+C679+C714+C749+C784</f>
        <v>1213</v>
      </c>
      <c r="D819" s="44">
        <f t="shared" si="375"/>
        <v>839</v>
      </c>
      <c r="E819" s="45">
        <f t="shared" si="375"/>
        <v>38936</v>
      </c>
      <c r="F819" s="45">
        <f t="shared" si="375"/>
        <v>35504</v>
      </c>
      <c r="G819" s="45">
        <f t="shared" si="375"/>
        <v>32715</v>
      </c>
      <c r="H819" s="45">
        <f t="shared" si="375"/>
        <v>172027710</v>
      </c>
      <c r="I819" s="44">
        <f t="shared" si="375"/>
        <v>157753730</v>
      </c>
      <c r="J819" s="44">
        <f t="shared" si="375"/>
        <v>146168430</v>
      </c>
      <c r="K819" s="75">
        <f t="shared" si="375"/>
        <v>2578382</v>
      </c>
      <c r="L819" s="36">
        <f t="shared" si="316"/>
        <v>220.55915809364166</v>
      </c>
      <c r="M819" s="28">
        <f t="shared" si="366"/>
        <v>43.324079175532823</v>
      </c>
      <c r="N819" s="37">
        <f t="shared" si="364"/>
        <v>-3.7803917937317535</v>
      </c>
      <c r="O819" s="29">
        <f t="shared" si="317"/>
        <v>4418.2173310047256</v>
      </c>
      <c r="P819" s="30">
        <f t="shared" si="318"/>
        <v>66.221029381549215</v>
      </c>
      <c r="Q819" s="6">
        <f t="shared" si="359"/>
        <v>91.185535237312507</v>
      </c>
      <c r="R819" s="7">
        <f t="shared" si="360"/>
        <v>84.022498459009654</v>
      </c>
      <c r="S819" s="8">
        <f t="shared" si="361"/>
        <v>91.702511182646091</v>
      </c>
      <c r="T819" s="9">
        <f t="shared" si="362"/>
        <v>3432</v>
      </c>
      <c r="U819" s="5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>
      <c r="A820" s="1"/>
      <c r="B820" s="31">
        <f t="shared" si="368"/>
        <v>2001</v>
      </c>
      <c r="C820" s="43">
        <f t="shared" ref="C820:C843" si="376">C15+C50+C85+C120+C155+C190+C225+C260+C295+C330+C365+C400+C435+C470+C505+C540+C575+C610+C645+C680+C715+C750+C785</f>
        <v>1093</v>
      </c>
      <c r="D820" s="44"/>
      <c r="E820" s="45">
        <f t="shared" ref="E820:I829" si="377">E15+E50+E85+E120+E155+E190+E225+E260+E295+E330+E365+E400+E435+E470+E505+E540+E575+E610+E645+E680+E715+E750+E785</f>
        <v>35423</v>
      </c>
      <c r="F820" s="45">
        <f t="shared" si="377"/>
        <v>32775</v>
      </c>
      <c r="G820" s="45">
        <f t="shared" si="377"/>
        <v>28835</v>
      </c>
      <c r="H820" s="45">
        <f t="shared" si="377"/>
        <v>158653263</v>
      </c>
      <c r="I820" s="44">
        <f t="shared" si="377"/>
        <v>146726491</v>
      </c>
      <c r="J820" s="44"/>
      <c r="K820" s="75">
        <f t="shared" ref="K820:K843" si="378">K15+K50+K85+K120+K155+K190+K225+K260+K295+K330+K365+K400+K435+K470+K505+K540+K575+K610+K645+K680+K715+K750+K785</f>
        <v>2378597</v>
      </c>
      <c r="L820" s="36">
        <f t="shared" si="316"/>
        <v>220.49669774246752</v>
      </c>
      <c r="M820" s="28">
        <f t="shared" si="366"/>
        <v>43.311810189638109</v>
      </c>
      <c r="N820" s="37">
        <f t="shared" si="364"/>
        <v>-2.8319092126575823E-2</v>
      </c>
      <c r="O820" s="29">
        <f t="shared" si="317"/>
        <v>4478.8206250176436</v>
      </c>
      <c r="P820" s="30">
        <f t="shared" si="318"/>
        <v>67.148378172373882</v>
      </c>
      <c r="Q820" s="6">
        <f t="shared" si="359"/>
        <v>92.524630889535047</v>
      </c>
      <c r="R820" s="7">
        <f t="shared" si="360"/>
        <v>81.401914010671021</v>
      </c>
      <c r="S820" s="8">
        <f t="shared" si="361"/>
        <v>92.482491835040292</v>
      </c>
      <c r="T820" s="9">
        <f t="shared" si="362"/>
        <v>2648</v>
      </c>
      <c r="U820" s="5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>
      <c r="A821" s="1"/>
      <c r="B821" s="31">
        <f t="shared" si="368"/>
        <v>2002</v>
      </c>
      <c r="C821" s="43">
        <f t="shared" si="376"/>
        <v>1233</v>
      </c>
      <c r="D821" s="44"/>
      <c r="E821" s="45">
        <f t="shared" si="377"/>
        <v>36628</v>
      </c>
      <c r="F821" s="45">
        <f t="shared" si="377"/>
        <v>33974</v>
      </c>
      <c r="G821" s="45">
        <f t="shared" si="377"/>
        <v>29848</v>
      </c>
      <c r="H821" s="45">
        <f t="shared" si="377"/>
        <v>157679350</v>
      </c>
      <c r="I821" s="44">
        <f t="shared" si="377"/>
        <v>145697398</v>
      </c>
      <c r="J821" s="44"/>
      <c r="K821" s="75">
        <f t="shared" si="378"/>
        <v>2422968</v>
      </c>
      <c r="L821" s="36">
        <f t="shared" si="316"/>
        <v>215.13005604820205</v>
      </c>
      <c r="M821" s="28">
        <f t="shared" si="366"/>
        <v>42.257649429873332</v>
      </c>
      <c r="N821" s="37">
        <f t="shared" si="364"/>
        <v>-2.4338875589572408</v>
      </c>
      <c r="O821" s="29">
        <f t="shared" si="317"/>
        <v>4304.8856066397293</v>
      </c>
      <c r="P821" s="30">
        <f t="shared" si="318"/>
        <v>66.150704379163486</v>
      </c>
      <c r="Q821" s="6">
        <f t="shared" si="359"/>
        <v>92.754177132248543</v>
      </c>
      <c r="R821" s="7">
        <f t="shared" si="360"/>
        <v>81.489570820137601</v>
      </c>
      <c r="S821" s="8">
        <f t="shared" si="361"/>
        <v>92.401064565524905</v>
      </c>
      <c r="T821" s="9">
        <f t="shared" si="362"/>
        <v>2654</v>
      </c>
      <c r="U821" s="5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>
      <c r="A822" s="1"/>
      <c r="B822" s="31">
        <f t="shared" si="368"/>
        <v>2003</v>
      </c>
      <c r="C822" s="43">
        <f t="shared" si="376"/>
        <v>1471</v>
      </c>
      <c r="D822" s="44"/>
      <c r="E822" s="45">
        <f t="shared" si="377"/>
        <v>41153</v>
      </c>
      <c r="F822" s="45">
        <f t="shared" si="377"/>
        <v>37949</v>
      </c>
      <c r="G822" s="45">
        <f t="shared" si="377"/>
        <v>0</v>
      </c>
      <c r="H822" s="45">
        <f t="shared" si="377"/>
        <v>180269849</v>
      </c>
      <c r="I822" s="44">
        <f t="shared" si="377"/>
        <v>166603940</v>
      </c>
      <c r="J822" s="44"/>
      <c r="K822" s="75">
        <f t="shared" si="378"/>
        <v>2599583</v>
      </c>
      <c r="L822" s="36">
        <f t="shared" ref="L822:L827" si="379">IF(H822=0,0,H822/K822*3.30578)</f>
        <v>229.24155967600186</v>
      </c>
      <c r="M822" s="28">
        <f t="shared" si="366"/>
        <v>45.029549294475878</v>
      </c>
      <c r="N822" s="37">
        <f t="shared" si="364"/>
        <v>6.559522126763162</v>
      </c>
      <c r="O822" s="29">
        <f t="shared" si="317"/>
        <v>4380.4789201273297</v>
      </c>
      <c r="P822" s="30">
        <f t="shared" si="318"/>
        <v>63.168736179622385</v>
      </c>
      <c r="Q822" s="15">
        <f t="shared" si="359"/>
        <v>92.21441936189342</v>
      </c>
      <c r="R822" s="16">
        <f t="shared" si="360"/>
        <v>0</v>
      </c>
      <c r="S822" s="17">
        <f t="shared" si="361"/>
        <v>92.419193184102582</v>
      </c>
      <c r="T822" s="18">
        <f t="shared" si="362"/>
        <v>3204</v>
      </c>
      <c r="U822" s="5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>
      <c r="A823" s="1"/>
      <c r="B823" s="31">
        <f t="shared" si="368"/>
        <v>2004</v>
      </c>
      <c r="C823" s="43">
        <f t="shared" si="376"/>
        <v>1415</v>
      </c>
      <c r="D823" s="44"/>
      <c r="E823" s="45">
        <f t="shared" si="377"/>
        <v>42394</v>
      </c>
      <c r="F823" s="45">
        <f t="shared" si="377"/>
        <v>40362</v>
      </c>
      <c r="G823" s="45">
        <f t="shared" si="377"/>
        <v>0</v>
      </c>
      <c r="H823" s="45">
        <f t="shared" si="377"/>
        <v>189440217</v>
      </c>
      <c r="I823" s="44">
        <f t="shared" si="377"/>
        <v>180542329</v>
      </c>
      <c r="J823" s="44"/>
      <c r="K823" s="75">
        <f t="shared" si="378"/>
        <v>2822239</v>
      </c>
      <c r="L823" s="36">
        <f t="shared" si="379"/>
        <v>221.89746529413702</v>
      </c>
      <c r="M823" s="28">
        <f t="shared" si="366"/>
        <v>43.586960697282329</v>
      </c>
      <c r="N823" s="37">
        <f t="shared" ref="N823:N828" si="380">IF(L822=0,"     －",IF(L823=0,"     －",(L823-L822)/L822*100))</f>
        <v>-3.2036487590839102</v>
      </c>
      <c r="O823" s="29">
        <f t="shared" ref="O823:O828" si="381">IF(H823=0,0,H823/E823)</f>
        <v>4468.5619899042322</v>
      </c>
      <c r="P823" s="30">
        <f t="shared" ref="P823:P828" si="382">IF(K823=0,0,K823/E823)</f>
        <v>66.571661084115675</v>
      </c>
      <c r="Q823" s="6"/>
      <c r="R823" s="7"/>
      <c r="S823" s="8"/>
      <c r="T823" s="9"/>
      <c r="U823" s="5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>
      <c r="A824" s="1"/>
      <c r="B824" s="31">
        <f t="shared" si="368"/>
        <v>2005</v>
      </c>
      <c r="C824" s="43">
        <f t="shared" si="376"/>
        <v>1072</v>
      </c>
      <c r="D824" s="44"/>
      <c r="E824" s="45">
        <f t="shared" si="377"/>
        <v>32144</v>
      </c>
      <c r="F824" s="45">
        <f t="shared" si="377"/>
        <v>31224</v>
      </c>
      <c r="G824" s="45">
        <f t="shared" si="377"/>
        <v>0</v>
      </c>
      <c r="H824" s="45">
        <f t="shared" si="377"/>
        <v>151982582</v>
      </c>
      <c r="I824" s="44">
        <f t="shared" si="377"/>
        <v>147429997</v>
      </c>
      <c r="J824" s="44"/>
      <c r="K824" s="75">
        <f t="shared" si="378"/>
        <v>2192137</v>
      </c>
      <c r="L824" s="36">
        <f t="shared" si="379"/>
        <v>229.19232690473265</v>
      </c>
      <c r="M824" s="28">
        <f t="shared" ref="M824:M829" si="383">IF(L$809=0,0,L824/L$809*100)</f>
        <v>45.019878580736609</v>
      </c>
      <c r="N824" s="37">
        <f t="shared" si="380"/>
        <v>3.2874920860073367</v>
      </c>
      <c r="O824" s="29">
        <f t="shared" si="381"/>
        <v>4728.1788825286212</v>
      </c>
      <c r="P824" s="30">
        <f t="shared" si="382"/>
        <v>68.19739298158288</v>
      </c>
      <c r="Q824" s="6"/>
      <c r="R824" s="7"/>
      <c r="S824" s="8"/>
      <c r="T824" s="9"/>
      <c r="U824" s="5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>
      <c r="A825" s="1"/>
      <c r="B825" s="31">
        <f t="shared" si="368"/>
        <v>2006</v>
      </c>
      <c r="C825" s="43">
        <f t="shared" si="376"/>
        <v>780</v>
      </c>
      <c r="D825" s="44"/>
      <c r="E825" s="45">
        <f t="shared" si="377"/>
        <v>24332</v>
      </c>
      <c r="F825" s="45">
        <f t="shared" si="377"/>
        <v>23470</v>
      </c>
      <c r="G825" s="45">
        <f t="shared" si="377"/>
        <v>0</v>
      </c>
      <c r="H825" s="45">
        <f t="shared" si="377"/>
        <v>122226261</v>
      </c>
      <c r="I825" s="44">
        <f t="shared" si="377"/>
        <v>118270880</v>
      </c>
      <c r="J825" s="44"/>
      <c r="K825" s="75">
        <f t="shared" si="378"/>
        <v>1688858</v>
      </c>
      <c r="L825" s="36">
        <f t="shared" si="379"/>
        <v>239.24636001877008</v>
      </c>
      <c r="M825" s="28">
        <f t="shared" si="383"/>
        <v>46.994776065977526</v>
      </c>
      <c r="N825" s="37">
        <f t="shared" si="380"/>
        <v>4.3867232598133787</v>
      </c>
      <c r="O825" s="29">
        <f t="shared" si="381"/>
        <v>5023.2722751931615</v>
      </c>
      <c r="P825" s="30">
        <f t="shared" si="382"/>
        <v>69.408926516521447</v>
      </c>
      <c r="Q825" s="6"/>
      <c r="R825" s="7"/>
      <c r="S825" s="8"/>
      <c r="T825" s="9"/>
      <c r="U825" s="5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>
      <c r="A826" s="1"/>
      <c r="B826" s="31">
        <f t="shared" si="368"/>
        <v>2007</v>
      </c>
      <c r="C826" s="43">
        <f t="shared" si="376"/>
        <v>649</v>
      </c>
      <c r="D826" s="44"/>
      <c r="E826" s="45">
        <f t="shared" si="377"/>
        <v>16647</v>
      </c>
      <c r="F826" s="45">
        <f t="shared" si="377"/>
        <v>15621</v>
      </c>
      <c r="G826" s="45">
        <f t="shared" si="377"/>
        <v>0</v>
      </c>
      <c r="H826" s="45">
        <f t="shared" si="377"/>
        <v>102384864</v>
      </c>
      <c r="I826" s="44">
        <f t="shared" si="377"/>
        <v>95537746</v>
      </c>
      <c r="J826" s="44"/>
      <c r="K826" s="75">
        <f t="shared" si="378"/>
        <v>1163346</v>
      </c>
      <c r="L826" s="36">
        <f t="shared" si="379"/>
        <v>290.93823824891302</v>
      </c>
      <c r="M826" s="28">
        <f t="shared" si="383"/>
        <v>57.148528213616302</v>
      </c>
      <c r="N826" s="37">
        <f t="shared" si="380"/>
        <v>21.606129441671531</v>
      </c>
      <c r="O826" s="29">
        <f t="shared" si="381"/>
        <v>6150.3492521174985</v>
      </c>
      <c r="P826" s="30">
        <f t="shared" si="382"/>
        <v>69.883222202198596</v>
      </c>
      <c r="Q826" s="6"/>
      <c r="R826" s="7"/>
      <c r="S826" s="8"/>
      <c r="T826" s="9"/>
      <c r="U826" s="5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>
      <c r="A827" s="1"/>
      <c r="B827" s="31">
        <f t="shared" si="368"/>
        <v>2008</v>
      </c>
      <c r="C827" s="43">
        <f t="shared" si="376"/>
        <v>740</v>
      </c>
      <c r="D827" s="44"/>
      <c r="E827" s="45">
        <f t="shared" si="377"/>
        <v>15086</v>
      </c>
      <c r="F827" s="45">
        <f t="shared" si="377"/>
        <v>12345</v>
      </c>
      <c r="G827" s="45">
        <f t="shared" si="377"/>
        <v>0</v>
      </c>
      <c r="H827" s="45">
        <f t="shared" si="377"/>
        <v>88710246</v>
      </c>
      <c r="I827" s="44">
        <f t="shared" si="377"/>
        <v>72731789</v>
      </c>
      <c r="J827" s="44"/>
      <c r="K827" s="75">
        <f t="shared" si="378"/>
        <v>1030054</v>
      </c>
      <c r="L827" s="36">
        <f t="shared" si="379"/>
        <v>284.70017787599483</v>
      </c>
      <c r="M827" s="28">
        <f t="shared" si="383"/>
        <v>55.923196090325732</v>
      </c>
      <c r="N827" s="37">
        <f t="shared" si="380"/>
        <v>-2.1441184254306265</v>
      </c>
      <c r="O827" s="29">
        <f t="shared" si="381"/>
        <v>5880.3026647222587</v>
      </c>
      <c r="P827" s="30">
        <f t="shared" si="382"/>
        <v>68.27880153784966</v>
      </c>
      <c r="Q827" s="6"/>
      <c r="R827" s="7"/>
      <c r="S827" s="8"/>
      <c r="T827" s="9"/>
      <c r="U827" s="5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>
      <c r="A828" s="1"/>
      <c r="B828" s="31">
        <f t="shared" si="368"/>
        <v>2009</v>
      </c>
      <c r="C828" s="43">
        <f t="shared" si="376"/>
        <v>737</v>
      </c>
      <c r="D828" s="44"/>
      <c r="E828" s="45">
        <f t="shared" si="377"/>
        <v>16015</v>
      </c>
      <c r="F828" s="45">
        <f t="shared" si="377"/>
        <v>14389</v>
      </c>
      <c r="G828" s="45">
        <f t="shared" si="377"/>
        <v>0</v>
      </c>
      <c r="H828" s="45">
        <f t="shared" si="377"/>
        <v>79563199</v>
      </c>
      <c r="I828" s="44">
        <f t="shared" si="377"/>
        <v>70211329</v>
      </c>
      <c r="J828" s="44"/>
      <c r="K828" s="75">
        <f t="shared" si="378"/>
        <v>1004303</v>
      </c>
      <c r="L828" s="36">
        <f t="shared" ref="L828:L833" si="384">IF(H828=0,0,H828/K828*3.30578)</f>
        <v>261.891512810596</v>
      </c>
      <c r="M828" s="28">
        <f t="shared" si="383"/>
        <v>51.442926852255788</v>
      </c>
      <c r="N828" s="37">
        <f t="shared" si="380"/>
        <v>-8.0114684983911264</v>
      </c>
      <c r="O828" s="29">
        <f t="shared" si="381"/>
        <v>4968.0423977521077</v>
      </c>
      <c r="P828" s="30">
        <f t="shared" si="382"/>
        <v>62.710146737433654</v>
      </c>
      <c r="Q828" s="6"/>
      <c r="R828" s="7"/>
      <c r="S828" s="8"/>
      <c r="T828" s="9"/>
      <c r="U828" s="5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>
      <c r="A829" s="1"/>
      <c r="B829" s="31">
        <f t="shared" si="368"/>
        <v>2010</v>
      </c>
      <c r="C829" s="43">
        <f t="shared" si="376"/>
        <v>944</v>
      </c>
      <c r="D829" s="44"/>
      <c r="E829" s="45">
        <f t="shared" si="377"/>
        <v>20180</v>
      </c>
      <c r="F829" s="45">
        <f t="shared" si="377"/>
        <v>18956</v>
      </c>
      <c r="G829" s="45">
        <f t="shared" si="377"/>
        <v>0</v>
      </c>
      <c r="H829" s="45">
        <f t="shared" si="377"/>
        <v>105913309</v>
      </c>
      <c r="I829" s="44">
        <f t="shared" si="377"/>
        <v>99160021</v>
      </c>
      <c r="J829" s="44"/>
      <c r="K829" s="75">
        <f t="shared" si="378"/>
        <v>1300487</v>
      </c>
      <c r="L829" s="36">
        <f t="shared" si="384"/>
        <v>269.22691163081214</v>
      </c>
      <c r="M829" s="28">
        <f t="shared" si="383"/>
        <v>52.883807394319824</v>
      </c>
      <c r="N829" s="37">
        <f t="shared" ref="N829" si="385">IF(L828=0,"     －",IF(L829=0,"     －",(L829-L828)/L828*100))</f>
        <v>2.8009303323705703</v>
      </c>
      <c r="O829" s="29">
        <f t="shared" ref="O829" si="386">IF(H829=0,0,H829/E829)</f>
        <v>5248.4295837462832</v>
      </c>
      <c r="P829" s="30">
        <f t="shared" ref="P829" si="387">IF(K829=0,0,K829/E829)</f>
        <v>64.444350842418231</v>
      </c>
      <c r="Q829" s="6"/>
      <c r="R829" s="7"/>
      <c r="S829" s="8"/>
      <c r="T829" s="9"/>
      <c r="U829" s="5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>
      <c r="A830" s="1"/>
      <c r="B830" s="31">
        <f t="shared" si="368"/>
        <v>2011</v>
      </c>
      <c r="C830" s="43">
        <f t="shared" si="376"/>
        <v>956</v>
      </c>
      <c r="D830" s="44"/>
      <c r="E830" s="45">
        <f t="shared" ref="E830:I839" si="388">E25+E60+E95+E130+E165+E200+E235+E270+E305+E340+E375+E410+E445+E480+E515+E550+E585+E620+E655+E690+E725+E760+E795</f>
        <v>19197</v>
      </c>
      <c r="F830" s="45">
        <f t="shared" si="388"/>
        <v>17395</v>
      </c>
      <c r="G830" s="45">
        <f t="shared" si="388"/>
        <v>0</v>
      </c>
      <c r="H830" s="45">
        <f t="shared" si="388"/>
        <v>100419783</v>
      </c>
      <c r="I830" s="44">
        <f t="shared" si="388"/>
        <v>91513864</v>
      </c>
      <c r="J830" s="44"/>
      <c r="K830" s="75">
        <f t="shared" si="378"/>
        <v>1245887</v>
      </c>
      <c r="L830" s="36">
        <f t="shared" si="384"/>
        <v>266.44929295011502</v>
      </c>
      <c r="M830" s="28">
        <f t="shared" ref="M830" si="389">IF(L$809=0,0,L830/L$809*100)</f>
        <v>52.338204243300957</v>
      </c>
      <c r="N830" s="37">
        <f t="shared" ref="N830" si="390">IF(L829=0,"     －",IF(L830=0,"     －",(L830-L829)/L829*100))</f>
        <v>-1.031701721002555</v>
      </c>
      <c r="O830" s="29">
        <f t="shared" ref="O830" si="391">IF(H830=0,0,H830/E830)</f>
        <v>5231.0143772464444</v>
      </c>
      <c r="P830" s="30">
        <f t="shared" ref="P830" si="392">IF(K830=0,0,K830/E830)</f>
        <v>64.900088555503459</v>
      </c>
      <c r="Q830" s="6"/>
      <c r="R830" s="7"/>
      <c r="S830" s="8"/>
      <c r="T830" s="9"/>
      <c r="U830" s="5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>
      <c r="A831" s="1"/>
      <c r="B831" s="31">
        <f t="shared" si="368"/>
        <v>2012</v>
      </c>
      <c r="C831" s="43">
        <f t="shared" si="376"/>
        <v>1018</v>
      </c>
      <c r="D831" s="44"/>
      <c r="E831" s="45">
        <f t="shared" si="388"/>
        <v>17457</v>
      </c>
      <c r="F831" s="45">
        <f t="shared" si="388"/>
        <v>16150</v>
      </c>
      <c r="G831" s="45">
        <f t="shared" si="388"/>
        <v>0</v>
      </c>
      <c r="H831" s="45">
        <f t="shared" si="388"/>
        <v>92282067</v>
      </c>
      <c r="I831" s="44">
        <f t="shared" si="388"/>
        <v>85362942</v>
      </c>
      <c r="J831" s="44"/>
      <c r="K831" s="75">
        <f t="shared" si="378"/>
        <v>1137208</v>
      </c>
      <c r="L831" s="36">
        <f t="shared" si="384"/>
        <v>268.2571802583696</v>
      </c>
      <c r="M831" s="28">
        <f t="shared" ref="M831:M836" si="393">IF(L$809=0,0,L831/L$809*100)</f>
        <v>52.693324627148307</v>
      </c>
      <c r="N831" s="37">
        <f t="shared" ref="N831" si="394">IF(L830=0,"     －",IF(L831=0,"     －",(L831-L830)/L830*100))</f>
        <v>0.67851082967334175</v>
      </c>
      <c r="O831" s="29">
        <f t="shared" ref="O831" si="395">IF(H831=0,0,H831/E831)</f>
        <v>5286.250042962708</v>
      </c>
      <c r="P831" s="30">
        <f t="shared" ref="P831" si="396">IF(K831=0,0,K831/E831)</f>
        <v>65.143380878730596</v>
      </c>
      <c r="Q831" s="6"/>
      <c r="R831" s="7"/>
      <c r="S831" s="8"/>
      <c r="T831" s="9"/>
      <c r="U831" s="5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>
      <c r="A832" s="1"/>
      <c r="B832" s="31">
        <f t="shared" si="368"/>
        <v>2013</v>
      </c>
      <c r="C832" s="43">
        <f t="shared" si="376"/>
        <v>1083</v>
      </c>
      <c r="D832" s="44"/>
      <c r="E832" s="45">
        <f t="shared" si="388"/>
        <v>22113</v>
      </c>
      <c r="F832" s="45">
        <f t="shared" si="388"/>
        <v>21152</v>
      </c>
      <c r="G832" s="45">
        <f t="shared" si="388"/>
        <v>0</v>
      </c>
      <c r="H832" s="45">
        <f t="shared" si="388"/>
        <v>130386032</v>
      </c>
      <c r="I832" s="44">
        <f t="shared" si="388"/>
        <v>125336588</v>
      </c>
      <c r="J832" s="44"/>
      <c r="K832" s="75">
        <f t="shared" si="378"/>
        <v>1475998</v>
      </c>
      <c r="L832" s="36">
        <f t="shared" si="384"/>
        <v>292.0244721638918</v>
      </c>
      <c r="M832" s="28">
        <f t="shared" si="393"/>
        <v>57.361895387042438</v>
      </c>
      <c r="N832" s="37">
        <f t="shared" ref="N832" si="397">IF(L831=0,"     －",IF(L832=0,"     －",(L832-L831)/L831*100))</f>
        <v>8.859890304755659</v>
      </c>
      <c r="O832" s="29">
        <f t="shared" ref="O832" si="398">IF(H832=0,0,H832/E832)</f>
        <v>5896.3520101297881</v>
      </c>
      <c r="P832" s="30">
        <f t="shared" ref="P832" si="399">IF(K832=0,0,K832/E832)</f>
        <v>66.747976303531857</v>
      </c>
      <c r="Q832" s="6"/>
      <c r="R832" s="7"/>
      <c r="S832" s="8"/>
      <c r="T832" s="9"/>
      <c r="U832" s="5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>
      <c r="A833" s="1"/>
      <c r="B833" s="31">
        <f t="shared" si="368"/>
        <v>2014</v>
      </c>
      <c r="C833" s="43">
        <f t="shared" si="376"/>
        <v>771</v>
      </c>
      <c r="D833" s="44"/>
      <c r="E833" s="45">
        <f t="shared" si="388"/>
        <v>15991</v>
      </c>
      <c r="F833" s="45">
        <f t="shared" si="388"/>
        <v>15295</v>
      </c>
      <c r="G833" s="45">
        <f t="shared" si="388"/>
        <v>0</v>
      </c>
      <c r="H833" s="45">
        <f t="shared" si="388"/>
        <v>98378357</v>
      </c>
      <c r="I833" s="44">
        <f t="shared" si="388"/>
        <v>94362835</v>
      </c>
      <c r="J833" s="44"/>
      <c r="K833" s="75">
        <f t="shared" si="378"/>
        <v>1079675</v>
      </c>
      <c r="L833" s="36">
        <f t="shared" si="384"/>
        <v>301.21768588089935</v>
      </c>
      <c r="M833" s="28">
        <f t="shared" si="393"/>
        <v>59.167703508526706</v>
      </c>
      <c r="N833" s="37">
        <f t="shared" ref="N833" si="400">IF(L832=0,"     －",IF(L833=0,"     －",(L833-L832)/L832*100))</f>
        <v>3.1480970238165789</v>
      </c>
      <c r="O833" s="29">
        <f t="shared" ref="O833" si="401">IF(H833=0,0,H833/E833)</f>
        <v>6152.1078731786629</v>
      </c>
      <c r="P833" s="30">
        <f t="shared" ref="P833" si="402">IF(K833=0,0,K833/E833)</f>
        <v>67.517666187230319</v>
      </c>
      <c r="Q833" s="6"/>
      <c r="R833" s="7"/>
      <c r="S833" s="8"/>
      <c r="T833" s="9"/>
      <c r="U833" s="5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>
      <c r="A834" s="1"/>
      <c r="B834" s="31">
        <f t="shared" si="368"/>
        <v>2015</v>
      </c>
      <c r="C834" s="43">
        <f t="shared" si="376"/>
        <v>786</v>
      </c>
      <c r="D834" s="44"/>
      <c r="E834" s="45">
        <f t="shared" si="388"/>
        <v>16281</v>
      </c>
      <c r="F834" s="45">
        <f t="shared" si="388"/>
        <v>15622</v>
      </c>
      <c r="G834" s="45">
        <f t="shared" si="388"/>
        <v>0</v>
      </c>
      <c r="H834" s="45">
        <f t="shared" si="388"/>
        <v>111149953</v>
      </c>
      <c r="I834" s="44">
        <f t="shared" si="388"/>
        <v>107137942</v>
      </c>
      <c r="J834" s="44"/>
      <c r="K834" s="75">
        <f t="shared" si="378"/>
        <v>1096262</v>
      </c>
      <c r="L834" s="36">
        <f t="shared" ref="L834" si="403">IF(H834=0,0,H834/K834*3.30578)</f>
        <v>335.1728798666195</v>
      </c>
      <c r="M834" s="28">
        <f t="shared" si="393"/>
        <v>65.837467418458516</v>
      </c>
      <c r="N834" s="37">
        <f t="shared" ref="N834" si="404">IF(L833=0,"     －",IF(L834=0,"     －",(L834-L833)/L833*100))</f>
        <v>11.272642868369267</v>
      </c>
      <c r="O834" s="29">
        <f t="shared" ref="O834" si="405">IF(H834=0,0,H834/E834)</f>
        <v>6826.9733431607392</v>
      </c>
      <c r="P834" s="30">
        <f t="shared" ref="P834" si="406">IF(K834=0,0,K834/E834)</f>
        <v>67.333824703642279</v>
      </c>
      <c r="Q834" s="6"/>
      <c r="R834" s="7"/>
      <c r="S834" s="8"/>
      <c r="T834" s="9"/>
      <c r="U834" s="5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>
      <c r="A835" s="1"/>
      <c r="B835" s="31">
        <f t="shared" si="368"/>
        <v>2016</v>
      </c>
      <c r="C835" s="43">
        <f t="shared" si="376"/>
        <v>831</v>
      </c>
      <c r="D835" s="44"/>
      <c r="E835" s="45">
        <f t="shared" si="388"/>
        <v>12726</v>
      </c>
      <c r="F835" s="45">
        <f t="shared" si="388"/>
        <v>11659</v>
      </c>
      <c r="G835" s="45">
        <f t="shared" si="388"/>
        <v>0</v>
      </c>
      <c r="H835" s="45">
        <f t="shared" si="388"/>
        <v>87210447</v>
      </c>
      <c r="I835" s="44">
        <f t="shared" si="388"/>
        <v>80574104</v>
      </c>
      <c r="J835" s="44"/>
      <c r="K835" s="75">
        <f t="shared" si="378"/>
        <v>831839</v>
      </c>
      <c r="L835" s="36">
        <f t="shared" ref="L835" si="407">IF(H835=0,0,H835/K835*3.30578)</f>
        <v>346.57974858555559</v>
      </c>
      <c r="M835" s="28">
        <f t="shared" si="393"/>
        <v>68.07810021645949</v>
      </c>
      <c r="N835" s="37">
        <f t="shared" ref="N835" si="408">IF(L834=0,"     －",IF(L835=0,"     －",(L835-L834)/L834*100))</f>
        <v>3.4032791446239345</v>
      </c>
      <c r="O835" s="29">
        <f t="shared" ref="O835" si="409">IF(H835=0,0,H835/E835)</f>
        <v>6852.9347006129183</v>
      </c>
      <c r="P835" s="30">
        <f t="shared" ref="P835" si="410">IF(K835=0,0,K835/E835)</f>
        <v>65.365315102938865</v>
      </c>
      <c r="Q835" s="6"/>
      <c r="R835" s="7"/>
      <c r="S835" s="8"/>
      <c r="T835" s="9"/>
      <c r="U835" s="5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>
      <c r="A836" s="1"/>
      <c r="B836" s="31">
        <f t="shared" si="368"/>
        <v>2017</v>
      </c>
      <c r="C836" s="43">
        <f t="shared" si="376"/>
        <v>902</v>
      </c>
      <c r="D836" s="44"/>
      <c r="E836" s="45">
        <f t="shared" si="388"/>
        <v>13429</v>
      </c>
      <c r="F836" s="45">
        <f t="shared" si="388"/>
        <v>12505</v>
      </c>
      <c r="G836" s="45">
        <f t="shared" si="388"/>
        <v>0</v>
      </c>
      <c r="H836" s="45">
        <f t="shared" si="388"/>
        <v>97669935</v>
      </c>
      <c r="I836" s="44">
        <f t="shared" si="388"/>
        <v>90817626</v>
      </c>
      <c r="J836" s="44"/>
      <c r="K836" s="75">
        <f t="shared" si="378"/>
        <v>891543</v>
      </c>
      <c r="L836" s="36">
        <f t="shared" ref="L836" si="411">IF(H836=0,0,H836/K836*3.30578)</f>
        <v>362.15338769335858</v>
      </c>
      <c r="M836" s="28">
        <f t="shared" si="393"/>
        <v>71.137204991746898</v>
      </c>
      <c r="N836" s="37">
        <f t="shared" ref="N836" si="412">IF(L835=0,"     －",IF(L836=0,"     －",(L836-L835)/L835*100))</f>
        <v>4.4935225359708317</v>
      </c>
      <c r="O836" s="29">
        <f t="shared" ref="O836" si="413">IF(H836=0,0,H836/E836)</f>
        <v>7273.060912949587</v>
      </c>
      <c r="P836" s="30">
        <f t="shared" ref="P836" si="414">IF(K836=0,0,K836/E836)</f>
        <v>66.389381189962023</v>
      </c>
      <c r="Q836" s="6"/>
      <c r="R836" s="7"/>
      <c r="S836" s="8"/>
      <c r="T836" s="9"/>
      <c r="U836" s="5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>
      <c r="A837" s="1"/>
      <c r="B837" s="31">
        <f t="shared" si="368"/>
        <v>2018</v>
      </c>
      <c r="C837" s="43">
        <f t="shared" si="376"/>
        <v>920</v>
      </c>
      <c r="D837" s="44"/>
      <c r="E837" s="45">
        <f t="shared" si="388"/>
        <v>12172</v>
      </c>
      <c r="F837" s="45">
        <f t="shared" si="388"/>
        <v>10895</v>
      </c>
      <c r="G837" s="45">
        <f t="shared" si="388"/>
        <v>0</v>
      </c>
      <c r="H837" s="45">
        <f t="shared" si="388"/>
        <v>85619629</v>
      </c>
      <c r="I837" s="44">
        <f t="shared" si="388"/>
        <v>76222871</v>
      </c>
      <c r="J837" s="44"/>
      <c r="K837" s="75">
        <f t="shared" si="378"/>
        <v>753974</v>
      </c>
      <c r="L837" s="36">
        <f t="shared" ref="L837" si="415">IF(H837=0,0,H837/K837*3.30578)</f>
        <v>375.39710541161895</v>
      </c>
      <c r="M837" s="28">
        <f t="shared" ref="M837" si="416">IF(L$809=0,0,L837/L$809*100)</f>
        <v>73.738647071792911</v>
      </c>
      <c r="N837" s="37">
        <f t="shared" ref="N837" si="417">IF(L836=0,"     －",IF(L837=0,"     －",(L837-L836)/L836*100))</f>
        <v>3.6569360299548133</v>
      </c>
      <c r="O837" s="29">
        <f t="shared" ref="O837" si="418">IF(H837=0,0,H837/E837)</f>
        <v>7034.146319421623</v>
      </c>
      <c r="P837" s="30">
        <f t="shared" ref="P837" si="419">IF(K837=0,0,K837/E837)</f>
        <v>61.943312520538939</v>
      </c>
      <c r="Q837" s="6"/>
      <c r="R837" s="7"/>
      <c r="S837" s="8"/>
      <c r="T837" s="9"/>
      <c r="U837" s="5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>
      <c r="A838" s="1"/>
      <c r="B838" s="31">
        <f t="shared" si="368"/>
        <v>2019</v>
      </c>
      <c r="C838" s="43">
        <f t="shared" si="376"/>
        <v>910</v>
      </c>
      <c r="D838" s="44"/>
      <c r="E838" s="45">
        <f t="shared" si="388"/>
        <v>14182</v>
      </c>
      <c r="F838" s="45">
        <f t="shared" si="388"/>
        <v>12844</v>
      </c>
      <c r="G838" s="45">
        <f t="shared" si="388"/>
        <v>0</v>
      </c>
      <c r="H838" s="45">
        <f t="shared" si="388"/>
        <v>104479833</v>
      </c>
      <c r="I838" s="44">
        <f t="shared" si="388"/>
        <v>95541410</v>
      </c>
      <c r="J838" s="44"/>
      <c r="K838" s="75">
        <f t="shared" si="378"/>
        <v>908298</v>
      </c>
      <c r="L838" s="36">
        <f t="shared" ref="L838" si="420">IF(H838=0,0,H838/K838*3.30578)</f>
        <v>380.25773736674523</v>
      </c>
      <c r="M838" s="28">
        <f t="shared" ref="M838" si="421">IF(L$809=0,0,L838/L$809*100)</f>
        <v>74.693413155809296</v>
      </c>
      <c r="N838" s="37">
        <f t="shared" ref="N838" si="422">IF(L837=0,"     －",IF(L838=0,"     －",(L838-L837)/L837*100))</f>
        <v>1.2947973985565626</v>
      </c>
      <c r="O838" s="29">
        <f t="shared" ref="O838" si="423">IF(H838=0,0,H838/E838)</f>
        <v>7367.0732618812581</v>
      </c>
      <c r="P838" s="30">
        <f t="shared" ref="P838" si="424">IF(K838=0,0,K838/E838)</f>
        <v>64.045832745734032</v>
      </c>
      <c r="Q838" s="6"/>
      <c r="R838" s="7"/>
      <c r="S838" s="8"/>
      <c r="T838" s="9"/>
      <c r="U838" s="5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>
      <c r="A839" s="1"/>
      <c r="B839" s="31">
        <f t="shared" si="368"/>
        <v>2020</v>
      </c>
      <c r="C839" s="43">
        <f t="shared" si="376"/>
        <v>631</v>
      </c>
      <c r="D839" s="44"/>
      <c r="E839" s="45">
        <f t="shared" si="388"/>
        <v>8444</v>
      </c>
      <c r="F839" s="45">
        <f t="shared" si="388"/>
        <v>7621</v>
      </c>
      <c r="G839" s="45">
        <f t="shared" si="388"/>
        <v>0</v>
      </c>
      <c r="H839" s="45">
        <f t="shared" si="388"/>
        <v>68633147</v>
      </c>
      <c r="I839" s="44">
        <f t="shared" si="388"/>
        <v>62160014</v>
      </c>
      <c r="J839" s="44"/>
      <c r="K839" s="75">
        <f t="shared" si="378"/>
        <v>536819</v>
      </c>
      <c r="L839" s="36">
        <f t="shared" ref="L839" si="425">IF(H839=0,0,H839/K839*3.30578)</f>
        <v>422.64913255615022</v>
      </c>
      <c r="M839" s="28">
        <f t="shared" ref="M839" si="426">IF(L$809=0,0,L839/L$809*100)</f>
        <v>83.020286441965652</v>
      </c>
      <c r="N839" s="37">
        <f t="shared" ref="N839" si="427">IF(L838=0,"     －",IF(L839=0,"     －",(L839-L838)/L838*100))</f>
        <v>11.148069065724224</v>
      </c>
      <c r="O839" s="29">
        <f t="shared" ref="O839" si="428">IF(H839=0,0,H839/E839)</f>
        <v>8128.0373045949791</v>
      </c>
      <c r="P839" s="30">
        <f t="shared" ref="P839" si="429">IF(K839=0,0,K839/E839)</f>
        <v>63.574017053529133</v>
      </c>
      <c r="Q839" s="6"/>
      <c r="R839" s="7"/>
      <c r="S839" s="8"/>
      <c r="T839" s="9"/>
      <c r="U839" s="5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>
      <c r="A840" s="1"/>
      <c r="B840" s="31">
        <f t="shared" si="368"/>
        <v>2021</v>
      </c>
      <c r="C840" s="43">
        <f t="shared" si="376"/>
        <v>627</v>
      </c>
      <c r="D840" s="44"/>
      <c r="E840" s="45">
        <f t="shared" ref="E840:I843" si="430">E35+E70+E105+E140+E175+E210+E245+E280+E315+E350+E385+E420+E455+E490+E525+E560+E595+E630+E665+E700+E735+E770+E805</f>
        <v>11017</v>
      </c>
      <c r="F840" s="45">
        <f t="shared" si="430"/>
        <v>10530</v>
      </c>
      <c r="G840" s="45">
        <f t="shared" si="430"/>
        <v>0</v>
      </c>
      <c r="H840" s="45">
        <f t="shared" si="430"/>
        <v>95508620</v>
      </c>
      <c r="I840" s="44">
        <f t="shared" si="430"/>
        <v>91350451</v>
      </c>
      <c r="J840" s="44"/>
      <c r="K840" s="75">
        <f t="shared" si="378"/>
        <v>724484</v>
      </c>
      <c r="L840" s="36">
        <f t="shared" ref="L840" si="431">IF(H840=0,0,H840/K840*3.30578)</f>
        <v>435.80049500554873</v>
      </c>
      <c r="M840" s="28">
        <f t="shared" ref="M840" si="432">IF(L$809=0,0,L840/L$809*100)</f>
        <v>85.603587325722046</v>
      </c>
      <c r="N840" s="37">
        <f t="shared" ref="N840" si="433">IF(L839=0,"     －",IF(L840=0,"     －",(L840-L839)/L839*100))</f>
        <v>3.1116501694585419</v>
      </c>
      <c r="O840" s="29">
        <f t="shared" ref="O840" si="434">IF(H840=0,0,H840/E840)</f>
        <v>8669.2039575201961</v>
      </c>
      <c r="P840" s="30">
        <f t="shared" ref="P840" si="435">IF(K840=0,0,K840/E840)</f>
        <v>65.760551874375963</v>
      </c>
      <c r="Q840" s="6"/>
      <c r="R840" s="7"/>
      <c r="S840" s="8"/>
      <c r="T840" s="9"/>
      <c r="U840" s="5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>
      <c r="A841" s="1"/>
      <c r="B841" s="31">
        <f t="shared" si="368"/>
        <v>2022</v>
      </c>
      <c r="C841" s="43">
        <f t="shared" si="376"/>
        <v>556</v>
      </c>
      <c r="D841" s="44"/>
      <c r="E841" s="45">
        <f t="shared" si="430"/>
        <v>9428</v>
      </c>
      <c r="F841" s="45">
        <f t="shared" si="430"/>
        <v>8970</v>
      </c>
      <c r="G841" s="45">
        <f t="shared" si="430"/>
        <v>0</v>
      </c>
      <c r="H841" s="45">
        <f t="shared" si="430"/>
        <v>79966705</v>
      </c>
      <c r="I841" s="44">
        <f t="shared" si="430"/>
        <v>76433608</v>
      </c>
      <c r="J841" s="44"/>
      <c r="K841" s="75">
        <f t="shared" si="378"/>
        <v>608278</v>
      </c>
      <c r="L841" s="36">
        <f t="shared" ref="L841" si="436">IF(H841=0,0,H841/K841*3.30578)</f>
        <v>434.59131195752605</v>
      </c>
      <c r="M841" s="28">
        <f>IF(L$809=0,0,L841/L$809*100)</f>
        <v>85.366069452680449</v>
      </c>
      <c r="N841" s="37">
        <f t="shared" ref="N841" si="437">IF(L840=0,"     －",IF(L841=0,"     －",(L841-L840)/L840*100))</f>
        <v>-0.27746252284713091</v>
      </c>
      <c r="O841" s="29">
        <f t="shared" ref="O841" si="438">IF(H841=0,0,H841/E841)</f>
        <v>8481.8312473483238</v>
      </c>
      <c r="P841" s="30">
        <f t="shared" ref="P841" si="439">IF(K841=0,0,K841/E841)</f>
        <v>64.518243529910904</v>
      </c>
      <c r="Q841" s="6"/>
      <c r="R841" s="7"/>
      <c r="S841" s="8"/>
      <c r="T841" s="9"/>
      <c r="U841" s="5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>
      <c r="A842" s="1"/>
      <c r="B842" s="31">
        <f t="shared" si="368"/>
        <v>2023</v>
      </c>
      <c r="C842" s="43">
        <f t="shared" si="376"/>
        <v>523</v>
      </c>
      <c r="D842" s="44"/>
      <c r="E842" s="45">
        <f t="shared" si="430"/>
        <v>9755</v>
      </c>
      <c r="F842" s="45">
        <f t="shared" si="430"/>
        <v>9316</v>
      </c>
      <c r="G842" s="45">
        <f t="shared" si="430"/>
        <v>0</v>
      </c>
      <c r="H842" s="45">
        <f t="shared" si="430"/>
        <v>118746808</v>
      </c>
      <c r="I842" s="44">
        <f t="shared" si="430"/>
        <v>115205313</v>
      </c>
      <c r="J842" s="44"/>
      <c r="K842" s="75">
        <f t="shared" si="378"/>
        <v>661222</v>
      </c>
      <c r="L842" s="36">
        <f t="shared" ref="L842" si="440">IF(H842=0,0,H842/K842*3.30578)</f>
        <v>593.67477632359487</v>
      </c>
      <c r="M842" s="28">
        <f>IF(L$809=0,0,L842/L$809*100)</f>
        <v>116.61457740530628</v>
      </c>
      <c r="N842" s="37">
        <f t="shared" ref="N842" si="441">IF(L841=0,"     －",IF(L842=0,"     －",(L842-L841)/L841*100))</f>
        <v>36.605302496616993</v>
      </c>
      <c r="O842" s="29">
        <f t="shared" ref="O842" si="442">IF(H842=0,0,H842/E842)</f>
        <v>12172.917273193234</v>
      </c>
      <c r="P842" s="30">
        <f t="shared" ref="P842" si="443">IF(K842=0,0,K842/E842)</f>
        <v>67.782880574064578</v>
      </c>
      <c r="Q842" s="6"/>
      <c r="R842" s="7"/>
      <c r="S842" s="8"/>
      <c r="T842" s="9"/>
      <c r="U842" s="5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>
      <c r="A843" s="1"/>
      <c r="B843" s="31">
        <f t="shared" si="368"/>
        <v>2024</v>
      </c>
      <c r="C843" s="43">
        <f t="shared" si="376"/>
        <v>447</v>
      </c>
      <c r="D843" s="44"/>
      <c r="E843" s="45">
        <f t="shared" si="430"/>
        <v>7163</v>
      </c>
      <c r="F843" s="45">
        <f t="shared" si="430"/>
        <v>6927</v>
      </c>
      <c r="G843" s="45">
        <f t="shared" si="430"/>
        <v>0</v>
      </c>
      <c r="H843" s="45">
        <f t="shared" si="430"/>
        <v>80251109</v>
      </c>
      <c r="I843" s="44">
        <f t="shared" si="430"/>
        <v>77940195</v>
      </c>
      <c r="J843" s="44"/>
      <c r="K843" s="75">
        <f t="shared" si="378"/>
        <v>466179</v>
      </c>
      <c r="L843" s="36">
        <f t="shared" ref="L843" si="444">IF(H843=0,0,H843/K843*3.30578)</f>
        <v>569.07863955695132</v>
      </c>
      <c r="M843" s="28">
        <f>IF(L$809=0,0,L843/L$809*100)</f>
        <v>111.78319798809851</v>
      </c>
      <c r="N843" s="37">
        <f t="shared" ref="N843" si="445">IF(L842=0,"     －",IF(L843=0,"     －",(L843-L842)/L842*100))</f>
        <v>-4.1430321360388938</v>
      </c>
      <c r="O843" s="29">
        <f t="shared" ref="O843" si="446">IF(H843=0,0,H843/E843)</f>
        <v>11203.561217367025</v>
      </c>
      <c r="P843" s="30">
        <f t="shared" ref="P843" si="447">IF(K843=0,0,K843/E843)</f>
        <v>65.081530085159855</v>
      </c>
      <c r="Q843" s="6"/>
      <c r="R843" s="7"/>
      <c r="S843" s="8"/>
      <c r="T843" s="9"/>
      <c r="U843" s="5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>
      <c r="A844" s="1"/>
      <c r="B844" s="58" t="s">
        <v>49</v>
      </c>
      <c r="C844" s="59">
        <v>13</v>
      </c>
      <c r="D844" s="60">
        <v>10</v>
      </c>
      <c r="E844" s="61">
        <v>456</v>
      </c>
      <c r="F844" s="61">
        <v>410</v>
      </c>
      <c r="G844" s="61">
        <v>390</v>
      </c>
      <c r="H844" s="61">
        <v>3169334</v>
      </c>
      <c r="I844" s="60">
        <v>2828492</v>
      </c>
      <c r="J844" s="60">
        <v>2725132</v>
      </c>
      <c r="K844" s="73">
        <v>28880</v>
      </c>
      <c r="L844" s="63">
        <f t="shared" ref="L844:L964" si="448">IF(H844=0,0,H844/K844*3.30578)</f>
        <v>362.78119634764539</v>
      </c>
      <c r="M844" s="62">
        <v>100</v>
      </c>
      <c r="N844" s="63"/>
      <c r="O844" s="64">
        <f t="shared" ref="O844:O964" si="449">IF(H844=0,0,H844/E844)</f>
        <v>6950.2938596491231</v>
      </c>
      <c r="P844" s="65">
        <f t="shared" ref="P844:P964" si="450">IF(K844=0,0,K844/E844)</f>
        <v>63.333333333333336</v>
      </c>
      <c r="Q844" s="6">
        <f t="shared" ref="Q844:Q859" si="451">IF(F844=0,0,F844/E844*100)</f>
        <v>89.912280701754383</v>
      </c>
      <c r="R844" s="7">
        <f t="shared" ref="R844:R859" si="452">IF(G844=0,0,G844/E844*100)</f>
        <v>85.526315789473685</v>
      </c>
      <c r="S844" s="8">
        <f t="shared" ref="S844:S859" si="453">IF(I844=0,0,I844/H844*100)</f>
        <v>89.245626999237061</v>
      </c>
      <c r="T844" s="9">
        <f t="shared" ref="T844:T859" si="454">E844-F844</f>
        <v>46</v>
      </c>
      <c r="U844" s="5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>
      <c r="A845" s="1"/>
      <c r="B845" s="31">
        <v>1991</v>
      </c>
      <c r="C845" s="33">
        <v>20</v>
      </c>
      <c r="D845" s="34">
        <v>8</v>
      </c>
      <c r="E845" s="35">
        <v>539</v>
      </c>
      <c r="F845" s="35">
        <v>363</v>
      </c>
      <c r="G845" s="35">
        <v>278</v>
      </c>
      <c r="H845" s="35">
        <v>3912653</v>
      </c>
      <c r="I845" s="34">
        <v>2632811</v>
      </c>
      <c r="J845" s="34">
        <v>1932457</v>
      </c>
      <c r="K845" s="72">
        <v>36504</v>
      </c>
      <c r="L845" s="36">
        <f t="shared" si="448"/>
        <v>354.32747190280514</v>
      </c>
      <c r="M845" s="28">
        <f>IF(L844=0,0,L845/L844*100)</f>
        <v>97.669745695215354</v>
      </c>
      <c r="N845" s="37">
        <f>IF(L844=0,"     －",IF(L845=0,"     －",(L845-L844)/L844*100))</f>
        <v>-2.3302543047846465</v>
      </c>
      <c r="O845" s="29">
        <f t="shared" si="449"/>
        <v>7259.0964749536179</v>
      </c>
      <c r="P845" s="30">
        <f t="shared" si="450"/>
        <v>67.725417439703151</v>
      </c>
      <c r="Q845" s="6">
        <f t="shared" si="451"/>
        <v>67.346938775510196</v>
      </c>
      <c r="R845" s="7">
        <f t="shared" si="452"/>
        <v>51.576994434137291</v>
      </c>
      <c r="S845" s="8">
        <f t="shared" si="453"/>
        <v>67.289662538436204</v>
      </c>
      <c r="T845" s="9">
        <f t="shared" si="454"/>
        <v>176</v>
      </c>
      <c r="U845" s="5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>
      <c r="A846" s="1"/>
      <c r="B846" s="31">
        <v>1992</v>
      </c>
      <c r="C846" s="33">
        <v>14</v>
      </c>
      <c r="D846" s="34">
        <v>9</v>
      </c>
      <c r="E846" s="35">
        <v>512</v>
      </c>
      <c r="F846" s="35">
        <v>468</v>
      </c>
      <c r="G846" s="35">
        <v>440</v>
      </c>
      <c r="H846" s="35">
        <v>2930848</v>
      </c>
      <c r="I846" s="34">
        <v>2740568</v>
      </c>
      <c r="J846" s="34">
        <v>2584787</v>
      </c>
      <c r="K846" s="72">
        <v>34041</v>
      </c>
      <c r="L846" s="36">
        <f t="shared" si="448"/>
        <v>284.61968512793396</v>
      </c>
      <c r="M846" s="28">
        <f>IF(L844=0,0,L846/L844*100)</f>
        <v>78.454916625609513</v>
      </c>
      <c r="N846" s="37">
        <f t="shared" ref="N846:N860" si="455">IF(L845=0,"     －",IF(L846=0,"     －",(L846-L845)/L845*100))</f>
        <v>-19.673266202173728</v>
      </c>
      <c r="O846" s="29">
        <f t="shared" si="449"/>
        <v>5724.3125</v>
      </c>
      <c r="P846" s="30">
        <f t="shared" si="450"/>
        <v>66.486328125</v>
      </c>
      <c r="Q846" s="6">
        <f t="shared" si="451"/>
        <v>91.40625</v>
      </c>
      <c r="R846" s="7">
        <f t="shared" si="452"/>
        <v>85.9375</v>
      </c>
      <c r="S846" s="8">
        <f t="shared" si="453"/>
        <v>93.507681053401612</v>
      </c>
      <c r="T846" s="9">
        <f t="shared" si="454"/>
        <v>44</v>
      </c>
      <c r="U846" s="5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>
      <c r="A847" s="1"/>
      <c r="B847" s="31">
        <f>B846+1</f>
        <v>1993</v>
      </c>
      <c r="C847" s="33">
        <v>15</v>
      </c>
      <c r="D847" s="34">
        <v>3</v>
      </c>
      <c r="E847" s="35">
        <v>547</v>
      </c>
      <c r="F847" s="35">
        <v>487</v>
      </c>
      <c r="G847" s="35">
        <v>474</v>
      </c>
      <c r="H847" s="35">
        <v>3147228</v>
      </c>
      <c r="I847" s="34">
        <v>2778436</v>
      </c>
      <c r="J847" s="34">
        <v>2702445</v>
      </c>
      <c r="K847" s="72">
        <v>36536</v>
      </c>
      <c r="L847" s="36">
        <f t="shared" si="448"/>
        <v>284.76142374206262</v>
      </c>
      <c r="M847" s="28">
        <f>IF(L844=0,0,L847/L844*100)</f>
        <v>78.493986625806784</v>
      </c>
      <c r="N847" s="37">
        <f t="shared" si="455"/>
        <v>4.9799301149864389E-2</v>
      </c>
      <c r="O847" s="29">
        <f t="shared" si="449"/>
        <v>5753.6160877513712</v>
      </c>
      <c r="P847" s="30">
        <f t="shared" si="450"/>
        <v>66.793418647166362</v>
      </c>
      <c r="Q847" s="6">
        <f t="shared" si="451"/>
        <v>89.031078610603288</v>
      </c>
      <c r="R847" s="7">
        <f t="shared" si="452"/>
        <v>86.654478976234003</v>
      </c>
      <c r="S847" s="8">
        <f t="shared" si="453"/>
        <v>88.282005625267701</v>
      </c>
      <c r="T847" s="9">
        <f t="shared" si="454"/>
        <v>60</v>
      </c>
      <c r="U847" s="5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>
      <c r="A848" s="1"/>
      <c r="B848" s="31">
        <f t="shared" ref="B848:B868" si="456">B847+1</f>
        <v>1994</v>
      </c>
      <c r="C848" s="33">
        <v>65</v>
      </c>
      <c r="D848" s="34">
        <v>45</v>
      </c>
      <c r="E848" s="35">
        <v>2268</v>
      </c>
      <c r="F848" s="35">
        <v>2078</v>
      </c>
      <c r="G848" s="35">
        <v>1988</v>
      </c>
      <c r="H848" s="35">
        <v>11279610</v>
      </c>
      <c r="I848" s="34">
        <v>10257340</v>
      </c>
      <c r="J848" s="34">
        <v>9770434</v>
      </c>
      <c r="K848" s="72">
        <v>145420</v>
      </c>
      <c r="L848" s="36">
        <f t="shared" si="448"/>
        <v>256.41527400495113</v>
      </c>
      <c r="M848" s="28">
        <f>IF(L844=0,0,L848/L844*100)</f>
        <v>70.680420205471151</v>
      </c>
      <c r="N848" s="37">
        <f t="shared" si="455"/>
        <v>-9.9543503346111528</v>
      </c>
      <c r="O848" s="29">
        <f t="shared" si="449"/>
        <v>4973.3730158730159</v>
      </c>
      <c r="P848" s="30">
        <f t="shared" si="450"/>
        <v>64.118165784832456</v>
      </c>
      <c r="Q848" s="6">
        <f t="shared" si="451"/>
        <v>91.622574955908291</v>
      </c>
      <c r="R848" s="7">
        <f t="shared" si="452"/>
        <v>87.654320987654316</v>
      </c>
      <c r="S848" s="8">
        <f t="shared" si="453"/>
        <v>90.937009346954369</v>
      </c>
      <c r="T848" s="9">
        <f t="shared" si="454"/>
        <v>190</v>
      </c>
      <c r="U848" s="5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>
      <c r="A849" s="1"/>
      <c r="B849" s="31">
        <f t="shared" si="456"/>
        <v>1995</v>
      </c>
      <c r="C849" s="33">
        <v>95</v>
      </c>
      <c r="D849" s="34">
        <v>55</v>
      </c>
      <c r="E849" s="35">
        <v>3153</v>
      </c>
      <c r="F849" s="35">
        <v>2888</v>
      </c>
      <c r="G849" s="35">
        <v>2605</v>
      </c>
      <c r="H849" s="35">
        <v>14904320</v>
      </c>
      <c r="I849" s="34">
        <v>13605170</v>
      </c>
      <c r="J849" s="34">
        <v>12287350</v>
      </c>
      <c r="K849" s="72">
        <v>212182</v>
      </c>
      <c r="L849" s="36">
        <f t="shared" si="448"/>
        <v>232.20821261746991</v>
      </c>
      <c r="M849" s="28">
        <f>IF(L844=0,0,L849/L844*100)</f>
        <v>64.007786223558782</v>
      </c>
      <c r="N849" s="37">
        <f t="shared" si="455"/>
        <v>-9.4405692022128918</v>
      </c>
      <c r="O849" s="29">
        <f t="shared" si="449"/>
        <v>4727.0282270853158</v>
      </c>
      <c r="P849" s="30">
        <f t="shared" si="450"/>
        <v>67.295274341896601</v>
      </c>
      <c r="Q849" s="6">
        <f t="shared" si="451"/>
        <v>91.595306057722809</v>
      </c>
      <c r="R849" s="7">
        <f t="shared" si="452"/>
        <v>82.619727243894701</v>
      </c>
      <c r="S849" s="8">
        <f t="shared" si="453"/>
        <v>91.283399712298177</v>
      </c>
      <c r="T849" s="9">
        <f t="shared" si="454"/>
        <v>265</v>
      </c>
      <c r="U849" s="5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>
      <c r="A850" s="1"/>
      <c r="B850" s="31">
        <f t="shared" si="456"/>
        <v>1996</v>
      </c>
      <c r="C850" s="33">
        <v>77</v>
      </c>
      <c r="D850" s="34">
        <v>58</v>
      </c>
      <c r="E850" s="35">
        <v>2651</v>
      </c>
      <c r="F850" s="35">
        <v>2535</v>
      </c>
      <c r="G850" s="35">
        <v>2254</v>
      </c>
      <c r="H850" s="35">
        <v>11892380</v>
      </c>
      <c r="I850" s="34">
        <v>11376390</v>
      </c>
      <c r="J850" s="34">
        <v>10182290</v>
      </c>
      <c r="K850" s="72">
        <v>184846</v>
      </c>
      <c r="L850" s="36">
        <f t="shared" si="448"/>
        <v>212.68294664964347</v>
      </c>
      <c r="M850" s="28">
        <f>IF(L844=0,0,L850/L844*100)</f>
        <v>58.625680931333058</v>
      </c>
      <c r="N850" s="37">
        <f t="shared" si="455"/>
        <v>-8.4085165411404059</v>
      </c>
      <c r="O850" s="29">
        <f t="shared" si="449"/>
        <v>4485.9977367031306</v>
      </c>
      <c r="P850" s="30">
        <f t="shared" si="450"/>
        <v>69.726895511127879</v>
      </c>
      <c r="Q850" s="6">
        <f t="shared" si="451"/>
        <v>95.624292719728416</v>
      </c>
      <c r="R850" s="7">
        <f t="shared" si="452"/>
        <v>85.024519049415318</v>
      </c>
      <c r="S850" s="8">
        <f t="shared" si="453"/>
        <v>95.661171271015562</v>
      </c>
      <c r="T850" s="9">
        <f t="shared" si="454"/>
        <v>116</v>
      </c>
      <c r="U850" s="5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>
      <c r="A851" s="1"/>
      <c r="B851" s="31">
        <f t="shared" si="456"/>
        <v>1997</v>
      </c>
      <c r="C851" s="33">
        <v>50</v>
      </c>
      <c r="D851">
        <v>31</v>
      </c>
      <c r="E851" s="35">
        <v>1861</v>
      </c>
      <c r="F851" s="35">
        <v>1780</v>
      </c>
      <c r="G851" s="35">
        <v>1621</v>
      </c>
      <c r="H851" s="35">
        <v>8393142</v>
      </c>
      <c r="I851" s="34">
        <v>8024151</v>
      </c>
      <c r="J851" s="34">
        <v>7310725</v>
      </c>
      <c r="K851" s="72">
        <v>132634</v>
      </c>
      <c r="L851" s="36">
        <f t="shared" si="448"/>
        <v>209.19131565631739</v>
      </c>
      <c r="M851" s="28">
        <f>IF(L844=0,0,L851/L844*100)</f>
        <v>57.663218976722789</v>
      </c>
      <c r="N851" s="37">
        <f t="shared" si="455"/>
        <v>-1.6417070801063856</v>
      </c>
      <c r="O851" s="29">
        <f t="shared" si="449"/>
        <v>4510.0171950564209</v>
      </c>
      <c r="P851" s="30">
        <f t="shared" si="450"/>
        <v>71.270284793121974</v>
      </c>
      <c r="Q851" s="6">
        <f t="shared" si="451"/>
        <v>95.647501343363786</v>
      </c>
      <c r="R851" s="7">
        <f t="shared" si="452"/>
        <v>87.103707684040842</v>
      </c>
      <c r="S851" s="8">
        <f t="shared" si="453"/>
        <v>95.603660702988222</v>
      </c>
      <c r="T851" s="9">
        <f t="shared" si="454"/>
        <v>81</v>
      </c>
      <c r="U851" s="5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>
      <c r="A852" s="1"/>
      <c r="B852" s="31">
        <f t="shared" si="456"/>
        <v>1998</v>
      </c>
      <c r="C852" s="33">
        <v>74</v>
      </c>
      <c r="D852" s="34">
        <v>47</v>
      </c>
      <c r="E852" s="35">
        <v>2240</v>
      </c>
      <c r="F852" s="35">
        <v>2023</v>
      </c>
      <c r="G852" s="35">
        <v>1747</v>
      </c>
      <c r="H852" s="35">
        <v>9563530</v>
      </c>
      <c r="I852" s="34">
        <v>8692830</v>
      </c>
      <c r="J852" s="34">
        <v>7555970</v>
      </c>
      <c r="K852" s="72">
        <v>162163</v>
      </c>
      <c r="L852" s="36">
        <f t="shared" si="448"/>
        <v>194.95770430616111</v>
      </c>
      <c r="M852" s="28">
        <f>IF(L844=0,0,L852/L844*100)</f>
        <v>53.739748991658701</v>
      </c>
      <c r="N852" s="37">
        <f t="shared" si="455"/>
        <v>-6.8041119706617419</v>
      </c>
      <c r="O852" s="29">
        <f t="shared" si="449"/>
        <v>4269.4330357142853</v>
      </c>
      <c r="P852" s="30">
        <f t="shared" si="450"/>
        <v>72.394196428571433</v>
      </c>
      <c r="Q852" s="6">
        <f t="shared" si="451"/>
        <v>90.3125</v>
      </c>
      <c r="R852" s="7">
        <f t="shared" si="452"/>
        <v>77.991071428571416</v>
      </c>
      <c r="S852" s="8">
        <f t="shared" si="453"/>
        <v>90.895621177535915</v>
      </c>
      <c r="T852" s="9">
        <f t="shared" si="454"/>
        <v>217</v>
      </c>
      <c r="U852" s="5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>
      <c r="A853" s="1"/>
      <c r="B853" s="31">
        <f t="shared" si="456"/>
        <v>1999</v>
      </c>
      <c r="C853" s="33">
        <v>87</v>
      </c>
      <c r="D853" s="34">
        <v>61</v>
      </c>
      <c r="E853" s="35">
        <v>3309</v>
      </c>
      <c r="F853" s="35">
        <v>3087</v>
      </c>
      <c r="G853" s="35">
        <v>2801</v>
      </c>
      <c r="H853" s="35">
        <v>13826900</v>
      </c>
      <c r="I853" s="34">
        <v>12955100</v>
      </c>
      <c r="J853" s="34">
        <v>11847000</v>
      </c>
      <c r="K853" s="72">
        <v>243314</v>
      </c>
      <c r="L853" s="36">
        <f t="shared" si="448"/>
        <v>187.85885515013521</v>
      </c>
      <c r="M853" s="28">
        <f>IF(L844=0,0,L853/L844*100)</f>
        <v>51.782963682085146</v>
      </c>
      <c r="N853" s="37">
        <f t="shared" si="455"/>
        <v>-3.6412252500049327</v>
      </c>
      <c r="O853" s="29">
        <f t="shared" si="449"/>
        <v>4178.5735871864608</v>
      </c>
      <c r="P853" s="30">
        <f t="shared" si="450"/>
        <v>73.530976125717743</v>
      </c>
      <c r="Q853" s="6">
        <f t="shared" si="451"/>
        <v>93.291024478694467</v>
      </c>
      <c r="R853" s="7">
        <f t="shared" si="452"/>
        <v>84.647929888183739</v>
      </c>
      <c r="S853" s="8">
        <f t="shared" si="453"/>
        <v>93.694899073545045</v>
      </c>
      <c r="T853" s="9">
        <f t="shared" si="454"/>
        <v>222</v>
      </c>
      <c r="U853" s="5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>
      <c r="A854" s="1"/>
      <c r="B854" s="31">
        <f t="shared" si="456"/>
        <v>2000</v>
      </c>
      <c r="C854" s="33">
        <v>103</v>
      </c>
      <c r="D854" s="34">
        <v>75</v>
      </c>
      <c r="E854" s="35">
        <v>4325</v>
      </c>
      <c r="F854" s="35">
        <v>4148</v>
      </c>
      <c r="G854" s="35">
        <v>3847</v>
      </c>
      <c r="H854" s="35">
        <v>17435300</v>
      </c>
      <c r="I854" s="34">
        <v>16719900</v>
      </c>
      <c r="J854" s="34">
        <v>15522700</v>
      </c>
      <c r="K854" s="72">
        <v>339948</v>
      </c>
      <c r="L854" s="36">
        <f t="shared" si="448"/>
        <v>169.54730145198678</v>
      </c>
      <c r="M854" s="28">
        <f>IF(L844=0,0,L854/L844*100)</f>
        <v>46.735416046622568</v>
      </c>
      <c r="N854" s="37">
        <f t="shared" si="455"/>
        <v>-9.747506277260122</v>
      </c>
      <c r="O854" s="29">
        <f t="shared" si="449"/>
        <v>4031.2832369942198</v>
      </c>
      <c r="P854" s="30">
        <f t="shared" si="450"/>
        <v>78.600693641618491</v>
      </c>
      <c r="Q854" s="6">
        <f t="shared" si="451"/>
        <v>95.907514450867055</v>
      </c>
      <c r="R854" s="7">
        <f t="shared" si="452"/>
        <v>88.947976878612721</v>
      </c>
      <c r="S854" s="8">
        <f t="shared" si="453"/>
        <v>95.896829994321863</v>
      </c>
      <c r="T854" s="9">
        <f t="shared" si="454"/>
        <v>177</v>
      </c>
      <c r="U854" s="5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>
      <c r="A855" s="1"/>
      <c r="B855" s="31">
        <f t="shared" si="456"/>
        <v>2001</v>
      </c>
      <c r="C855" s="33">
        <v>108</v>
      </c>
      <c r="D855" s="34"/>
      <c r="E855" s="35">
        <v>4068</v>
      </c>
      <c r="F855" s="35">
        <v>3744</v>
      </c>
      <c r="G855" s="35">
        <v>3440</v>
      </c>
      <c r="H855" s="35">
        <v>15397122</v>
      </c>
      <c r="I855" s="34">
        <v>14060308</v>
      </c>
      <c r="J855" s="34"/>
      <c r="K855" s="72">
        <v>335353</v>
      </c>
      <c r="L855" s="36">
        <f t="shared" si="448"/>
        <v>151.77886574791339</v>
      </c>
      <c r="M855" s="28">
        <f>IF(L844=0,0,L855/L844*100)</f>
        <v>41.837577932916616</v>
      </c>
      <c r="N855" s="37">
        <f t="shared" si="455"/>
        <v>-10.479928345603984</v>
      </c>
      <c r="O855" s="29">
        <f t="shared" si="449"/>
        <v>3784.9365781710912</v>
      </c>
      <c r="P855" s="30">
        <f t="shared" si="450"/>
        <v>82.436823992133725</v>
      </c>
      <c r="Q855" s="6">
        <f t="shared" si="451"/>
        <v>92.035398230088489</v>
      </c>
      <c r="R855" s="7">
        <f t="shared" si="452"/>
        <v>84.562438544739422</v>
      </c>
      <c r="S855" s="8">
        <f t="shared" si="453"/>
        <v>91.317767047633964</v>
      </c>
      <c r="T855" s="9">
        <f t="shared" si="454"/>
        <v>324</v>
      </c>
      <c r="U855" s="5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>
      <c r="A856" s="1"/>
      <c r="B856" s="31">
        <f t="shared" si="456"/>
        <v>2002</v>
      </c>
      <c r="C856" s="33">
        <v>114</v>
      </c>
      <c r="D856" s="34"/>
      <c r="E856" s="35">
        <v>3914</v>
      </c>
      <c r="F856" s="35">
        <v>3608</v>
      </c>
      <c r="G856" s="35">
        <v>3309</v>
      </c>
      <c r="H856" s="35">
        <v>15647110</v>
      </c>
      <c r="I856" s="34">
        <v>14434714</v>
      </c>
      <c r="J856" s="34"/>
      <c r="K856" s="72">
        <v>324724</v>
      </c>
      <c r="L856" s="36">
        <f t="shared" si="448"/>
        <v>159.29190110924969</v>
      </c>
      <c r="M856" s="28">
        <f>IF(L844=0,0,L856/L844*100)</f>
        <v>43.908532942981893</v>
      </c>
      <c r="N856" s="37">
        <f t="shared" si="455"/>
        <v>4.9499878157045689</v>
      </c>
      <c r="O856" s="29">
        <f t="shared" si="449"/>
        <v>3997.7286663260093</v>
      </c>
      <c r="P856" s="30">
        <f t="shared" si="450"/>
        <v>82.964741951967298</v>
      </c>
      <c r="Q856" s="6">
        <f t="shared" si="451"/>
        <v>92.181911088400611</v>
      </c>
      <c r="R856" s="7">
        <f t="shared" si="452"/>
        <v>84.542667347981606</v>
      </c>
      <c r="S856" s="8">
        <f t="shared" si="453"/>
        <v>92.251629853691824</v>
      </c>
      <c r="T856" s="9">
        <f t="shared" si="454"/>
        <v>306</v>
      </c>
      <c r="U856" s="5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>
      <c r="A857" s="1"/>
      <c r="B857" s="31">
        <f t="shared" si="456"/>
        <v>2003</v>
      </c>
      <c r="C857" s="33">
        <v>113</v>
      </c>
      <c r="D857" s="34"/>
      <c r="E857" s="35">
        <v>3324</v>
      </c>
      <c r="F857" s="35">
        <v>3171</v>
      </c>
      <c r="G857" s="35"/>
      <c r="H857" s="35">
        <v>13065355</v>
      </c>
      <c r="I857" s="34">
        <v>12486781</v>
      </c>
      <c r="J857" s="34"/>
      <c r="K857" s="72">
        <v>263335</v>
      </c>
      <c r="L857" s="36">
        <f t="shared" si="448"/>
        <v>164.01613629749178</v>
      </c>
      <c r="M857" s="28">
        <f>IF(L844=0,0,L857/L844*100)</f>
        <v>45.21076008038704</v>
      </c>
      <c r="N857" s="37">
        <f t="shared" si="455"/>
        <v>2.9657723684281936</v>
      </c>
      <c r="O857" s="29">
        <f t="shared" si="449"/>
        <v>3930.6122141997594</v>
      </c>
      <c r="P857" s="30">
        <f t="shared" si="450"/>
        <v>79.222322503008428</v>
      </c>
      <c r="Q857" s="15">
        <f t="shared" si="451"/>
        <v>95.397111913357406</v>
      </c>
      <c r="R857" s="16">
        <f t="shared" si="452"/>
        <v>0</v>
      </c>
      <c r="S857" s="17">
        <f t="shared" si="453"/>
        <v>95.571693229919902</v>
      </c>
      <c r="T857" s="18">
        <f t="shared" si="454"/>
        <v>153</v>
      </c>
      <c r="U857" s="5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>
      <c r="A858" s="1"/>
      <c r="B858" s="31">
        <f t="shared" si="456"/>
        <v>2004</v>
      </c>
      <c r="C858" s="33">
        <v>95</v>
      </c>
      <c r="D858" s="34"/>
      <c r="E858" s="35">
        <v>2781</v>
      </c>
      <c r="F858" s="35">
        <v>2635</v>
      </c>
      <c r="G858" s="35"/>
      <c r="H858" s="35">
        <v>10364663</v>
      </c>
      <c r="I858" s="34">
        <v>9867116</v>
      </c>
      <c r="J858" s="34"/>
      <c r="K858" s="72">
        <v>216252</v>
      </c>
      <c r="L858" s="36">
        <f t="shared" si="448"/>
        <v>158.44152031953462</v>
      </c>
      <c r="M858" s="28">
        <f>IF(L844=0,0,L858/L844*100)</f>
        <v>43.674126970931404</v>
      </c>
      <c r="N858" s="37">
        <f t="shared" si="455"/>
        <v>-3.398821667062045</v>
      </c>
      <c r="O858" s="29">
        <f t="shared" si="449"/>
        <v>3726.955411722402</v>
      </c>
      <c r="P858" s="30">
        <f t="shared" si="450"/>
        <v>77.760517799352755</v>
      </c>
      <c r="Q858" s="6">
        <f t="shared" si="451"/>
        <v>94.750089895720961</v>
      </c>
      <c r="R858" s="7">
        <f t="shared" si="452"/>
        <v>0</v>
      </c>
      <c r="S858" s="8">
        <f t="shared" si="453"/>
        <v>95.199583430739622</v>
      </c>
      <c r="T858" s="9">
        <f t="shared" si="454"/>
        <v>146</v>
      </c>
      <c r="U858" s="5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>
      <c r="A859" s="1"/>
      <c r="B859" s="31">
        <f t="shared" si="456"/>
        <v>2005</v>
      </c>
      <c r="C859" s="33">
        <v>90</v>
      </c>
      <c r="D859" s="34"/>
      <c r="E859" s="35">
        <v>3108</v>
      </c>
      <c r="F859" s="35">
        <v>2965</v>
      </c>
      <c r="G859" s="35"/>
      <c r="H859" s="35">
        <v>11959437</v>
      </c>
      <c r="I859" s="34">
        <v>11448947</v>
      </c>
      <c r="J859" s="34"/>
      <c r="K859" s="72">
        <v>237609</v>
      </c>
      <c r="L859" s="36">
        <f t="shared" si="448"/>
        <v>166.38792152595229</v>
      </c>
      <c r="M859" s="28">
        <f>IF(L844=0,0,L859/L844*100)</f>
        <v>45.864538515526135</v>
      </c>
      <c r="N859" s="37">
        <f t="shared" si="455"/>
        <v>5.015352787824737</v>
      </c>
      <c r="O859" s="29">
        <f t="shared" si="449"/>
        <v>3847.9527027027025</v>
      </c>
      <c r="P859" s="30">
        <f t="shared" si="450"/>
        <v>76.450772200772207</v>
      </c>
      <c r="Q859" s="6">
        <f t="shared" si="451"/>
        <v>95.398970398970391</v>
      </c>
      <c r="R859" s="7">
        <f t="shared" si="452"/>
        <v>0</v>
      </c>
      <c r="S859" s="8">
        <f t="shared" si="453"/>
        <v>95.731488029076957</v>
      </c>
      <c r="T859" s="9">
        <f t="shared" si="454"/>
        <v>143</v>
      </c>
      <c r="U859" s="5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>
      <c r="A860" s="1"/>
      <c r="B860" s="31">
        <f t="shared" si="456"/>
        <v>2006</v>
      </c>
      <c r="C860" s="33">
        <v>82</v>
      </c>
      <c r="D860" s="34">
        <v>0</v>
      </c>
      <c r="E860" s="35">
        <v>2654</v>
      </c>
      <c r="F860" s="35">
        <v>2489</v>
      </c>
      <c r="G860" s="35">
        <v>0</v>
      </c>
      <c r="H860" s="35">
        <v>10504426</v>
      </c>
      <c r="I860" s="34">
        <v>9848490</v>
      </c>
      <c r="J860" s="34">
        <v>0</v>
      </c>
      <c r="K860" s="72">
        <v>210568</v>
      </c>
      <c r="L860" s="36">
        <f t="shared" si="448"/>
        <v>164.91262386630447</v>
      </c>
      <c r="M860" s="28">
        <f>IF(L844=0,0,L860/L844*100)</f>
        <v>45.45787530516666</v>
      </c>
      <c r="N860" s="37">
        <f t="shared" si="455"/>
        <v>-0.88666151131511861</v>
      </c>
      <c r="O860" s="29">
        <f t="shared" si="449"/>
        <v>3957.9600602863602</v>
      </c>
      <c r="P860" s="30">
        <f t="shared" si="450"/>
        <v>79.339864355689528</v>
      </c>
      <c r="Q860" s="6"/>
      <c r="R860" s="7"/>
      <c r="S860" s="8"/>
      <c r="T860" s="9"/>
      <c r="U860" s="5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>
      <c r="A861" s="1"/>
      <c r="B861" s="31">
        <f t="shared" si="456"/>
        <v>2007</v>
      </c>
      <c r="C861" s="33">
        <v>122</v>
      </c>
      <c r="D861" s="34"/>
      <c r="E861" s="35">
        <v>3297</v>
      </c>
      <c r="F861" s="35">
        <v>3036</v>
      </c>
      <c r="G861" s="35"/>
      <c r="H861" s="35">
        <v>14231074</v>
      </c>
      <c r="I861" s="34">
        <v>13138940</v>
      </c>
      <c r="J861" s="34"/>
      <c r="K861" s="72">
        <v>255974</v>
      </c>
      <c r="L861" s="36">
        <f t="shared" ref="L861:L866" si="457">IF(H861=0,0,H861/K861*3.30578)</f>
        <v>183.78741515825826</v>
      </c>
      <c r="M861" s="28">
        <f>IF(L844=0,0,L861/L844*100)</f>
        <v>50.660678394736514</v>
      </c>
      <c r="N861" s="37">
        <f>IF(L860=0,"     －",IF(L861=0,"     －",(L861-L860)/L860*100))</f>
        <v>11.445328349911936</v>
      </c>
      <c r="O861" s="29">
        <f>IF(H861=0,0,H861/E861)</f>
        <v>4316.3706399757357</v>
      </c>
      <c r="P861" s="30">
        <f>IF(K861=0,0,K861/E861)</f>
        <v>77.638459205338179</v>
      </c>
      <c r="Q861" s="6"/>
      <c r="R861" s="7"/>
      <c r="S861" s="8"/>
      <c r="T861" s="9"/>
      <c r="U861" s="5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>
      <c r="A862" s="1"/>
      <c r="B862" s="31">
        <f t="shared" si="456"/>
        <v>2008</v>
      </c>
      <c r="C862" s="33">
        <v>81</v>
      </c>
      <c r="D862" s="34"/>
      <c r="E862" s="35">
        <v>1448</v>
      </c>
      <c r="F862" s="35">
        <v>1238</v>
      </c>
      <c r="G862" s="35"/>
      <c r="H862" s="35">
        <v>6098864</v>
      </c>
      <c r="I862" s="34">
        <v>5199536</v>
      </c>
      <c r="J862" s="34"/>
      <c r="K862" s="72">
        <v>107395</v>
      </c>
      <c r="L862" s="36">
        <f t="shared" si="457"/>
        <v>187.73222807318774</v>
      </c>
      <c r="M862" s="28">
        <f>IF(L844=0,0,L862/L844*100)</f>
        <v>51.748059150587288</v>
      </c>
      <c r="N862" s="37">
        <f>IF(L861=0,"     －",IF(L862=0,"     －",(L862-L861)/L861*100))</f>
        <v>2.146399910751577</v>
      </c>
      <c r="O862" s="29">
        <f>IF(H862=0,0,H862/E862)</f>
        <v>4211.9226519337017</v>
      </c>
      <c r="P862" s="30">
        <f>IF(K862=0,0,K862/E862)</f>
        <v>74.167817679558013</v>
      </c>
      <c r="Q862" s="6"/>
      <c r="R862" s="7"/>
      <c r="S862" s="8"/>
      <c r="T862" s="9"/>
      <c r="U862" s="5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>
      <c r="A863" s="1"/>
      <c r="B863" s="31">
        <f t="shared" si="456"/>
        <v>2009</v>
      </c>
      <c r="C863" s="33">
        <v>40</v>
      </c>
      <c r="D863" s="34"/>
      <c r="E863" s="35">
        <v>898</v>
      </c>
      <c r="F863" s="35">
        <v>826</v>
      </c>
      <c r="G863" s="35"/>
      <c r="H863" s="35">
        <v>3632918</v>
      </c>
      <c r="I863" s="34">
        <v>3337294</v>
      </c>
      <c r="J863" s="34"/>
      <c r="K863" s="72">
        <v>64250</v>
      </c>
      <c r="L863" s="36">
        <f t="shared" si="457"/>
        <v>186.92027495782099</v>
      </c>
      <c r="M863" s="28">
        <f>IF(L844=0,0,L863/L844*100)</f>
        <v>51.524245699520577</v>
      </c>
      <c r="N863" s="37">
        <f>IF(L862=0,"     －",IF(L863=0,"     －",(L863-L862)/L862*100))</f>
        <v>-0.43250598136522767</v>
      </c>
      <c r="O863" s="29">
        <f>IF(H863=0,0,H863/E863)</f>
        <v>4045.56570155902</v>
      </c>
      <c r="P863" s="30">
        <f>IF(K863=0,0,K863/E863)</f>
        <v>71.547884187082403</v>
      </c>
      <c r="Q863" s="6"/>
      <c r="R863" s="7"/>
      <c r="S863" s="8"/>
      <c r="T863" s="9"/>
      <c r="U863" s="5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>
      <c r="A864" s="1"/>
      <c r="B864" s="31">
        <f t="shared" si="456"/>
        <v>2010</v>
      </c>
      <c r="C864" s="33">
        <v>37</v>
      </c>
      <c r="D864" s="34"/>
      <c r="E864" s="35">
        <v>719</v>
      </c>
      <c r="F864" s="35">
        <v>689</v>
      </c>
      <c r="G864" s="35"/>
      <c r="H864" s="35">
        <v>2948345</v>
      </c>
      <c r="I864" s="34">
        <v>2836668</v>
      </c>
      <c r="J864" s="34"/>
      <c r="K864" s="72">
        <v>47896</v>
      </c>
      <c r="L864" s="36">
        <f t="shared" si="457"/>
        <v>203.49465371012195</v>
      </c>
      <c r="M864" s="28">
        <f>IF(L844=0,0,L864/L844*100)</f>
        <v>56.092944110343964</v>
      </c>
      <c r="N864" s="37">
        <f>IF(L863=0,"     －",IF(L864=0,"     －",(L864-L863)/L863*100))</f>
        <v>8.8670845129245635</v>
      </c>
      <c r="O864" s="29">
        <f>IF(H864=0,0,H864/E864)</f>
        <v>4100.6189151599447</v>
      </c>
      <c r="P864" s="30">
        <f>IF(K864=0,0,K864/E864)</f>
        <v>66.614742698191932</v>
      </c>
      <c r="Q864" s="6"/>
      <c r="R864" s="7"/>
      <c r="S864" s="8"/>
      <c r="T864" s="9"/>
      <c r="U864" s="5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>
      <c r="A865" s="1"/>
      <c r="B865" s="31">
        <f t="shared" si="456"/>
        <v>2011</v>
      </c>
      <c r="C865" s="33">
        <v>43</v>
      </c>
      <c r="D865" s="34"/>
      <c r="E865" s="35">
        <v>1138</v>
      </c>
      <c r="F865" s="35">
        <v>1047</v>
      </c>
      <c r="G865" s="35"/>
      <c r="H865" s="35">
        <v>4765666</v>
      </c>
      <c r="I865" s="34">
        <v>4394212</v>
      </c>
      <c r="J865" s="34"/>
      <c r="K865" s="72">
        <v>82309</v>
      </c>
      <c r="L865" s="36">
        <f t="shared" si="457"/>
        <v>191.40365390759212</v>
      </c>
      <c r="M865" s="28">
        <f>IF(L844=0,0,L865/L844*100)</f>
        <v>52.760081237555134</v>
      </c>
      <c r="N865" s="37">
        <f>IF(L864=0,"     －",IF(L865=0,"     －",(L865-L864)/L864*100))</f>
        <v>-5.9416793424722902</v>
      </c>
      <c r="O865" s="29">
        <f>IF(H865=0,0,H865/E865)</f>
        <v>4187.7557117750439</v>
      </c>
      <c r="P865" s="30">
        <f>IF(K865=0,0,K865/E865)</f>
        <v>72.327768014059757</v>
      </c>
      <c r="Q865" s="6"/>
      <c r="R865" s="7"/>
      <c r="S865" s="8"/>
      <c r="T865" s="9"/>
      <c r="U865" s="5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>
      <c r="A866" s="1"/>
      <c r="B866" s="31">
        <f t="shared" si="456"/>
        <v>2012</v>
      </c>
      <c r="C866" s="33">
        <v>75</v>
      </c>
      <c r="D866" s="34"/>
      <c r="E866" s="35">
        <v>2358</v>
      </c>
      <c r="F866" s="35">
        <v>2239</v>
      </c>
      <c r="G866" s="35"/>
      <c r="H866" s="35">
        <v>9448387</v>
      </c>
      <c r="I866" s="34">
        <v>8959005</v>
      </c>
      <c r="J866" s="34"/>
      <c r="K866" s="72">
        <v>179985</v>
      </c>
      <c r="L866" s="36">
        <f t="shared" si="457"/>
        <v>173.53828806211627</v>
      </c>
      <c r="M866" s="28">
        <f>IF(L844=0,0,L866/L844*100)</f>
        <v>47.83552450050864</v>
      </c>
      <c r="N866" s="37">
        <f t="shared" ref="N866:N868" si="458">IF(L865=0,"     －",IF(L866=0,"     －",(L866-L865)/L865*100))</f>
        <v>-9.3338687536764997</v>
      </c>
      <c r="O866" s="29">
        <f t="shared" ref="O866:O873" si="459">IF(H866=0,0,H866/E866)</f>
        <v>4006.9495335029687</v>
      </c>
      <c r="P866" s="30">
        <f t="shared" ref="P866:P873" si="460">IF(K866=0,0,K866/E866)</f>
        <v>76.329516539440206</v>
      </c>
      <c r="Q866" s="6"/>
      <c r="R866" s="7"/>
      <c r="S866" s="8"/>
      <c r="T866" s="9"/>
      <c r="U866" s="5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>
      <c r="A867" s="1"/>
      <c r="B867" s="31">
        <f t="shared" si="456"/>
        <v>2013</v>
      </c>
      <c r="C867" s="33">
        <v>71</v>
      </c>
      <c r="D867" s="34"/>
      <c r="E867" s="35">
        <v>1497</v>
      </c>
      <c r="F867" s="35">
        <v>1445</v>
      </c>
      <c r="G867" s="35"/>
      <c r="H867" s="35">
        <v>6727502</v>
      </c>
      <c r="I867" s="34">
        <v>6512781</v>
      </c>
      <c r="J867" s="34"/>
      <c r="K867" s="72">
        <v>110958</v>
      </c>
      <c r="L867" s="36">
        <f>IF(H867=0,0,H867/K867*3.30578)</f>
        <v>200.43297068764758</v>
      </c>
      <c r="M867" s="28">
        <f>IF(L844=0,0,L867/L844*100)</f>
        <v>55.248996559230982</v>
      </c>
      <c r="N867" s="37">
        <f t="shared" si="458"/>
        <v>15.497837927215599</v>
      </c>
      <c r="O867" s="29">
        <f t="shared" si="459"/>
        <v>4493.989311957248</v>
      </c>
      <c r="P867" s="30">
        <f t="shared" si="460"/>
        <v>74.120240480961925</v>
      </c>
      <c r="Q867" s="6"/>
      <c r="R867" s="7"/>
      <c r="S867" s="8"/>
      <c r="T867" s="9"/>
      <c r="U867" s="5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>
      <c r="A868" s="1"/>
      <c r="B868" s="31">
        <f t="shared" si="456"/>
        <v>2014</v>
      </c>
      <c r="C868" s="33">
        <v>66</v>
      </c>
      <c r="D868" s="34"/>
      <c r="E868" s="35">
        <v>1511</v>
      </c>
      <c r="F868" s="35">
        <v>1436</v>
      </c>
      <c r="G868" s="35"/>
      <c r="H868" s="35">
        <v>7421553</v>
      </c>
      <c r="I868" s="34">
        <v>7069498</v>
      </c>
      <c r="J868" s="34"/>
      <c r="K868" s="72">
        <v>112431</v>
      </c>
      <c r="L868" s="36">
        <f>IF(H868=0,0,H868/K868*3.30578)</f>
        <v>218.21402883848759</v>
      </c>
      <c r="M868" s="28">
        <f>IF(L844=0,0,L868/L844*100)</f>
        <v>60.150314028232543</v>
      </c>
      <c r="N868" s="37">
        <f t="shared" si="458"/>
        <v>8.8713239592451121</v>
      </c>
      <c r="O868" s="29">
        <f t="shared" si="459"/>
        <v>4911.6829913964266</v>
      </c>
      <c r="P868" s="30">
        <f t="shared" si="460"/>
        <v>74.408338848444743</v>
      </c>
      <c r="Q868" s="6"/>
      <c r="R868" s="7"/>
      <c r="S868" s="8"/>
      <c r="T868" s="9"/>
      <c r="U868" s="5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>
      <c r="A869" s="1"/>
      <c r="B869" s="31">
        <f t="shared" ref="B869:B878" si="461">B868+1</f>
        <v>2015</v>
      </c>
      <c r="C869" s="33">
        <v>94</v>
      </c>
      <c r="D869" s="34"/>
      <c r="E869" s="35">
        <v>1615</v>
      </c>
      <c r="F869" s="35">
        <v>1479</v>
      </c>
      <c r="G869" s="35"/>
      <c r="H869" s="35">
        <v>7591424</v>
      </c>
      <c r="I869" s="34">
        <v>6989928</v>
      </c>
      <c r="J869" s="34"/>
      <c r="K869" s="72">
        <v>122579</v>
      </c>
      <c r="L869" s="36">
        <f>IF(H869=0,0,H869/K869*3.30578)</f>
        <v>204.72982836146483</v>
      </c>
      <c r="M869" s="28">
        <f>IF(L844=0,0,L869/L844*100)</f>
        <v>56.433417834941103</v>
      </c>
      <c r="N869" s="37">
        <f>IF(L868=0,"     －",IF(L869=0,"     －",(L869-L868)/L868*100))</f>
        <v>-6.1793462816284732</v>
      </c>
      <c r="O869" s="29">
        <f t="shared" si="459"/>
        <v>4700.5721362229106</v>
      </c>
      <c r="P869" s="30">
        <f t="shared" si="460"/>
        <v>75.900309597523218</v>
      </c>
      <c r="Q869" s="6"/>
      <c r="R869" s="7"/>
      <c r="S869" s="8"/>
      <c r="T869" s="9"/>
      <c r="U869" s="5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>
      <c r="A870" s="1"/>
      <c r="B870" s="31">
        <f t="shared" si="461"/>
        <v>2016</v>
      </c>
      <c r="C870" s="33">
        <v>80</v>
      </c>
      <c r="D870" s="34"/>
      <c r="E870" s="35">
        <v>1041</v>
      </c>
      <c r="F870" s="35">
        <v>908</v>
      </c>
      <c r="G870" s="35"/>
      <c r="H870" s="35">
        <v>5509956</v>
      </c>
      <c r="I870" s="34">
        <v>4813522</v>
      </c>
      <c r="J870" s="34"/>
      <c r="K870" s="72">
        <v>78258</v>
      </c>
      <c r="L870" s="36">
        <f>IF(H870=0,0,H870/K870*3.30578)</f>
        <v>232.751953099747</v>
      </c>
      <c r="M870" s="28">
        <f>IF(L844=0,0,L870/L844*100)</f>
        <v>64.157667333095674</v>
      </c>
      <c r="N870" s="37">
        <f>IF(L869=0,"     －",IF(L870=0,"     －",(L870-L869)/L869*100))</f>
        <v>13.687367865520383</v>
      </c>
      <c r="O870" s="29">
        <f t="shared" si="459"/>
        <v>5292.9452449567725</v>
      </c>
      <c r="P870" s="30">
        <f t="shared" si="460"/>
        <v>75.175792507204605</v>
      </c>
      <c r="Q870" s="6"/>
      <c r="R870" s="7"/>
      <c r="S870" s="8"/>
      <c r="T870" s="9"/>
      <c r="U870" s="5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>
      <c r="A871" s="1"/>
      <c r="B871" s="31">
        <f t="shared" si="461"/>
        <v>2017</v>
      </c>
      <c r="C871" s="33">
        <v>79</v>
      </c>
      <c r="D871" s="34"/>
      <c r="E871" s="35">
        <v>881</v>
      </c>
      <c r="F871" s="35">
        <v>786</v>
      </c>
      <c r="G871" s="35"/>
      <c r="H871" s="35">
        <v>4569011</v>
      </c>
      <c r="I871" s="34">
        <v>4066487</v>
      </c>
      <c r="J871" s="34"/>
      <c r="K871" s="72">
        <v>63402</v>
      </c>
      <c r="L871" s="36">
        <f t="shared" ref="L871:L878" si="462">IF(H871=0,0,H871/K871*3.30578)</f>
        <v>238.22821336203901</v>
      </c>
      <c r="M871" s="28">
        <f>IF(L844=0,0,L871/L844*100)</f>
        <v>65.667188862167507</v>
      </c>
      <c r="N871" s="37">
        <f>IF(L870=0,"     －",IF(L871=0,"     －",(L871-L870)/L870*100))</f>
        <v>2.3528310673058614</v>
      </c>
      <c r="O871" s="29">
        <f t="shared" si="459"/>
        <v>5186.1645856980704</v>
      </c>
      <c r="P871" s="30">
        <f t="shared" si="460"/>
        <v>71.965947786606122</v>
      </c>
      <c r="Q871" s="6"/>
      <c r="R871" s="7"/>
      <c r="S871" s="8"/>
      <c r="T871" s="9"/>
      <c r="U871" s="5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>
      <c r="A872" s="1"/>
      <c r="B872" s="31">
        <f t="shared" si="461"/>
        <v>2018</v>
      </c>
      <c r="C872" s="33">
        <v>63</v>
      </c>
      <c r="D872" s="34"/>
      <c r="E872" s="35">
        <v>757</v>
      </c>
      <c r="F872" s="35">
        <v>669</v>
      </c>
      <c r="G872" s="35"/>
      <c r="H872" s="35">
        <v>4069750</v>
      </c>
      <c r="I872" s="34">
        <v>3620043</v>
      </c>
      <c r="J872" s="34"/>
      <c r="K872" s="72">
        <v>50464</v>
      </c>
      <c r="L872" s="36">
        <f t="shared" si="462"/>
        <v>266.59991588062775</v>
      </c>
      <c r="M872" s="28">
        <f>IF(L844=0,0,L872/L844*100)</f>
        <v>73.487798861865699</v>
      </c>
      <c r="N872" s="37">
        <f>IF(L871=0,"     －",IF(L872=0,"     －",(L872-L871)/L871*100))</f>
        <v>11.909463668550387</v>
      </c>
      <c r="O872" s="29">
        <f t="shared" si="459"/>
        <v>5376.1558784676354</v>
      </c>
      <c r="P872" s="30">
        <f t="shared" si="460"/>
        <v>66.663143989431973</v>
      </c>
      <c r="Q872" s="6"/>
      <c r="R872" s="7"/>
      <c r="S872" s="8"/>
      <c r="T872" s="9"/>
      <c r="U872" s="5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>
      <c r="A873" s="1"/>
      <c r="B873" s="31">
        <f t="shared" si="461"/>
        <v>2019</v>
      </c>
      <c r="C873" s="33">
        <v>49</v>
      </c>
      <c r="D873" s="34"/>
      <c r="E873" s="35">
        <v>480</v>
      </c>
      <c r="F873" s="35">
        <v>389</v>
      </c>
      <c r="G873" s="35"/>
      <c r="H873" s="35">
        <v>2375511</v>
      </c>
      <c r="I873" s="34">
        <v>1964679</v>
      </c>
      <c r="J873" s="34"/>
      <c r="K873" s="72">
        <v>32940</v>
      </c>
      <c r="L873" s="36">
        <f t="shared" si="462"/>
        <v>238.40063004189435</v>
      </c>
      <c r="M873" s="28">
        <f>IF(L844=0,0,L873/L844*100)</f>
        <v>65.714715217334515</v>
      </c>
      <c r="N873" s="37">
        <f>IF(L872=0,"     －",IF(L873=0,"     －",(L873-L872)/L872*100))</f>
        <v>-10.577379871102382</v>
      </c>
      <c r="O873" s="29">
        <f t="shared" si="459"/>
        <v>4948.9812499999998</v>
      </c>
      <c r="P873" s="30">
        <f t="shared" si="460"/>
        <v>68.625</v>
      </c>
      <c r="Q873" s="6"/>
      <c r="R873" s="7"/>
      <c r="S873" s="8"/>
      <c r="T873" s="9"/>
      <c r="U873" s="5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>
      <c r="A874" s="1"/>
      <c r="B874" s="31">
        <f t="shared" si="461"/>
        <v>2020</v>
      </c>
      <c r="C874" s="33">
        <v>41</v>
      </c>
      <c r="D874" s="34"/>
      <c r="E874" s="35">
        <v>528</v>
      </c>
      <c r="F874" s="35">
        <v>475</v>
      </c>
      <c r="G874" s="35"/>
      <c r="H874" s="35">
        <v>2758532</v>
      </c>
      <c r="I874" s="34">
        <v>2455130</v>
      </c>
      <c r="J874" s="34"/>
      <c r="K874" s="72">
        <v>35572</v>
      </c>
      <c r="L874" s="36">
        <f t="shared" si="462"/>
        <v>256.35612040256382</v>
      </c>
      <c r="M874" s="28">
        <f>IF(L844=0,0,L874/L844*100)</f>
        <v>70.664114618802699</v>
      </c>
      <c r="N874" s="37">
        <f t="shared" ref="N874:N878" si="463">IF(L873=0,"     －",IF(L874=0,"     －",(L874-L873)/L873*100))</f>
        <v>7.5316455151624968</v>
      </c>
      <c r="O874" s="29">
        <f>IF(H874=0,0,H874/E874)</f>
        <v>5224.492424242424</v>
      </c>
      <c r="P874" s="30">
        <f>IF(K874=0,0,K874/E874)</f>
        <v>67.371212121212125</v>
      </c>
      <c r="Q874" s="6"/>
      <c r="R874" s="7"/>
      <c r="S874" s="8"/>
      <c r="T874" s="9"/>
      <c r="U874" s="5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>
      <c r="A875" s="1"/>
      <c r="B875" s="31">
        <f t="shared" si="461"/>
        <v>2021</v>
      </c>
      <c r="C875" s="81">
        <v>81</v>
      </c>
      <c r="D875" s="34"/>
      <c r="E875" s="35">
        <v>1480</v>
      </c>
      <c r="F875" s="35">
        <v>1378</v>
      </c>
      <c r="G875" s="35"/>
      <c r="H875" s="35">
        <v>7804850</v>
      </c>
      <c r="I875" s="34">
        <v>7217786</v>
      </c>
      <c r="J875" s="34"/>
      <c r="K875" s="72">
        <v>100366</v>
      </c>
      <c r="L875" s="36">
        <f t="shared" si="462"/>
        <v>257.07029305740986</v>
      </c>
      <c r="M875" s="28">
        <f>IF(L844=0,0,L875/L844*100)</f>
        <v>70.860975057556445</v>
      </c>
      <c r="N875" s="37">
        <f t="shared" si="463"/>
        <v>0.27858615340431553</v>
      </c>
      <c r="O875" s="29">
        <f>IF(H875=0,0,H875/E875)</f>
        <v>5273.5472972972975</v>
      </c>
      <c r="P875" s="30">
        <f>IF(K875=0,0,K875/E875)</f>
        <v>67.814864864864859</v>
      </c>
      <c r="Q875" s="6"/>
      <c r="R875" s="7"/>
      <c r="S875" s="8"/>
      <c r="T875" s="9"/>
      <c r="U875" s="5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>
      <c r="A876" s="1"/>
      <c r="B876" s="31">
        <f t="shared" si="461"/>
        <v>2022</v>
      </c>
      <c r="C876" s="81">
        <v>52</v>
      </c>
      <c r="D876" s="34"/>
      <c r="E876" s="35">
        <v>885</v>
      </c>
      <c r="F876" s="35">
        <v>811</v>
      </c>
      <c r="G876" s="35"/>
      <c r="H876" s="35">
        <v>4642716</v>
      </c>
      <c r="I876" s="34">
        <v>4285516</v>
      </c>
      <c r="J876" s="34"/>
      <c r="K876" s="72">
        <v>56016</v>
      </c>
      <c r="L876" s="36">
        <f t="shared" si="462"/>
        <v>273.98953332047984</v>
      </c>
      <c r="M876" s="28">
        <f>IF(L844=0,0,L876/L844*100)</f>
        <v>75.524733938503687</v>
      </c>
      <c r="N876" s="37">
        <f t="shared" si="463"/>
        <v>6.581561821805491</v>
      </c>
      <c r="O876" s="29">
        <f>IF(H876=0,0,H876/E876)</f>
        <v>5246.0067796610174</v>
      </c>
      <c r="P876" s="30">
        <f>IF(K876=0,0,K876/E876)</f>
        <v>63.294915254237289</v>
      </c>
      <c r="Q876" s="6"/>
      <c r="R876" s="7"/>
      <c r="S876" s="8"/>
      <c r="T876" s="9"/>
      <c r="U876" s="5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>
      <c r="A877" s="1"/>
      <c r="B877" s="31">
        <f t="shared" si="461"/>
        <v>2023</v>
      </c>
      <c r="C877" s="81">
        <v>41</v>
      </c>
      <c r="D877" s="34"/>
      <c r="E877" s="35">
        <v>691</v>
      </c>
      <c r="F877" s="35">
        <v>665</v>
      </c>
      <c r="G877" s="35"/>
      <c r="H877" s="35">
        <v>3722200</v>
      </c>
      <c r="I877" s="34">
        <v>3558242</v>
      </c>
      <c r="J877" s="34"/>
      <c r="K877" s="72">
        <v>43064</v>
      </c>
      <c r="L877" s="36">
        <f t="shared" si="462"/>
        <v>285.73226630131899</v>
      </c>
      <c r="M877" s="28">
        <f>IF(L844=0,0,L877/L844*100)</f>
        <v>78.761597673190295</v>
      </c>
      <c r="N877" s="37">
        <f t="shared" si="463"/>
        <v>4.2858326880333495</v>
      </c>
      <c r="O877" s="29">
        <f>IF(H877=0,0,H877/E877)</f>
        <v>5386.6859623733717</v>
      </c>
      <c r="P877" s="30">
        <f>IF(K877=0,0,K877/E877)</f>
        <v>62.321273516642549</v>
      </c>
      <c r="Q877" s="6"/>
      <c r="R877" s="7"/>
      <c r="S877" s="8"/>
      <c r="T877" s="9"/>
      <c r="U877" s="5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>
      <c r="A878" s="1"/>
      <c r="B878" s="31">
        <f t="shared" si="461"/>
        <v>2024</v>
      </c>
      <c r="C878" s="81">
        <v>37</v>
      </c>
      <c r="D878" s="34"/>
      <c r="E878" s="35">
        <v>599</v>
      </c>
      <c r="F878" s="35">
        <v>561</v>
      </c>
      <c r="G878" s="35"/>
      <c r="H878" s="35">
        <v>3696020</v>
      </c>
      <c r="I878" s="34">
        <v>3441170</v>
      </c>
      <c r="J878" s="34"/>
      <c r="K878" s="72">
        <v>40470</v>
      </c>
      <c r="L878" s="36">
        <f t="shared" si="462"/>
        <v>301.908302337534</v>
      </c>
      <c r="M878" s="28">
        <f>IF(L844=0,0,L878/L844*100)</f>
        <v>83.220493613517334</v>
      </c>
      <c r="N878" s="37">
        <f t="shared" si="463"/>
        <v>5.6612563381821808</v>
      </c>
      <c r="O878" s="29">
        <f>IF(H878=0,0,H878/E878)</f>
        <v>6170.3171953255423</v>
      </c>
      <c r="P878" s="30">
        <f>IF(K878=0,0,K878/E878)</f>
        <v>67.562604340567617</v>
      </c>
      <c r="Q878" s="6"/>
      <c r="R878" s="7"/>
      <c r="S878" s="8"/>
      <c r="T878" s="9"/>
      <c r="U878" s="5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>
      <c r="A879" s="1"/>
      <c r="B879" s="58" t="s">
        <v>50</v>
      </c>
      <c r="C879" s="59">
        <v>20</v>
      </c>
      <c r="D879" s="60">
        <v>14</v>
      </c>
      <c r="E879" s="61">
        <v>568</v>
      </c>
      <c r="F879" s="61">
        <v>488</v>
      </c>
      <c r="G879" s="61">
        <v>457</v>
      </c>
      <c r="H879" s="61">
        <v>4062838</v>
      </c>
      <c r="I879" s="60">
        <v>3584113</v>
      </c>
      <c r="J879" s="60">
        <v>3385405</v>
      </c>
      <c r="K879" s="73">
        <v>29358</v>
      </c>
      <c r="L879" s="63">
        <f t="shared" si="448"/>
        <v>457.48513535118195</v>
      </c>
      <c r="M879" s="62">
        <v>100</v>
      </c>
      <c r="N879" s="63"/>
      <c r="O879" s="64">
        <f t="shared" si="449"/>
        <v>7152.8838028169012</v>
      </c>
      <c r="P879" s="65">
        <f t="shared" si="450"/>
        <v>51.686619718309856</v>
      </c>
      <c r="Q879" s="6">
        <f t="shared" ref="Q879:Q894" si="464">IF(F879=0,0,F879/E879*100)</f>
        <v>85.91549295774648</v>
      </c>
      <c r="R879" s="7">
        <f t="shared" ref="R879:R894" si="465">IF(G879=0,0,G879/E879*100)</f>
        <v>80.457746478873233</v>
      </c>
      <c r="S879" s="8">
        <f t="shared" ref="S879:S894" si="466">IF(I879=0,0,I879/H879*100)</f>
        <v>88.216980347235108</v>
      </c>
      <c r="T879" s="9">
        <f t="shared" ref="T879:T894" si="467">E879-F879</f>
        <v>80</v>
      </c>
      <c r="U879" s="5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>
      <c r="A880" s="1"/>
      <c r="B880" s="31">
        <v>1991</v>
      </c>
      <c r="C880" s="33">
        <v>4</v>
      </c>
      <c r="D880" s="34">
        <v>1</v>
      </c>
      <c r="E880" s="35">
        <v>142</v>
      </c>
      <c r="F880" s="35">
        <v>110</v>
      </c>
      <c r="G880" s="35">
        <v>70</v>
      </c>
      <c r="H880" s="35">
        <v>637550</v>
      </c>
      <c r="I880" s="34">
        <v>506180</v>
      </c>
      <c r="J880" s="34">
        <v>328720</v>
      </c>
      <c r="K880" s="72">
        <v>5921</v>
      </c>
      <c r="L880" s="36">
        <f t="shared" si="448"/>
        <v>355.95339283904747</v>
      </c>
      <c r="M880" s="28">
        <f>IF(L879=0,0,L880/L879*100)</f>
        <v>77.806548308024233</v>
      </c>
      <c r="N880" s="37">
        <f t="shared" ref="N880:N895" si="468">IF(L879=0,"     －",IF(L880=0,"     －",(L880-L879)/L879*100))</f>
        <v>-22.19345169197576</v>
      </c>
      <c r="O880" s="29">
        <f t="shared" si="449"/>
        <v>4489.788732394366</v>
      </c>
      <c r="P880" s="30">
        <f t="shared" si="450"/>
        <v>41.697183098591552</v>
      </c>
      <c r="Q880" s="6">
        <f t="shared" si="464"/>
        <v>77.464788732394368</v>
      </c>
      <c r="R880" s="7">
        <f t="shared" si="465"/>
        <v>49.295774647887328</v>
      </c>
      <c r="S880" s="8">
        <f t="shared" si="466"/>
        <v>79.394557289624345</v>
      </c>
      <c r="T880" s="9">
        <f t="shared" si="467"/>
        <v>32</v>
      </c>
      <c r="U880" s="5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>
      <c r="A881" s="1"/>
      <c r="B881" s="31">
        <v>1992</v>
      </c>
      <c r="C881" s="33">
        <v>8</v>
      </c>
      <c r="D881" s="34">
        <v>3</v>
      </c>
      <c r="E881" s="35">
        <v>217</v>
      </c>
      <c r="F881" s="35">
        <v>154</v>
      </c>
      <c r="G881" s="35">
        <v>120</v>
      </c>
      <c r="H881" s="35">
        <v>1132841</v>
      </c>
      <c r="I881" s="34">
        <v>817440</v>
      </c>
      <c r="J881" s="34">
        <v>632568</v>
      </c>
      <c r="K881" s="72">
        <v>9428</v>
      </c>
      <c r="L881" s="36">
        <f t="shared" si="448"/>
        <v>397.21288936996183</v>
      </c>
      <c r="M881" s="28">
        <f>IF(L879=0,0,L881/L879*100)</f>
        <v>86.82531052403418</v>
      </c>
      <c r="N881" s="37">
        <f t="shared" si="468"/>
        <v>11.591263733106427</v>
      </c>
      <c r="O881" s="29">
        <f t="shared" si="449"/>
        <v>5220.4654377880188</v>
      </c>
      <c r="P881" s="30">
        <f t="shared" si="450"/>
        <v>43.447004608294932</v>
      </c>
      <c r="Q881" s="6">
        <f t="shared" si="464"/>
        <v>70.967741935483872</v>
      </c>
      <c r="R881" s="7">
        <f t="shared" si="465"/>
        <v>55.299539170506918</v>
      </c>
      <c r="S881" s="8">
        <f t="shared" si="466"/>
        <v>72.158405283707069</v>
      </c>
      <c r="T881" s="9">
        <f t="shared" si="467"/>
        <v>63</v>
      </c>
      <c r="U881" s="5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>
      <c r="A882" s="1"/>
      <c r="B882" s="31">
        <f>B881+1</f>
        <v>1993</v>
      </c>
      <c r="C882" s="33">
        <v>16</v>
      </c>
      <c r="D882" s="34">
        <v>13</v>
      </c>
      <c r="E882" s="35">
        <v>500</v>
      </c>
      <c r="F882" s="35">
        <v>463</v>
      </c>
      <c r="G882" s="35">
        <v>420</v>
      </c>
      <c r="H882" s="35">
        <v>2727705</v>
      </c>
      <c r="I882" s="34">
        <v>2516556</v>
      </c>
      <c r="J882" s="34">
        <v>2326059</v>
      </c>
      <c r="K882" s="72">
        <v>29805</v>
      </c>
      <c r="L882" s="36">
        <f t="shared" si="448"/>
        <v>302.53959519879214</v>
      </c>
      <c r="M882" s="28">
        <f>IF(L879=0,0,L882/L879*100)</f>
        <v>66.131021932887919</v>
      </c>
      <c r="N882" s="37">
        <f t="shared" si="468"/>
        <v>-23.834396290950043</v>
      </c>
      <c r="O882" s="29">
        <f t="shared" si="449"/>
        <v>5455.41</v>
      </c>
      <c r="P882" s="30">
        <f t="shared" si="450"/>
        <v>59.61</v>
      </c>
      <c r="Q882" s="6">
        <f t="shared" si="464"/>
        <v>92.600000000000009</v>
      </c>
      <c r="R882" s="7">
        <f t="shared" si="465"/>
        <v>84</v>
      </c>
      <c r="S882" s="8">
        <f t="shared" si="466"/>
        <v>92.259096933136092</v>
      </c>
      <c r="T882" s="9">
        <f t="shared" si="467"/>
        <v>37</v>
      </c>
      <c r="U882" s="5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>
      <c r="A883" s="1"/>
      <c r="B883" s="31">
        <f t="shared" ref="B883:B903" si="469">B882+1</f>
        <v>1994</v>
      </c>
      <c r="C883" s="33">
        <v>42</v>
      </c>
      <c r="D883" s="34">
        <v>30</v>
      </c>
      <c r="E883" s="35">
        <v>1498</v>
      </c>
      <c r="F883" s="35">
        <v>1401</v>
      </c>
      <c r="G883" s="35">
        <v>1331</v>
      </c>
      <c r="H883" s="35">
        <v>7936391</v>
      </c>
      <c r="I883" s="34">
        <v>7450436</v>
      </c>
      <c r="J883" s="34">
        <v>7092059</v>
      </c>
      <c r="K883" s="72">
        <v>95976</v>
      </c>
      <c r="L883" s="36">
        <f t="shared" si="448"/>
        <v>273.35961740414274</v>
      </c>
      <c r="M883" s="28">
        <f>IF(L879=0,0,L883/L879*100)</f>
        <v>59.752677470996332</v>
      </c>
      <c r="N883" s="37">
        <f t="shared" si="468"/>
        <v>-9.645011184561108</v>
      </c>
      <c r="O883" s="29">
        <f t="shared" si="449"/>
        <v>5297.9913217623498</v>
      </c>
      <c r="P883" s="30">
        <f t="shared" si="450"/>
        <v>64.069425901201598</v>
      </c>
      <c r="Q883" s="6">
        <f t="shared" si="464"/>
        <v>93.524699599465961</v>
      </c>
      <c r="R883" s="7">
        <f t="shared" si="465"/>
        <v>88.851802403204275</v>
      </c>
      <c r="S883" s="8">
        <f t="shared" si="466"/>
        <v>93.87687678190251</v>
      </c>
      <c r="T883" s="9">
        <f t="shared" si="467"/>
        <v>97</v>
      </c>
      <c r="U883" s="5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>
      <c r="A884" s="1"/>
      <c r="B884" s="31">
        <f t="shared" si="469"/>
        <v>1995</v>
      </c>
      <c r="C884" s="33">
        <v>36</v>
      </c>
      <c r="D884" s="34">
        <v>24</v>
      </c>
      <c r="E884" s="35">
        <v>1095</v>
      </c>
      <c r="F884" s="35">
        <v>1039</v>
      </c>
      <c r="G884" s="35">
        <v>947</v>
      </c>
      <c r="H884" s="35">
        <v>5212727</v>
      </c>
      <c r="I884" s="34">
        <v>4948092</v>
      </c>
      <c r="J884" s="34">
        <v>4537258</v>
      </c>
      <c r="K884" s="72">
        <v>72744</v>
      </c>
      <c r="L884" s="36">
        <f t="shared" si="448"/>
        <v>236.88728502776863</v>
      </c>
      <c r="M884" s="28">
        <f>IF(L879=0,0,L884/L879*100)</f>
        <v>51.780323932476065</v>
      </c>
      <c r="N884" s="37">
        <f t="shared" si="468"/>
        <v>-13.342253227715183</v>
      </c>
      <c r="O884" s="29">
        <f t="shared" si="449"/>
        <v>4760.4812785388131</v>
      </c>
      <c r="P884" s="30">
        <f t="shared" si="450"/>
        <v>66.432876712328763</v>
      </c>
      <c r="Q884" s="6">
        <f t="shared" si="464"/>
        <v>94.885844748858446</v>
      </c>
      <c r="R884" s="7">
        <f t="shared" si="465"/>
        <v>86.484018264840174</v>
      </c>
      <c r="S884" s="8">
        <f t="shared" si="466"/>
        <v>94.923290630796515</v>
      </c>
      <c r="T884" s="9">
        <f t="shared" si="467"/>
        <v>56</v>
      </c>
      <c r="U884" s="5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>
      <c r="A885" s="1"/>
      <c r="B885" s="31">
        <f t="shared" si="469"/>
        <v>1996</v>
      </c>
      <c r="C885" s="33">
        <v>44</v>
      </c>
      <c r="D885" s="34">
        <v>37</v>
      </c>
      <c r="E885" s="35">
        <v>1346</v>
      </c>
      <c r="F885" s="35">
        <v>1328</v>
      </c>
      <c r="G885" s="35">
        <v>1232</v>
      </c>
      <c r="H885" s="35">
        <v>7221295</v>
      </c>
      <c r="I885" s="34">
        <v>7114084</v>
      </c>
      <c r="J885" s="34">
        <v>6669119</v>
      </c>
      <c r="K885" s="72">
        <v>97496</v>
      </c>
      <c r="L885" s="36">
        <f t="shared" si="448"/>
        <v>244.85119989640603</v>
      </c>
      <c r="M885" s="28">
        <f>IF(L879=0,0,L885/L879*100)</f>
        <v>53.521126912342076</v>
      </c>
      <c r="N885" s="37">
        <f t="shared" si="468"/>
        <v>3.3619005206226453</v>
      </c>
      <c r="O885" s="29">
        <f t="shared" si="449"/>
        <v>5365.003714710253</v>
      </c>
      <c r="P885" s="30">
        <f t="shared" si="450"/>
        <v>72.433878157503713</v>
      </c>
      <c r="Q885" s="6">
        <f t="shared" si="464"/>
        <v>98.662704309063898</v>
      </c>
      <c r="R885" s="7">
        <f t="shared" si="465"/>
        <v>91.530460624071324</v>
      </c>
      <c r="S885" s="8">
        <f t="shared" si="466"/>
        <v>98.515349393702934</v>
      </c>
      <c r="T885" s="9">
        <f t="shared" si="467"/>
        <v>18</v>
      </c>
      <c r="U885" s="5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>
      <c r="A886" s="1"/>
      <c r="B886" s="31">
        <f t="shared" si="469"/>
        <v>1997</v>
      </c>
      <c r="C886" s="33">
        <v>27</v>
      </c>
      <c r="D886">
        <v>14</v>
      </c>
      <c r="E886" s="35">
        <v>1163</v>
      </c>
      <c r="F886" s="35">
        <v>1076</v>
      </c>
      <c r="G886" s="35">
        <v>1009</v>
      </c>
      <c r="H886" s="35">
        <v>6038631</v>
      </c>
      <c r="I886" s="34">
        <v>5607563</v>
      </c>
      <c r="J886" s="34">
        <v>5250228</v>
      </c>
      <c r="K886" s="72">
        <v>85363</v>
      </c>
      <c r="L886" s="36">
        <f t="shared" si="448"/>
        <v>233.85290567552687</v>
      </c>
      <c r="M886" s="28">
        <f>IF(L879=0,0,L886/L879*100)</f>
        <v>51.117050064591282</v>
      </c>
      <c r="N886" s="37">
        <f t="shared" si="468"/>
        <v>-4.4918277817435337</v>
      </c>
      <c r="O886" s="29">
        <f t="shared" si="449"/>
        <v>5192.288048151333</v>
      </c>
      <c r="P886" s="30">
        <f t="shared" si="450"/>
        <v>73.398968185726574</v>
      </c>
      <c r="Q886" s="6">
        <f t="shared" si="464"/>
        <v>92.519346517626829</v>
      </c>
      <c r="R886" s="7">
        <f t="shared" si="465"/>
        <v>86.758383490971624</v>
      </c>
      <c r="S886" s="8">
        <f t="shared" si="466"/>
        <v>92.861494600348976</v>
      </c>
      <c r="T886" s="9">
        <f t="shared" si="467"/>
        <v>87</v>
      </c>
      <c r="U886" s="5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>
      <c r="A887" s="1"/>
      <c r="B887" s="31">
        <f t="shared" si="469"/>
        <v>1998</v>
      </c>
      <c r="C887" s="33">
        <v>34</v>
      </c>
      <c r="D887" s="34">
        <v>18</v>
      </c>
      <c r="E887" s="35">
        <v>994</v>
      </c>
      <c r="F887" s="35">
        <v>923</v>
      </c>
      <c r="G887" s="35">
        <v>763</v>
      </c>
      <c r="H887" s="35">
        <v>4820050</v>
      </c>
      <c r="I887" s="34">
        <v>4480660</v>
      </c>
      <c r="J887" s="34">
        <v>3803400</v>
      </c>
      <c r="K887" s="72">
        <v>69627</v>
      </c>
      <c r="L887" s="36">
        <f t="shared" si="448"/>
        <v>228.84836182802647</v>
      </c>
      <c r="M887" s="28">
        <f>IF(L879=0,0,L887/L879*100)</f>
        <v>50.023125156264214</v>
      </c>
      <c r="N887" s="37">
        <f t="shared" si="468"/>
        <v>-2.1400391981634184</v>
      </c>
      <c r="O887" s="29">
        <f t="shared" si="449"/>
        <v>4849.1448692152917</v>
      </c>
      <c r="P887" s="30">
        <f t="shared" si="450"/>
        <v>70.047283702213278</v>
      </c>
      <c r="Q887" s="6">
        <f t="shared" si="464"/>
        <v>92.857142857142861</v>
      </c>
      <c r="R887" s="7">
        <f t="shared" si="465"/>
        <v>76.760563380281681</v>
      </c>
      <c r="S887" s="8">
        <f t="shared" si="466"/>
        <v>92.958786734577444</v>
      </c>
      <c r="T887" s="9">
        <f t="shared" si="467"/>
        <v>71</v>
      </c>
      <c r="U887" s="5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>
      <c r="A888" s="1"/>
      <c r="B888" s="31">
        <f t="shared" si="469"/>
        <v>1999</v>
      </c>
      <c r="C888" s="33">
        <v>60</v>
      </c>
      <c r="D888" s="34">
        <v>42</v>
      </c>
      <c r="E888" s="35">
        <v>1759</v>
      </c>
      <c r="F888" s="35">
        <v>1619</v>
      </c>
      <c r="G888" s="35">
        <v>1546</v>
      </c>
      <c r="H888" s="35">
        <v>8580620</v>
      </c>
      <c r="I888" s="34">
        <v>7959800</v>
      </c>
      <c r="J888" s="34">
        <v>7615570</v>
      </c>
      <c r="K888" s="72">
        <v>123463</v>
      </c>
      <c r="L888" s="36">
        <f t="shared" si="448"/>
        <v>229.75014363493517</v>
      </c>
      <c r="M888" s="28">
        <f>IF(L879=0,0,L888/L879*100)</f>
        <v>50.22024233827198</v>
      </c>
      <c r="N888" s="37">
        <f t="shared" si="468"/>
        <v>0.39405211368144577</v>
      </c>
      <c r="O888" s="29">
        <f t="shared" si="449"/>
        <v>4878.1239340534394</v>
      </c>
      <c r="P888" s="30">
        <f t="shared" si="450"/>
        <v>70.189312109152922</v>
      </c>
      <c r="Q888" s="6">
        <f t="shared" si="464"/>
        <v>92.040932347924951</v>
      </c>
      <c r="R888" s="7">
        <f t="shared" si="465"/>
        <v>87.890847072200117</v>
      </c>
      <c r="S888" s="8">
        <f t="shared" si="466"/>
        <v>92.764858483419616</v>
      </c>
      <c r="T888" s="9">
        <f t="shared" si="467"/>
        <v>140</v>
      </c>
      <c r="U888" s="5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>
      <c r="A889" s="1"/>
      <c r="B889" s="31">
        <f t="shared" si="469"/>
        <v>2000</v>
      </c>
      <c r="C889" s="33">
        <v>61</v>
      </c>
      <c r="D889" s="34">
        <v>44</v>
      </c>
      <c r="E889" s="35">
        <v>1566</v>
      </c>
      <c r="F889" s="35">
        <v>1379</v>
      </c>
      <c r="G889" s="35">
        <v>1266</v>
      </c>
      <c r="H889" s="35">
        <v>7041380</v>
      </c>
      <c r="I889" s="34">
        <v>6216370</v>
      </c>
      <c r="J889" s="34">
        <v>5796730</v>
      </c>
      <c r="K889" s="72">
        <v>111439</v>
      </c>
      <c r="L889" s="36">
        <f t="shared" si="448"/>
        <v>208.87887702150951</v>
      </c>
      <c r="M889" s="28">
        <f>IF(L879=0,0,L889/L879*100)</f>
        <v>45.658068619249583</v>
      </c>
      <c r="N889" s="37">
        <f t="shared" si="468"/>
        <v>-9.0843323460939214</v>
      </c>
      <c r="O889" s="29">
        <f t="shared" si="449"/>
        <v>4496.4112388250323</v>
      </c>
      <c r="P889" s="30">
        <f t="shared" si="450"/>
        <v>71.161558109833976</v>
      </c>
      <c r="Q889" s="6">
        <f t="shared" si="464"/>
        <v>88.05874840357599</v>
      </c>
      <c r="R889" s="7">
        <f t="shared" si="465"/>
        <v>80.842911877394641</v>
      </c>
      <c r="S889" s="8">
        <f t="shared" si="466"/>
        <v>88.28340467351569</v>
      </c>
      <c r="T889" s="9">
        <f t="shared" si="467"/>
        <v>187</v>
      </c>
      <c r="U889" s="5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>
      <c r="A890" s="1"/>
      <c r="B890" s="31">
        <f t="shared" si="469"/>
        <v>2001</v>
      </c>
      <c r="C890" s="33">
        <v>62</v>
      </c>
      <c r="D890" s="34"/>
      <c r="E890" s="35">
        <v>1708</v>
      </c>
      <c r="F890" s="35">
        <v>1578</v>
      </c>
      <c r="G890" s="35">
        <v>1419</v>
      </c>
      <c r="H890" s="35">
        <v>7922279</v>
      </c>
      <c r="I890" s="34">
        <v>7298413</v>
      </c>
      <c r="J890" s="34"/>
      <c r="K890" s="72">
        <v>127400</v>
      </c>
      <c r="L890" s="36">
        <f t="shared" si="448"/>
        <v>205.56759397660912</v>
      </c>
      <c r="M890" s="28">
        <f>IF(L879=0,0,L890/L879*100)</f>
        <v>44.934267387465624</v>
      </c>
      <c r="N890" s="37">
        <f t="shared" si="468"/>
        <v>-1.5852646720996157</v>
      </c>
      <c r="O890" s="29">
        <f t="shared" si="449"/>
        <v>4638.3366510538644</v>
      </c>
      <c r="P890" s="30">
        <f t="shared" si="450"/>
        <v>74.590163934426229</v>
      </c>
      <c r="Q890" s="6">
        <f t="shared" si="464"/>
        <v>92.388758782201407</v>
      </c>
      <c r="R890" s="7">
        <f t="shared" si="465"/>
        <v>83.079625292740047</v>
      </c>
      <c r="S890" s="8">
        <f t="shared" si="466"/>
        <v>92.125170042610222</v>
      </c>
      <c r="T890" s="9">
        <f t="shared" si="467"/>
        <v>130</v>
      </c>
      <c r="U890" s="5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>
      <c r="A891" s="1"/>
      <c r="B891" s="31">
        <f t="shared" si="469"/>
        <v>2002</v>
      </c>
      <c r="C891" s="33">
        <v>53</v>
      </c>
      <c r="D891" s="34"/>
      <c r="E891" s="35">
        <v>1725</v>
      </c>
      <c r="F891" s="35">
        <v>1462</v>
      </c>
      <c r="G891" s="35">
        <v>1306</v>
      </c>
      <c r="H891" s="35">
        <v>7981394</v>
      </c>
      <c r="I891" s="34">
        <v>6701785</v>
      </c>
      <c r="J891" s="34"/>
      <c r="K891" s="72">
        <v>133318</v>
      </c>
      <c r="L891" s="36">
        <f t="shared" si="448"/>
        <v>197.90825437915362</v>
      </c>
      <c r="M891" s="28">
        <f>IF(L879=0,0,L891/L879*100)</f>
        <v>43.26004040048911</v>
      </c>
      <c r="N891" s="37">
        <f t="shared" si="468"/>
        <v>-3.7259469984004543</v>
      </c>
      <c r="O891" s="29">
        <f t="shared" si="449"/>
        <v>4626.895072463768</v>
      </c>
      <c r="P891" s="30">
        <f t="shared" si="450"/>
        <v>77.285797101449276</v>
      </c>
      <c r="Q891" s="6">
        <f t="shared" si="464"/>
        <v>84.753623188405797</v>
      </c>
      <c r="R891" s="7">
        <f t="shared" si="465"/>
        <v>75.71014492753622</v>
      </c>
      <c r="S891" s="8">
        <f t="shared" si="466"/>
        <v>83.967600146039658</v>
      </c>
      <c r="T891" s="9">
        <f t="shared" si="467"/>
        <v>263</v>
      </c>
      <c r="U891" s="5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>
      <c r="A892" s="1"/>
      <c r="B892" s="31">
        <f t="shared" si="469"/>
        <v>2003</v>
      </c>
      <c r="C892" s="33">
        <v>64</v>
      </c>
      <c r="D892" s="34"/>
      <c r="E892" s="35">
        <v>1820</v>
      </c>
      <c r="F892" s="35">
        <v>1744</v>
      </c>
      <c r="G892" s="35"/>
      <c r="H892" s="35">
        <v>8097291</v>
      </c>
      <c r="I892" s="34">
        <v>7795280</v>
      </c>
      <c r="J892" s="34"/>
      <c r="K892" s="72">
        <v>134445</v>
      </c>
      <c r="L892" s="36">
        <f t="shared" si="448"/>
        <v>199.0989820519915</v>
      </c>
      <c r="M892" s="28">
        <f>IF(L879=0,0,L892/L879*100)</f>
        <v>43.520317200941619</v>
      </c>
      <c r="N892" s="37">
        <f t="shared" si="468"/>
        <v>0.60165639708825813</v>
      </c>
      <c r="O892" s="29">
        <f t="shared" si="449"/>
        <v>4449.060989010989</v>
      </c>
      <c r="P892" s="30">
        <f t="shared" si="450"/>
        <v>73.870879120879124</v>
      </c>
      <c r="Q892" s="15">
        <f t="shared" si="464"/>
        <v>95.824175824175825</v>
      </c>
      <c r="R892" s="16">
        <f t="shared" si="465"/>
        <v>0</v>
      </c>
      <c r="S892" s="17">
        <f t="shared" si="466"/>
        <v>96.270221732181795</v>
      </c>
      <c r="T892" s="18">
        <f t="shared" si="467"/>
        <v>76</v>
      </c>
      <c r="U892" s="5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>
      <c r="A893" s="1"/>
      <c r="B893" s="31">
        <f t="shared" si="469"/>
        <v>2004</v>
      </c>
      <c r="C893" s="33">
        <v>79</v>
      </c>
      <c r="D893" s="34"/>
      <c r="E893" s="35">
        <v>2171</v>
      </c>
      <c r="F893" s="35">
        <v>2057</v>
      </c>
      <c r="G893" s="35"/>
      <c r="H893" s="35">
        <v>9911625</v>
      </c>
      <c r="I893" s="34">
        <v>9459675</v>
      </c>
      <c r="J893" s="34"/>
      <c r="K893" s="72">
        <v>164960</v>
      </c>
      <c r="L893" s="36">
        <f t="shared" si="448"/>
        <v>198.62785943562073</v>
      </c>
      <c r="M893" s="28">
        <f>IF(L879=0,0,L893/L879*100)</f>
        <v>43.417336233918704</v>
      </c>
      <c r="N893" s="37">
        <f t="shared" si="468"/>
        <v>-0.23662733556705853</v>
      </c>
      <c r="O893" s="29">
        <f t="shared" si="449"/>
        <v>4565.4652233993547</v>
      </c>
      <c r="P893" s="30">
        <f t="shared" si="450"/>
        <v>75.983417779824961</v>
      </c>
      <c r="Q893" s="6">
        <f t="shared" si="464"/>
        <v>94.748963611239063</v>
      </c>
      <c r="R893" s="7">
        <f t="shared" si="465"/>
        <v>0</v>
      </c>
      <c r="S893" s="8">
        <f t="shared" si="466"/>
        <v>95.440202792175853</v>
      </c>
      <c r="T893" s="9">
        <f t="shared" si="467"/>
        <v>114</v>
      </c>
      <c r="U893" s="5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>
      <c r="A894" s="1"/>
      <c r="B894" s="31">
        <f t="shared" si="469"/>
        <v>2005</v>
      </c>
      <c r="C894" s="33">
        <v>50</v>
      </c>
      <c r="D894" s="34"/>
      <c r="E894" s="35">
        <v>1575</v>
      </c>
      <c r="F894" s="35">
        <v>1523</v>
      </c>
      <c r="G894" s="35"/>
      <c r="H894" s="35">
        <v>6747671</v>
      </c>
      <c r="I894" s="34">
        <v>6518591</v>
      </c>
      <c r="J894" s="34"/>
      <c r="K894" s="72">
        <v>108364</v>
      </c>
      <c r="L894" s="36">
        <f t="shared" si="448"/>
        <v>205.84618358846112</v>
      </c>
      <c r="M894" s="28">
        <f>IF(L879=0,0,L894/L879*100)</f>
        <v>44.99516327026587</v>
      </c>
      <c r="N894" s="37">
        <f t="shared" si="468"/>
        <v>3.6340945189413292</v>
      </c>
      <c r="O894" s="29">
        <f t="shared" si="449"/>
        <v>4284.2355555555559</v>
      </c>
      <c r="P894" s="30">
        <f t="shared" si="450"/>
        <v>68.802539682539688</v>
      </c>
      <c r="Q894" s="6">
        <f t="shared" si="464"/>
        <v>96.698412698412696</v>
      </c>
      <c r="R894" s="7">
        <f t="shared" si="465"/>
        <v>0</v>
      </c>
      <c r="S894" s="8">
        <f t="shared" si="466"/>
        <v>96.605050839022837</v>
      </c>
      <c r="T894" s="9">
        <f t="shared" si="467"/>
        <v>52</v>
      </c>
      <c r="U894" s="5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>
      <c r="A895" s="1"/>
      <c r="B895" s="31">
        <f t="shared" si="469"/>
        <v>2006</v>
      </c>
      <c r="C895" s="33">
        <v>49</v>
      </c>
      <c r="D895" s="34">
        <v>0</v>
      </c>
      <c r="E895" s="35">
        <v>1322</v>
      </c>
      <c r="F895" s="35">
        <v>1287</v>
      </c>
      <c r="G895" s="35">
        <v>0</v>
      </c>
      <c r="H895" s="35">
        <v>6269557</v>
      </c>
      <c r="I895" s="34">
        <v>6091677</v>
      </c>
      <c r="J895" s="34">
        <v>0</v>
      </c>
      <c r="K895" s="72">
        <v>96030</v>
      </c>
      <c r="L895" s="36">
        <f t="shared" si="448"/>
        <v>215.82605581026763</v>
      </c>
      <c r="M895" s="28">
        <f>IF(L879=0,0,L895/L879*100)</f>
        <v>47.176626983648731</v>
      </c>
      <c r="N895" s="37">
        <f t="shared" si="468"/>
        <v>4.848218241324707</v>
      </c>
      <c r="O895" s="29">
        <f t="shared" si="449"/>
        <v>4742.4788199697432</v>
      </c>
      <c r="P895" s="30">
        <f t="shared" si="450"/>
        <v>72.639939485627835</v>
      </c>
      <c r="Q895" s="6"/>
      <c r="R895" s="7"/>
      <c r="S895" s="8"/>
      <c r="T895" s="9"/>
      <c r="U895" s="5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>
      <c r="A896" s="1"/>
      <c r="B896" s="31">
        <f t="shared" si="469"/>
        <v>2007</v>
      </c>
      <c r="C896" s="33">
        <v>36</v>
      </c>
      <c r="D896" s="34"/>
      <c r="E896" s="35">
        <v>739</v>
      </c>
      <c r="F896" s="35">
        <v>675</v>
      </c>
      <c r="G896" s="35"/>
      <c r="H896" s="35">
        <v>4045415</v>
      </c>
      <c r="I896" s="34">
        <v>3716471</v>
      </c>
      <c r="J896" s="34"/>
      <c r="K896" s="72">
        <v>55129</v>
      </c>
      <c r="L896" s="36">
        <f t="shared" ref="L896:L901" si="470">IF(H896=0,0,H896/K896*3.30578)</f>
        <v>242.58107345861524</v>
      </c>
      <c r="M896" s="28">
        <f>IF(L879=0,0,L896/L879*100)</f>
        <v>53.02490828962155</v>
      </c>
      <c r="N896" s="37">
        <f>IF(L895=0,"     －",IF(L896=0,"     －",(L896-L895)/L895*100))</f>
        <v>12.396565163507367</v>
      </c>
      <c r="O896" s="29">
        <f>IF(H896=0,0,H896/E896)</f>
        <v>5474.1745602165092</v>
      </c>
      <c r="P896" s="30">
        <f>IF(K896=0,0,K896/E896)</f>
        <v>74.599458728010831</v>
      </c>
      <c r="Q896" s="6"/>
      <c r="R896" s="7"/>
      <c r="S896" s="8"/>
      <c r="T896" s="9"/>
      <c r="U896" s="5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>
      <c r="A897" s="1"/>
      <c r="B897" s="31">
        <f t="shared" si="469"/>
        <v>2008</v>
      </c>
      <c r="C897" s="33">
        <v>59</v>
      </c>
      <c r="D897" s="34"/>
      <c r="E897" s="35">
        <v>1047</v>
      </c>
      <c r="F897" s="35">
        <v>848</v>
      </c>
      <c r="G897" s="35"/>
      <c r="H897" s="35">
        <v>6912068</v>
      </c>
      <c r="I897" s="34">
        <v>5682074</v>
      </c>
      <c r="J897" s="34"/>
      <c r="K897" s="72">
        <v>75360</v>
      </c>
      <c r="L897" s="36">
        <f t="shared" si="470"/>
        <v>303.20828228556263</v>
      </c>
      <c r="M897" s="28">
        <f>IF(L879=0,0,L897/L879*100)</f>
        <v>66.277187793830521</v>
      </c>
      <c r="N897" s="37">
        <f>IF(L896=0,"     －",IF(L897=0,"     －",(L897-L896)/L896*100))</f>
        <v>24.992555256908989</v>
      </c>
      <c r="O897" s="29">
        <f>IF(H897=0,0,H897/E897)</f>
        <v>6601.7841451766953</v>
      </c>
      <c r="P897" s="30">
        <f>IF(K897=0,0,K897/E897)</f>
        <v>71.977077363896854</v>
      </c>
      <c r="Q897" s="6"/>
      <c r="R897" s="7"/>
      <c r="S897" s="8"/>
      <c r="T897" s="9"/>
      <c r="U897" s="5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>
      <c r="A898" s="1"/>
      <c r="B898" s="31">
        <f t="shared" si="469"/>
        <v>2009</v>
      </c>
      <c r="C898" s="33">
        <v>41</v>
      </c>
      <c r="D898" s="34"/>
      <c r="E898" s="35">
        <v>626</v>
      </c>
      <c r="F898" s="35">
        <v>547</v>
      </c>
      <c r="G898" s="35"/>
      <c r="H898" s="35">
        <v>4001963</v>
      </c>
      <c r="I898" s="34">
        <v>3459841</v>
      </c>
      <c r="J898" s="34"/>
      <c r="K898" s="72">
        <v>43632</v>
      </c>
      <c r="L898" s="36">
        <f t="shared" si="470"/>
        <v>303.20886611065271</v>
      </c>
      <c r="M898" s="28">
        <f>IF(L879=0,0,L898/L879*100)</f>
        <v>66.27731541001846</v>
      </c>
      <c r="N898" s="37">
        <f>IF(L897=0,"     －",IF(L898=0,"     －",(L898-L897)/L897*100))</f>
        <v>1.9254918951234427E-4</v>
      </c>
      <c r="O898" s="29">
        <f>IF(H898=0,0,H898/E898)</f>
        <v>6392.9121405750802</v>
      </c>
      <c r="P898" s="30">
        <f>IF(K898=0,0,K898/E898)</f>
        <v>69.699680511182109</v>
      </c>
      <c r="Q898" s="6"/>
      <c r="R898" s="7"/>
      <c r="S898" s="8"/>
      <c r="T898" s="9"/>
      <c r="U898" s="5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>
      <c r="A899" s="1"/>
      <c r="B899" s="31">
        <f t="shared" si="469"/>
        <v>2010</v>
      </c>
      <c r="C899" s="33">
        <v>41</v>
      </c>
      <c r="D899" s="34"/>
      <c r="E899" s="35">
        <v>694</v>
      </c>
      <c r="F899" s="35">
        <v>622</v>
      </c>
      <c r="G899" s="35"/>
      <c r="H899" s="35">
        <v>4101842</v>
      </c>
      <c r="I899" s="34">
        <v>3729212</v>
      </c>
      <c r="J899" s="34"/>
      <c r="K899" s="72">
        <v>51426</v>
      </c>
      <c r="L899" s="36">
        <f t="shared" si="470"/>
        <v>263.6757135837903</v>
      </c>
      <c r="M899" s="28">
        <f>IF(L879=0,0,L899/L879*100)</f>
        <v>57.635908406375513</v>
      </c>
      <c r="N899" s="37">
        <f>IF(L898=0,"     －",IF(L899=0,"     －",(L899-L898)/L898*100))</f>
        <v>-13.038257434212106</v>
      </c>
      <c r="O899" s="29">
        <f>IF(H899=0,0,H899/E899)</f>
        <v>5910.435158501441</v>
      </c>
      <c r="P899" s="30">
        <f>IF(K899=0,0,K899/E899)</f>
        <v>74.100864553314125</v>
      </c>
      <c r="Q899" s="6"/>
      <c r="R899" s="7"/>
      <c r="S899" s="8"/>
      <c r="T899" s="9"/>
      <c r="U899" s="5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>
      <c r="A900" s="1"/>
      <c r="B900" s="31">
        <f t="shared" si="469"/>
        <v>2011</v>
      </c>
      <c r="C900" s="33">
        <v>49</v>
      </c>
      <c r="D900" s="34"/>
      <c r="E900" s="35">
        <v>1153</v>
      </c>
      <c r="F900" s="35">
        <v>1107</v>
      </c>
      <c r="G900" s="35"/>
      <c r="H900" s="35">
        <v>5679886</v>
      </c>
      <c r="I900" s="34">
        <v>5466886</v>
      </c>
      <c r="J900" s="34"/>
      <c r="K900" s="72">
        <v>84556</v>
      </c>
      <c r="L900" s="36">
        <f t="shared" si="470"/>
        <v>222.0593871644827</v>
      </c>
      <c r="M900" s="28">
        <f>IF(L879=0,0,L900/L879*100)</f>
        <v>48.539148052104899</v>
      </c>
      <c r="N900" s="37">
        <f>IF(L899=0,"     －",IF(L900=0,"     －",(L900-L899)/L899*100))</f>
        <v>-15.783147356907731</v>
      </c>
      <c r="O900" s="29">
        <f>IF(H900=0,0,H900/E900)</f>
        <v>4926.1803989592372</v>
      </c>
      <c r="P900" s="30">
        <f>IF(K900=0,0,K900/E900)</f>
        <v>73.33564614050303</v>
      </c>
      <c r="Q900" s="6"/>
      <c r="R900" s="7"/>
      <c r="S900" s="8"/>
      <c r="T900" s="9"/>
      <c r="U900" s="5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>
      <c r="A901" s="1"/>
      <c r="B901" s="31">
        <f t="shared" si="469"/>
        <v>2012</v>
      </c>
      <c r="C901" s="33">
        <v>93</v>
      </c>
      <c r="D901" s="34"/>
      <c r="E901" s="35">
        <v>1261</v>
      </c>
      <c r="F901" s="35">
        <v>1176</v>
      </c>
      <c r="G901" s="35"/>
      <c r="H901" s="35">
        <v>6603142</v>
      </c>
      <c r="I901" s="34">
        <v>6231712</v>
      </c>
      <c r="J901" s="34"/>
      <c r="K901" s="72">
        <v>91923</v>
      </c>
      <c r="L901" s="36">
        <f t="shared" si="470"/>
        <v>237.4654304228539</v>
      </c>
      <c r="M901" s="28">
        <f>IF(L879=0,0,L901/L879*100)</f>
        <v>51.906698616681155</v>
      </c>
      <c r="N901" s="37">
        <f t="shared" ref="N901:N903" si="471">IF(L900=0,"     －",IF(L901=0,"     －",(L901-L900)/L900*100))</f>
        <v>6.9378031953946238</v>
      </c>
      <c r="O901" s="29">
        <f t="shared" ref="O901:O908" si="472">IF(H901=0,0,H901/E901)</f>
        <v>5236.432989690722</v>
      </c>
      <c r="P901" s="30">
        <f t="shared" ref="P901:P908" si="473">IF(K901=0,0,K901/E901)</f>
        <v>72.896907216494839</v>
      </c>
      <c r="Q901" s="6"/>
      <c r="R901" s="7"/>
      <c r="S901" s="8"/>
      <c r="T901" s="9"/>
      <c r="U901" s="5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>
      <c r="A902" s="1"/>
      <c r="B902" s="31">
        <f t="shared" si="469"/>
        <v>2013</v>
      </c>
      <c r="C902" s="33">
        <v>79</v>
      </c>
      <c r="D902" s="34"/>
      <c r="E902" s="35">
        <v>1389</v>
      </c>
      <c r="F902" s="35">
        <v>1346</v>
      </c>
      <c r="G902" s="35"/>
      <c r="H902" s="35">
        <v>6876120</v>
      </c>
      <c r="I902" s="34">
        <v>6659076</v>
      </c>
      <c r="J902" s="34"/>
      <c r="K902" s="72">
        <v>98595</v>
      </c>
      <c r="L902" s="36">
        <f>IF(H902=0,0,H902/K902*3.30578)</f>
        <v>230.54860767381714</v>
      </c>
      <c r="M902" s="28">
        <f>IF(L879=0,0,L902/L879*100)</f>
        <v>50.394775667812631</v>
      </c>
      <c r="N902" s="37">
        <f t="shared" si="471"/>
        <v>-2.9127703921871877</v>
      </c>
      <c r="O902" s="29">
        <f t="shared" si="472"/>
        <v>4950.4103671706262</v>
      </c>
      <c r="P902" s="30">
        <f t="shared" si="473"/>
        <v>70.982721382289412</v>
      </c>
      <c r="Q902" s="6"/>
      <c r="R902" s="7"/>
      <c r="S902" s="8"/>
      <c r="T902" s="9"/>
      <c r="U902" s="5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>
      <c r="A903" s="1"/>
      <c r="B903" s="31">
        <f t="shared" si="469"/>
        <v>2014</v>
      </c>
      <c r="C903" s="33">
        <v>16</v>
      </c>
      <c r="D903" s="34"/>
      <c r="E903" s="35">
        <v>320</v>
      </c>
      <c r="F903" s="35">
        <v>295</v>
      </c>
      <c r="G903" s="35"/>
      <c r="H903" s="35">
        <v>2145551</v>
      </c>
      <c r="I903" s="34">
        <v>2002793</v>
      </c>
      <c r="J903" s="34"/>
      <c r="K903" s="72">
        <v>22859</v>
      </c>
      <c r="L903" s="36">
        <f>IF(H903=0,0,H903/K903*3.30578)</f>
        <v>310.28127148081717</v>
      </c>
      <c r="M903" s="28">
        <f>IF(L879=0,0,L903/L879*100)</f>
        <v>67.823246594150902</v>
      </c>
      <c r="N903" s="37">
        <f t="shared" si="471"/>
        <v>34.58388433202196</v>
      </c>
      <c r="O903" s="29">
        <f t="shared" si="472"/>
        <v>6704.8468750000002</v>
      </c>
      <c r="P903" s="30">
        <f t="shared" si="473"/>
        <v>71.434375000000003</v>
      </c>
      <c r="Q903" s="6"/>
      <c r="R903" s="7"/>
      <c r="S903" s="8"/>
      <c r="T903" s="9"/>
      <c r="U903" s="5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>
      <c r="A904" s="1"/>
      <c r="B904" s="31">
        <f t="shared" ref="B904:B913" si="474">B903+1</f>
        <v>2015</v>
      </c>
      <c r="C904" s="33">
        <v>48</v>
      </c>
      <c r="D904" s="34"/>
      <c r="E904" s="35">
        <v>833</v>
      </c>
      <c r="F904" s="35">
        <v>760</v>
      </c>
      <c r="G904" s="35"/>
      <c r="H904" s="35">
        <v>4547700</v>
      </c>
      <c r="I904" s="34">
        <v>4128077</v>
      </c>
      <c r="J904" s="34"/>
      <c r="K904" s="72">
        <v>59736</v>
      </c>
      <c r="L904" s="36">
        <f>IF(H904=0,0,H904/K904*3.30578)</f>
        <v>251.66893842908797</v>
      </c>
      <c r="M904" s="28">
        <f>IF(L879=0,0,L904/L879*100)</f>
        <v>55.011391405296237</v>
      </c>
      <c r="N904" s="37">
        <f>IF(L903=0,"     －",IF(L904=0,"     －",(L904-L903)/L903*100))</f>
        <v>-18.890064737714226</v>
      </c>
      <c r="O904" s="29">
        <f t="shared" si="472"/>
        <v>5459.4237695078027</v>
      </c>
      <c r="P904" s="30">
        <f t="shared" si="473"/>
        <v>71.711884753901558</v>
      </c>
      <c r="Q904" s="6"/>
      <c r="R904" s="7"/>
      <c r="S904" s="8"/>
      <c r="T904" s="9"/>
      <c r="U904" s="5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>
      <c r="A905" s="1"/>
      <c r="B905" s="31">
        <f t="shared" si="474"/>
        <v>2016</v>
      </c>
      <c r="C905" s="33">
        <v>38</v>
      </c>
      <c r="D905" s="34"/>
      <c r="E905" s="35">
        <v>507</v>
      </c>
      <c r="F905" s="35">
        <v>464</v>
      </c>
      <c r="G905" s="35"/>
      <c r="H905" s="35">
        <v>3731252</v>
      </c>
      <c r="I905" s="34">
        <v>3424159</v>
      </c>
      <c r="J905" s="34"/>
      <c r="K905" s="72">
        <v>36294</v>
      </c>
      <c r="L905" s="36">
        <f>IF(H905=0,0,H905/K905*3.30578)</f>
        <v>339.85502387612274</v>
      </c>
      <c r="M905" s="28">
        <f>IF(L879=0,0,L905/L879*100)</f>
        <v>74.287664803630804</v>
      </c>
      <c r="N905" s="37">
        <f>IF(L904=0,"     －",IF(L905=0,"     －",(L905-L904)/L904*100))</f>
        <v>35.040512348281986</v>
      </c>
      <c r="O905" s="29">
        <f t="shared" si="472"/>
        <v>7359.4714003944773</v>
      </c>
      <c r="P905" s="30">
        <f t="shared" si="473"/>
        <v>71.585798816568044</v>
      </c>
      <c r="Q905" s="6"/>
      <c r="R905" s="7"/>
      <c r="S905" s="8"/>
      <c r="T905" s="9"/>
      <c r="U905" s="5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>
      <c r="A906" s="1"/>
      <c r="B906" s="31">
        <f t="shared" si="474"/>
        <v>2017</v>
      </c>
      <c r="C906" s="33">
        <v>56</v>
      </c>
      <c r="D906" s="34"/>
      <c r="E906" s="35">
        <v>915</v>
      </c>
      <c r="F906" s="35">
        <v>855</v>
      </c>
      <c r="G906" s="35"/>
      <c r="H906" s="35">
        <v>5852982</v>
      </c>
      <c r="I906" s="34">
        <v>5482354</v>
      </c>
      <c r="J906" s="34"/>
      <c r="K906" s="72">
        <v>65208</v>
      </c>
      <c r="L906" s="36">
        <f t="shared" ref="L906:L913" si="475">IF(H906=0,0,H906/K906*3.30578)</f>
        <v>296.72234750276039</v>
      </c>
      <c r="M906" s="28">
        <f>IF(L879=0,0,L906/L879*100)</f>
        <v>64.859451067188374</v>
      </c>
      <c r="N906" s="37">
        <f>IF(L905=0,"     －",IF(L906=0,"     －",(L906-L905)/L905*100))</f>
        <v>-12.691492943498234</v>
      </c>
      <c r="O906" s="29">
        <f t="shared" si="472"/>
        <v>6396.7016393442627</v>
      </c>
      <c r="P906" s="30">
        <f t="shared" si="473"/>
        <v>71.265573770491798</v>
      </c>
      <c r="Q906" s="6"/>
      <c r="R906" s="7"/>
      <c r="S906" s="8"/>
      <c r="T906" s="9"/>
      <c r="U906" s="5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>
      <c r="A907" s="1"/>
      <c r="B907" s="31">
        <f t="shared" si="474"/>
        <v>2018</v>
      </c>
      <c r="C907" s="33">
        <v>53</v>
      </c>
      <c r="D907" s="34"/>
      <c r="E907" s="35">
        <v>935</v>
      </c>
      <c r="F907" s="35">
        <v>833</v>
      </c>
      <c r="G907" s="35"/>
      <c r="H907" s="35">
        <v>6192311</v>
      </c>
      <c r="I907" s="34">
        <v>5600599</v>
      </c>
      <c r="J907" s="34"/>
      <c r="K907" s="72">
        <v>65388</v>
      </c>
      <c r="L907" s="36">
        <f t="shared" si="475"/>
        <v>313.06077349941887</v>
      </c>
      <c r="M907" s="28">
        <f>IF(L879=0,0,L907/L879*100)</f>
        <v>68.430807759273364</v>
      </c>
      <c r="N907" s="37">
        <f>IF(L906=0,"     －",IF(L907=0,"     －",(L907-L906)/L906*100))</f>
        <v>5.5063011378024003</v>
      </c>
      <c r="O907" s="29">
        <f t="shared" si="472"/>
        <v>6622.7925133689841</v>
      </c>
      <c r="P907" s="30">
        <f t="shared" si="473"/>
        <v>69.933689839572196</v>
      </c>
      <c r="Q907" s="6"/>
      <c r="R907" s="7"/>
      <c r="S907" s="8"/>
      <c r="T907" s="9"/>
      <c r="U907" s="5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>
      <c r="A908" s="1"/>
      <c r="B908" s="31">
        <f t="shared" si="474"/>
        <v>2019</v>
      </c>
      <c r="C908" s="33">
        <v>57</v>
      </c>
      <c r="D908" s="34"/>
      <c r="E908" s="35">
        <v>885</v>
      </c>
      <c r="F908" s="35">
        <v>791</v>
      </c>
      <c r="G908" s="35"/>
      <c r="H908" s="35">
        <v>6129096</v>
      </c>
      <c r="I908" s="34">
        <v>5507141</v>
      </c>
      <c r="J908" s="34"/>
      <c r="K908" s="72">
        <v>62655</v>
      </c>
      <c r="L908" s="36">
        <f t="shared" si="475"/>
        <v>323.38110246396934</v>
      </c>
      <c r="M908" s="28">
        <f>IF(L879=0,0,L908/L879*100)</f>
        <v>70.686690664983118</v>
      </c>
      <c r="N908" s="37">
        <f>IF(L907=0,"     －",IF(L908=0,"     －",(L908-L907)/L907*100))</f>
        <v>3.2965896203439962</v>
      </c>
      <c r="O908" s="29">
        <f t="shared" si="472"/>
        <v>6925.5322033898301</v>
      </c>
      <c r="P908" s="30">
        <f t="shared" si="473"/>
        <v>70.79661016949153</v>
      </c>
      <c r="Q908" s="6"/>
      <c r="R908" s="7"/>
      <c r="S908" s="8"/>
      <c r="T908" s="9"/>
      <c r="U908" s="5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>
      <c r="A909" s="1"/>
      <c r="B909" s="31">
        <f t="shared" si="474"/>
        <v>2020</v>
      </c>
      <c r="C909" s="33">
        <v>58</v>
      </c>
      <c r="D909" s="34"/>
      <c r="E909" s="35">
        <v>777</v>
      </c>
      <c r="F909" s="35">
        <v>720</v>
      </c>
      <c r="G909" s="35"/>
      <c r="H909" s="35">
        <v>5326566</v>
      </c>
      <c r="I909" s="34">
        <v>4915894</v>
      </c>
      <c r="J909" s="34"/>
      <c r="K909" s="72">
        <v>53560</v>
      </c>
      <c r="L909" s="36">
        <f t="shared" si="475"/>
        <v>328.76130230545181</v>
      </c>
      <c r="M909" s="28">
        <f>IF(L879=0,0,L909/L879*100)</f>
        <v>71.862728841032805</v>
      </c>
      <c r="N909" s="37">
        <f t="shared" ref="N909:N913" si="476">IF(L908=0,"     －",IF(L909=0,"     －",(L909-L908)/L908*100))</f>
        <v>1.6637335331250285</v>
      </c>
      <c r="O909" s="29">
        <f>IF(H909=0,0,H909/E909)</f>
        <v>6855.2972972972975</v>
      </c>
      <c r="P909" s="30">
        <f>IF(K909=0,0,K909/E909)</f>
        <v>68.93178893178893</v>
      </c>
      <c r="Q909" s="6"/>
      <c r="R909" s="7"/>
      <c r="S909" s="8"/>
      <c r="T909" s="9"/>
      <c r="U909" s="5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>
      <c r="A910" s="1"/>
      <c r="B910" s="31">
        <f t="shared" si="474"/>
        <v>2021</v>
      </c>
      <c r="C910" s="81">
        <v>40</v>
      </c>
      <c r="D910" s="34"/>
      <c r="E910" s="35">
        <v>425</v>
      </c>
      <c r="F910" s="35">
        <v>396</v>
      </c>
      <c r="G910" s="35"/>
      <c r="H910" s="35">
        <v>3089825</v>
      </c>
      <c r="I910" s="34">
        <v>2867528</v>
      </c>
      <c r="J910" s="34"/>
      <c r="K910" s="72">
        <v>27669</v>
      </c>
      <c r="L910" s="36">
        <f t="shared" si="475"/>
        <v>369.15977044707074</v>
      </c>
      <c r="M910" s="28">
        <f>IF(L879=0,0,L910/L879*100)</f>
        <v>80.693282015314111</v>
      </c>
      <c r="N910" s="37">
        <f t="shared" si="476"/>
        <v>12.288084959611444</v>
      </c>
      <c r="O910" s="29">
        <f>IF(H910=0,0,H910/E910)</f>
        <v>7270.1764705882351</v>
      </c>
      <c r="P910" s="30">
        <f>IF(K910=0,0,K910/E910)</f>
        <v>65.103529411764711</v>
      </c>
      <c r="Q910" s="6"/>
      <c r="R910" s="7"/>
      <c r="S910" s="8"/>
      <c r="T910" s="9"/>
      <c r="U910" s="5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>
      <c r="A911" s="1"/>
      <c r="B911" s="31">
        <f t="shared" si="474"/>
        <v>2022</v>
      </c>
      <c r="C911" s="81">
        <v>13</v>
      </c>
      <c r="D911" s="34"/>
      <c r="E911" s="35">
        <v>233</v>
      </c>
      <c r="F911" s="35">
        <v>205</v>
      </c>
      <c r="G911" s="35"/>
      <c r="H911" s="35">
        <v>1495474</v>
      </c>
      <c r="I911" s="34">
        <v>1324348</v>
      </c>
      <c r="J911" s="34"/>
      <c r="K911" s="72">
        <v>14477</v>
      </c>
      <c r="L911" s="36">
        <f t="shared" si="475"/>
        <v>341.48705116529663</v>
      </c>
      <c r="M911" s="28">
        <f>IF(L879=0,0,L911/L879*100)</f>
        <v>74.644403670768227</v>
      </c>
      <c r="N911" s="37">
        <f t="shared" si="476"/>
        <v>-7.4961362253154169</v>
      </c>
      <c r="O911" s="29">
        <f>IF(H911=0,0,H911/E911)</f>
        <v>6418.3433476394848</v>
      </c>
      <c r="P911" s="30">
        <f>IF(K911=0,0,K911/E911)</f>
        <v>62.133047210300433</v>
      </c>
      <c r="Q911" s="6"/>
      <c r="R911" s="7"/>
      <c r="S911" s="8"/>
      <c r="T911" s="9"/>
      <c r="U911" s="5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>
      <c r="A912" s="1"/>
      <c r="B912" s="31">
        <f t="shared" si="474"/>
        <v>2023</v>
      </c>
      <c r="C912" s="81">
        <v>27</v>
      </c>
      <c r="D912" s="34"/>
      <c r="E912" s="35">
        <v>214</v>
      </c>
      <c r="F912" s="35">
        <v>205</v>
      </c>
      <c r="G912" s="35"/>
      <c r="H912" s="35">
        <v>1327096</v>
      </c>
      <c r="I912" s="34">
        <v>1276848</v>
      </c>
      <c r="J912" s="34"/>
      <c r="K912" s="72">
        <v>12735</v>
      </c>
      <c r="L912" s="36">
        <f t="shared" si="475"/>
        <v>344.49057046564587</v>
      </c>
      <c r="M912" s="28">
        <f>IF(L879=0,0,L912/L879*100)</f>
        <v>75.300931952948076</v>
      </c>
      <c r="N912" s="37">
        <f t="shared" si="476"/>
        <v>0.87954119785800833</v>
      </c>
      <c r="O912" s="29">
        <f>IF(H912=0,0,H912/E912)</f>
        <v>6201.3831775700937</v>
      </c>
      <c r="P912" s="30">
        <f>IF(K912=0,0,K912/E912)</f>
        <v>59.509345794392523</v>
      </c>
      <c r="Q912" s="6"/>
      <c r="R912" s="7"/>
      <c r="S912" s="8"/>
      <c r="T912" s="9"/>
      <c r="U912" s="5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>
      <c r="A913" s="1"/>
      <c r="B913" s="31">
        <f t="shared" si="474"/>
        <v>2024</v>
      </c>
      <c r="C913" s="81">
        <v>15</v>
      </c>
      <c r="D913" s="34"/>
      <c r="E913" s="35">
        <v>129</v>
      </c>
      <c r="F913" s="35">
        <v>113</v>
      </c>
      <c r="G913" s="35"/>
      <c r="H913" s="35">
        <v>812298</v>
      </c>
      <c r="I913" s="34">
        <v>718002</v>
      </c>
      <c r="J913" s="34"/>
      <c r="K913" s="72">
        <v>7747</v>
      </c>
      <c r="L913" s="36">
        <f t="shared" si="475"/>
        <v>346.62172227184715</v>
      </c>
      <c r="M913" s="28">
        <f>IF(L879=0,0,L913/L879*100)</f>
        <v>75.766772620003906</v>
      </c>
      <c r="N913" s="37">
        <f t="shared" si="476"/>
        <v>0.61863864758928189</v>
      </c>
      <c r="O913" s="29">
        <f>IF(H913=0,0,H913/E913)</f>
        <v>6296.8837209302328</v>
      </c>
      <c r="P913" s="30">
        <f>IF(K913=0,0,K913/E913)</f>
        <v>60.054263565891475</v>
      </c>
      <c r="Q913" s="6"/>
      <c r="R913" s="7"/>
      <c r="S913" s="8"/>
      <c r="T913" s="9"/>
      <c r="U913" s="5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>
      <c r="A914" s="1"/>
      <c r="B914" s="58" t="s">
        <v>51</v>
      </c>
      <c r="C914" s="59">
        <v>33</v>
      </c>
      <c r="D914" s="60">
        <v>17</v>
      </c>
      <c r="E914" s="61">
        <v>1561</v>
      </c>
      <c r="F914" s="61">
        <v>1115</v>
      </c>
      <c r="G914" s="61">
        <v>1036</v>
      </c>
      <c r="H914" s="61">
        <v>7726978</v>
      </c>
      <c r="I914" s="60">
        <v>5273216</v>
      </c>
      <c r="J914" s="60">
        <v>4742336</v>
      </c>
      <c r="K914" s="73">
        <v>86413</v>
      </c>
      <c r="L914" s="63">
        <f t="shared" si="448"/>
        <v>295.60007560019903</v>
      </c>
      <c r="M914" s="62">
        <v>100</v>
      </c>
      <c r="N914" s="63"/>
      <c r="O914" s="64">
        <f t="shared" si="449"/>
        <v>4950.0179372197308</v>
      </c>
      <c r="P914" s="65">
        <f t="shared" si="450"/>
        <v>55.357463164638055</v>
      </c>
      <c r="Q914" s="6">
        <f t="shared" ref="Q914:Q929" si="477">IF(F914=0,0,F914/E914*100)</f>
        <v>71.428571428571431</v>
      </c>
      <c r="R914" s="7">
        <f t="shared" ref="R914:R929" si="478">IF(G914=0,0,G914/E914*100)</f>
        <v>66.367713004484301</v>
      </c>
      <c r="S914" s="8">
        <f t="shared" ref="S914:S929" si="479">IF(I914=0,0,I914/H914*100)</f>
        <v>68.244221738433836</v>
      </c>
      <c r="T914" s="9">
        <f t="shared" ref="T914:T929" si="480">E914-F914</f>
        <v>446</v>
      </c>
      <c r="U914" s="5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>
      <c r="A915" s="1"/>
      <c r="B915" s="31">
        <v>1991</v>
      </c>
      <c r="C915" s="33">
        <v>28</v>
      </c>
      <c r="D915" s="34">
        <v>9</v>
      </c>
      <c r="E915" s="35">
        <v>1021</v>
      </c>
      <c r="F915" s="35">
        <v>730</v>
      </c>
      <c r="G915" s="35">
        <v>595</v>
      </c>
      <c r="H915" s="35">
        <v>5352516</v>
      </c>
      <c r="I915" s="34">
        <v>2829258</v>
      </c>
      <c r="J915" s="34">
        <v>2186784</v>
      </c>
      <c r="K915" s="72">
        <v>52113</v>
      </c>
      <c r="L915" s="36">
        <f t="shared" si="448"/>
        <v>339.53601486155088</v>
      </c>
      <c r="M915" s="28">
        <f>IF(L914=0,0,L915/L914*100)</f>
        <v>114.86330447383766</v>
      </c>
      <c r="N915" s="37">
        <f t="shared" ref="N915:N930" si="481">IF(L914=0,"     －",IF(L915=0,"     －",(L915-L914)/L914*100))</f>
        <v>14.863304473837646</v>
      </c>
      <c r="O915" s="29">
        <f t="shared" si="449"/>
        <v>5242.4250734573943</v>
      </c>
      <c r="P915" s="30">
        <f t="shared" si="450"/>
        <v>51.041136141038194</v>
      </c>
      <c r="Q915" s="6">
        <f t="shared" si="477"/>
        <v>71.498530852105773</v>
      </c>
      <c r="R915" s="7">
        <f t="shared" si="478"/>
        <v>58.276199804113617</v>
      </c>
      <c r="S915" s="8">
        <f t="shared" si="479"/>
        <v>52.858468802335203</v>
      </c>
      <c r="T915" s="9">
        <f t="shared" si="480"/>
        <v>291</v>
      </c>
      <c r="U915" s="5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>
      <c r="A916" s="1"/>
      <c r="B916" s="31">
        <v>1992</v>
      </c>
      <c r="C916" s="33">
        <v>16</v>
      </c>
      <c r="D916" s="34">
        <v>6</v>
      </c>
      <c r="E916" s="35">
        <v>782</v>
      </c>
      <c r="F916" s="35">
        <v>564</v>
      </c>
      <c r="G916" s="35">
        <v>495</v>
      </c>
      <c r="H916" s="35">
        <v>3258749</v>
      </c>
      <c r="I916" s="34">
        <v>2264845</v>
      </c>
      <c r="J916" s="34">
        <v>2003782</v>
      </c>
      <c r="K916" s="72">
        <v>44570</v>
      </c>
      <c r="L916" s="36">
        <f t="shared" si="448"/>
        <v>241.70310229347095</v>
      </c>
      <c r="M916" s="28">
        <f>IF(L914=0,0,L916/L914*100)</f>
        <v>81.766928443000779</v>
      </c>
      <c r="N916" s="37">
        <f t="shared" si="481"/>
        <v>-28.813707025445375</v>
      </c>
      <c r="O916" s="29">
        <f t="shared" si="449"/>
        <v>4167.1982097186701</v>
      </c>
      <c r="P916" s="30">
        <f t="shared" si="450"/>
        <v>56.994884910485936</v>
      </c>
      <c r="Q916" s="6">
        <f t="shared" si="477"/>
        <v>72.1227621483376</v>
      </c>
      <c r="R916" s="7">
        <f t="shared" si="478"/>
        <v>63.299232736572883</v>
      </c>
      <c r="S916" s="8">
        <f t="shared" si="479"/>
        <v>69.500443268260298</v>
      </c>
      <c r="T916" s="9">
        <f t="shared" si="480"/>
        <v>218</v>
      </c>
      <c r="U916" s="5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>
      <c r="A917" s="1"/>
      <c r="B917" s="31">
        <f>B916+1</f>
        <v>1993</v>
      </c>
      <c r="C917" s="33">
        <v>24</v>
      </c>
      <c r="D917" s="34">
        <v>5</v>
      </c>
      <c r="E917" s="35">
        <v>990</v>
      </c>
      <c r="F917" s="35">
        <v>917</v>
      </c>
      <c r="G917" s="35">
        <v>806</v>
      </c>
      <c r="H917" s="35">
        <v>3836008</v>
      </c>
      <c r="I917" s="34">
        <v>3519799</v>
      </c>
      <c r="J917" s="34">
        <v>3114360</v>
      </c>
      <c r="K917" s="72">
        <v>58531</v>
      </c>
      <c r="L917" s="36">
        <f t="shared" si="448"/>
        <v>216.65439726367222</v>
      </c>
      <c r="M917" s="28">
        <f>IF(L914=0,0,L917/L914*100)</f>
        <v>73.293079111623314</v>
      </c>
      <c r="N917" s="37">
        <f t="shared" si="481"/>
        <v>-10.36341891854789</v>
      </c>
      <c r="O917" s="29">
        <f t="shared" si="449"/>
        <v>3874.7555555555555</v>
      </c>
      <c r="P917" s="30">
        <f t="shared" si="450"/>
        <v>59.12222222222222</v>
      </c>
      <c r="Q917" s="6">
        <f t="shared" si="477"/>
        <v>92.62626262626263</v>
      </c>
      <c r="R917" s="7">
        <f t="shared" si="478"/>
        <v>81.414141414141412</v>
      </c>
      <c r="S917" s="8">
        <f t="shared" si="479"/>
        <v>91.756821153657654</v>
      </c>
      <c r="T917" s="9">
        <f t="shared" si="480"/>
        <v>73</v>
      </c>
      <c r="U917" s="5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>
      <c r="A918" s="1"/>
      <c r="B918" s="31">
        <f t="shared" ref="B918:B938" si="482">B917+1</f>
        <v>1994</v>
      </c>
      <c r="C918" s="33">
        <v>47</v>
      </c>
      <c r="D918" s="34">
        <v>36</v>
      </c>
      <c r="E918" s="35">
        <v>1773</v>
      </c>
      <c r="F918" s="35">
        <v>1649</v>
      </c>
      <c r="G918" s="35">
        <v>1566</v>
      </c>
      <c r="H918" s="35">
        <v>7451601</v>
      </c>
      <c r="I918" s="34">
        <v>6882688</v>
      </c>
      <c r="J918" s="34">
        <v>6518829</v>
      </c>
      <c r="K918" s="72">
        <v>117560</v>
      </c>
      <c r="L918" s="36">
        <f t="shared" si="448"/>
        <v>209.53856374430077</v>
      </c>
      <c r="M918" s="28">
        <f>IF(L914=0,0,L918/L914*100)</f>
        <v>70.885828874990892</v>
      </c>
      <c r="N918" s="37">
        <f t="shared" si="481"/>
        <v>-3.2844168450970117</v>
      </c>
      <c r="O918" s="29">
        <f t="shared" si="449"/>
        <v>4202.820642978003</v>
      </c>
      <c r="P918" s="30">
        <f t="shared" si="450"/>
        <v>66.305696559503673</v>
      </c>
      <c r="Q918" s="6">
        <f t="shared" si="477"/>
        <v>93.006204173716867</v>
      </c>
      <c r="R918" s="7">
        <f t="shared" si="478"/>
        <v>88.324873096446694</v>
      </c>
      <c r="S918" s="8">
        <f t="shared" si="479"/>
        <v>92.365224600726748</v>
      </c>
      <c r="T918" s="9">
        <f t="shared" si="480"/>
        <v>124</v>
      </c>
      <c r="U918" s="5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>
      <c r="A919" s="1"/>
      <c r="B919" s="31">
        <f t="shared" si="482"/>
        <v>1995</v>
      </c>
      <c r="C919" s="33">
        <v>65</v>
      </c>
      <c r="D919" s="34">
        <v>46</v>
      </c>
      <c r="E919" s="35">
        <v>2345</v>
      </c>
      <c r="F919" s="35">
        <v>2145</v>
      </c>
      <c r="G919" s="35">
        <v>2001</v>
      </c>
      <c r="H919" s="35">
        <v>9329361</v>
      </c>
      <c r="I919" s="34">
        <v>8550124</v>
      </c>
      <c r="J919" s="34">
        <v>7946279</v>
      </c>
      <c r="K919" s="72">
        <v>156321</v>
      </c>
      <c r="L919" s="36">
        <f t="shared" si="448"/>
        <v>197.29156675417889</v>
      </c>
      <c r="M919" s="28">
        <f>IF(L914=0,0,L919/L914*100)</f>
        <v>66.742732170683539</v>
      </c>
      <c r="N919" s="37">
        <f t="shared" si="481"/>
        <v>-5.844746079803647</v>
      </c>
      <c r="O919" s="29">
        <f t="shared" si="449"/>
        <v>3978.4055437100214</v>
      </c>
      <c r="P919" s="30">
        <f t="shared" si="450"/>
        <v>66.661407249466947</v>
      </c>
      <c r="Q919" s="6">
        <f t="shared" si="477"/>
        <v>91.471215351812361</v>
      </c>
      <c r="R919" s="7">
        <f t="shared" si="478"/>
        <v>85.33049040511726</v>
      </c>
      <c r="S919" s="8">
        <f t="shared" si="479"/>
        <v>91.647477249513656</v>
      </c>
      <c r="T919" s="9">
        <f t="shared" si="480"/>
        <v>200</v>
      </c>
      <c r="U919" s="5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>
      <c r="A920" s="1"/>
      <c r="B920" s="31">
        <f t="shared" si="482"/>
        <v>1996</v>
      </c>
      <c r="C920" s="33">
        <v>65</v>
      </c>
      <c r="D920" s="34">
        <v>36</v>
      </c>
      <c r="E920" s="35">
        <v>2495</v>
      </c>
      <c r="F920" s="35">
        <v>2294</v>
      </c>
      <c r="G920" s="35">
        <v>1973</v>
      </c>
      <c r="H920" s="35">
        <v>9758514</v>
      </c>
      <c r="I920" s="34">
        <v>8952881</v>
      </c>
      <c r="J920" s="34">
        <v>7742039</v>
      </c>
      <c r="K920" s="72">
        <v>178486</v>
      </c>
      <c r="L920" s="36">
        <f t="shared" si="448"/>
        <v>180.73966815839898</v>
      </c>
      <c r="M920" s="28">
        <f>IF(L914=0,0,L920/L914*100)</f>
        <v>61.143309179274539</v>
      </c>
      <c r="N920" s="37">
        <f t="shared" si="481"/>
        <v>-8.3895621430201412</v>
      </c>
      <c r="O920" s="29">
        <f t="shared" si="449"/>
        <v>3911.2280561122243</v>
      </c>
      <c r="P920" s="30">
        <f t="shared" si="450"/>
        <v>71.537474949899803</v>
      </c>
      <c r="Q920" s="6">
        <f t="shared" si="477"/>
        <v>91.943887775551104</v>
      </c>
      <c r="R920" s="7">
        <f t="shared" si="478"/>
        <v>79.078156312625254</v>
      </c>
      <c r="S920" s="8">
        <f t="shared" si="479"/>
        <v>91.74430656142934</v>
      </c>
      <c r="T920" s="9">
        <f t="shared" si="480"/>
        <v>201</v>
      </c>
      <c r="U920" s="5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>
      <c r="A921" s="1"/>
      <c r="B921" s="31">
        <f t="shared" si="482"/>
        <v>1997</v>
      </c>
      <c r="C921" s="33">
        <v>65</v>
      </c>
      <c r="D921">
        <v>43</v>
      </c>
      <c r="E921" s="35">
        <v>2277</v>
      </c>
      <c r="F921" s="35">
        <v>2097</v>
      </c>
      <c r="G921" s="35">
        <v>1858</v>
      </c>
      <c r="H921" s="35">
        <v>8733262</v>
      </c>
      <c r="I921" s="34">
        <v>8029875</v>
      </c>
      <c r="J921" s="34">
        <v>7132553</v>
      </c>
      <c r="K921" s="72">
        <v>160178</v>
      </c>
      <c r="L921" s="36">
        <f t="shared" si="448"/>
        <v>180.23850250571238</v>
      </c>
      <c r="M921" s="28">
        <f>IF(L914=0,0,L921/L914*100)</f>
        <v>60.973767391550361</v>
      </c>
      <c r="N921" s="37">
        <f t="shared" si="481"/>
        <v>-0.27728592056913093</v>
      </c>
      <c r="O921" s="29">
        <f t="shared" si="449"/>
        <v>3835.4246815985948</v>
      </c>
      <c r="P921" s="30">
        <f t="shared" si="450"/>
        <v>70.346069389547651</v>
      </c>
      <c r="Q921" s="6">
        <f t="shared" si="477"/>
        <v>92.094861660079047</v>
      </c>
      <c r="R921" s="7">
        <f t="shared" si="478"/>
        <v>81.598594642072911</v>
      </c>
      <c r="S921" s="8">
        <f t="shared" si="479"/>
        <v>91.945884596156617</v>
      </c>
      <c r="T921" s="9">
        <f t="shared" si="480"/>
        <v>180</v>
      </c>
      <c r="U921" s="5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>
      <c r="A922" s="1"/>
      <c r="B922" s="31">
        <f t="shared" si="482"/>
        <v>1998</v>
      </c>
      <c r="C922" s="33">
        <v>52</v>
      </c>
      <c r="D922" s="34">
        <v>27</v>
      </c>
      <c r="E922" s="35">
        <v>2212</v>
      </c>
      <c r="F922" s="35">
        <v>1995</v>
      </c>
      <c r="G922" s="35">
        <v>1633</v>
      </c>
      <c r="H922" s="35">
        <v>7744360</v>
      </c>
      <c r="I922" s="34">
        <v>7003670</v>
      </c>
      <c r="J922" s="34">
        <v>5750900</v>
      </c>
      <c r="K922" s="72">
        <v>162072</v>
      </c>
      <c r="L922" s="36">
        <f t="shared" si="448"/>
        <v>157.96158744755417</v>
      </c>
      <c r="M922" s="28">
        <f>IF(L914=0,0,L922/L914*100)</f>
        <v>53.437600490061513</v>
      </c>
      <c r="N922" s="37">
        <f t="shared" si="481"/>
        <v>-12.359687163652604</v>
      </c>
      <c r="O922" s="29">
        <f t="shared" si="449"/>
        <v>3501.0669077757684</v>
      </c>
      <c r="P922" s="30">
        <f t="shared" si="450"/>
        <v>73.269439421338149</v>
      </c>
      <c r="Q922" s="6">
        <f t="shared" si="477"/>
        <v>90.189873417721529</v>
      </c>
      <c r="R922" s="7">
        <f t="shared" si="478"/>
        <v>73.824593128390589</v>
      </c>
      <c r="S922" s="8">
        <f t="shared" si="479"/>
        <v>90.435749371155268</v>
      </c>
      <c r="T922" s="9">
        <f t="shared" si="480"/>
        <v>217</v>
      </c>
      <c r="U922" s="5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>
      <c r="A923" s="1"/>
      <c r="B923" s="31">
        <f t="shared" si="482"/>
        <v>1999</v>
      </c>
      <c r="C923" s="33">
        <v>51</v>
      </c>
      <c r="D923" s="34">
        <v>33</v>
      </c>
      <c r="E923" s="35">
        <v>2147</v>
      </c>
      <c r="F923" s="35">
        <v>1979</v>
      </c>
      <c r="G923" s="35">
        <v>1735</v>
      </c>
      <c r="H923" s="35">
        <v>7907880</v>
      </c>
      <c r="I923" s="34">
        <v>7338440</v>
      </c>
      <c r="J923" s="34">
        <v>6470540</v>
      </c>
      <c r="K923" s="72">
        <v>163518</v>
      </c>
      <c r="L923" s="36">
        <f t="shared" si="448"/>
        <v>159.8705435878619</v>
      </c>
      <c r="M923" s="28">
        <f>IF(L914=0,0,L923/L914*100)</f>
        <v>54.0833906294692</v>
      </c>
      <c r="N923" s="37">
        <f t="shared" si="481"/>
        <v>1.2084938947207919</v>
      </c>
      <c r="O923" s="29">
        <f t="shared" si="449"/>
        <v>3683.2231020027948</v>
      </c>
      <c r="P923" s="30">
        <f t="shared" si="450"/>
        <v>76.161155100139723</v>
      </c>
      <c r="Q923" s="6">
        <f t="shared" si="477"/>
        <v>92.175128085700976</v>
      </c>
      <c r="R923" s="7">
        <f t="shared" si="478"/>
        <v>80.8104331625524</v>
      </c>
      <c r="S923" s="8">
        <f t="shared" si="479"/>
        <v>92.799081422581025</v>
      </c>
      <c r="T923" s="9">
        <f t="shared" si="480"/>
        <v>168</v>
      </c>
      <c r="U923" s="5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>
      <c r="A924" s="1"/>
      <c r="B924" s="31">
        <f t="shared" si="482"/>
        <v>2000</v>
      </c>
      <c r="C924" s="33">
        <v>54</v>
      </c>
      <c r="D924" s="34">
        <v>31</v>
      </c>
      <c r="E924" s="35">
        <v>3068</v>
      </c>
      <c r="F924" s="35">
        <v>2810</v>
      </c>
      <c r="G924" s="35">
        <v>2611</v>
      </c>
      <c r="H924" s="35">
        <v>11351400</v>
      </c>
      <c r="I924" s="34">
        <v>10391600</v>
      </c>
      <c r="J924" s="34">
        <v>9671840</v>
      </c>
      <c r="K924" s="72">
        <v>248126</v>
      </c>
      <c r="L924" s="36">
        <f t="shared" si="448"/>
        <v>151.2345787704634</v>
      </c>
      <c r="M924" s="28">
        <f>IF(L914=0,0,L924/L914*100)</f>
        <v>51.161887717176747</v>
      </c>
      <c r="N924" s="37">
        <f t="shared" si="481"/>
        <v>-5.4018486605397289</v>
      </c>
      <c r="O924" s="29">
        <f t="shared" si="449"/>
        <v>3699.93481095176</v>
      </c>
      <c r="P924" s="30">
        <f t="shared" si="450"/>
        <v>80.875488917861801</v>
      </c>
      <c r="Q924" s="6">
        <f t="shared" si="477"/>
        <v>91.590612777053465</v>
      </c>
      <c r="R924" s="7">
        <f t="shared" si="478"/>
        <v>85.104302477183836</v>
      </c>
      <c r="S924" s="8">
        <f t="shared" si="479"/>
        <v>91.544655284810688</v>
      </c>
      <c r="T924" s="9">
        <f t="shared" si="480"/>
        <v>258</v>
      </c>
      <c r="U924" s="5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>
      <c r="A925" s="1"/>
      <c r="B925" s="31">
        <f t="shared" si="482"/>
        <v>2001</v>
      </c>
      <c r="C925" s="33">
        <v>52</v>
      </c>
      <c r="D925" s="34"/>
      <c r="E925" s="35">
        <v>2249</v>
      </c>
      <c r="F925" s="35">
        <v>2056</v>
      </c>
      <c r="G925" s="35">
        <v>1797</v>
      </c>
      <c r="H925" s="35">
        <v>7756634</v>
      </c>
      <c r="I925" s="34">
        <v>7084375</v>
      </c>
      <c r="J925" s="34"/>
      <c r="K925" s="72">
        <v>184571</v>
      </c>
      <c r="L925" s="36">
        <f t="shared" si="448"/>
        <v>138.92608017792611</v>
      </c>
      <c r="M925" s="28">
        <f>IF(L914=0,0,L925/L914*100)</f>
        <v>46.997985334017471</v>
      </c>
      <c r="N925" s="37">
        <f t="shared" si="481"/>
        <v>-8.1386801170772856</v>
      </c>
      <c r="O925" s="29">
        <f t="shared" si="449"/>
        <v>3448.9257447754558</v>
      </c>
      <c r="P925" s="30">
        <f t="shared" si="450"/>
        <v>82.068030235660288</v>
      </c>
      <c r="Q925" s="6">
        <f t="shared" si="477"/>
        <v>91.418408181413952</v>
      </c>
      <c r="R925" s="7">
        <f t="shared" si="478"/>
        <v>79.902178746109385</v>
      </c>
      <c r="S925" s="8">
        <f t="shared" si="479"/>
        <v>91.333109181121614</v>
      </c>
      <c r="T925" s="9">
        <f t="shared" si="480"/>
        <v>193</v>
      </c>
      <c r="U925" s="5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>
      <c r="A926" s="1"/>
      <c r="B926" s="31">
        <f t="shared" si="482"/>
        <v>2002</v>
      </c>
      <c r="C926" s="33">
        <v>89</v>
      </c>
      <c r="D926" s="34"/>
      <c r="E926" s="35">
        <v>3624</v>
      </c>
      <c r="F926" s="35">
        <v>3252</v>
      </c>
      <c r="G926" s="35">
        <v>2854</v>
      </c>
      <c r="H926" s="35">
        <v>12552689</v>
      </c>
      <c r="I926" s="34">
        <v>11259699</v>
      </c>
      <c r="J926" s="34"/>
      <c r="K926" s="72">
        <v>309717</v>
      </c>
      <c r="L926" s="36">
        <f t="shared" si="448"/>
        <v>133.9817583226623</v>
      </c>
      <c r="M926" s="28">
        <f>IF(L914=0,0,L926/L914*100)</f>
        <v>45.325346433224013</v>
      </c>
      <c r="N926" s="37">
        <f t="shared" si="481"/>
        <v>-3.5589587274984598</v>
      </c>
      <c r="O926" s="29">
        <f t="shared" si="449"/>
        <v>3463.7662803532007</v>
      </c>
      <c r="P926" s="30">
        <f t="shared" si="450"/>
        <v>85.462748344370866</v>
      </c>
      <c r="Q926" s="6">
        <f t="shared" si="477"/>
        <v>89.735099337748352</v>
      </c>
      <c r="R926" s="7">
        <f t="shared" si="478"/>
        <v>78.752759381898457</v>
      </c>
      <c r="S926" s="8">
        <f t="shared" si="479"/>
        <v>89.699497852611501</v>
      </c>
      <c r="T926" s="9">
        <f t="shared" si="480"/>
        <v>372</v>
      </c>
      <c r="U926" s="5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>
      <c r="A927" s="1"/>
      <c r="B927" s="31">
        <f t="shared" si="482"/>
        <v>2003</v>
      </c>
      <c r="C927" s="33">
        <v>83</v>
      </c>
      <c r="D927" s="34"/>
      <c r="E927" s="35">
        <v>2794</v>
      </c>
      <c r="F927" s="35">
        <v>2711</v>
      </c>
      <c r="G927" s="35"/>
      <c r="H927" s="35">
        <v>9123057</v>
      </c>
      <c r="I927" s="34">
        <v>8849723</v>
      </c>
      <c r="J927" s="34"/>
      <c r="K927" s="72">
        <v>234173</v>
      </c>
      <c r="L927" s="36">
        <f t="shared" si="448"/>
        <v>128.78862793515907</v>
      </c>
      <c r="M927" s="28">
        <f>IF(L914=0,0,L927/L914*100)</f>
        <v>43.568536873226819</v>
      </c>
      <c r="N927" s="37">
        <f t="shared" si="481"/>
        <v>-3.8759980854982112</v>
      </c>
      <c r="O927" s="29">
        <f t="shared" si="449"/>
        <v>3265.2315676449534</v>
      </c>
      <c r="P927" s="30">
        <f t="shared" si="450"/>
        <v>83.81281317108089</v>
      </c>
      <c r="Q927" s="15">
        <f t="shared" si="477"/>
        <v>97.02934860415175</v>
      </c>
      <c r="R927" s="16">
        <f t="shared" si="478"/>
        <v>0</v>
      </c>
      <c r="S927" s="17">
        <f t="shared" si="479"/>
        <v>97.003920944481663</v>
      </c>
      <c r="T927" s="18">
        <f t="shared" si="480"/>
        <v>83</v>
      </c>
      <c r="U927" s="5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>
      <c r="A928" s="1"/>
      <c r="B928" s="31">
        <f t="shared" si="482"/>
        <v>2004</v>
      </c>
      <c r="C928" s="33">
        <v>60</v>
      </c>
      <c r="D928" s="34"/>
      <c r="E928" s="35">
        <v>2311</v>
      </c>
      <c r="F928" s="35">
        <v>2168</v>
      </c>
      <c r="G928" s="35"/>
      <c r="H928" s="35">
        <v>8078773</v>
      </c>
      <c r="I928" s="34">
        <v>7584799</v>
      </c>
      <c r="J928" s="34"/>
      <c r="K928" s="72">
        <v>186734</v>
      </c>
      <c r="L928" s="36">
        <f t="shared" si="448"/>
        <v>143.01972971146122</v>
      </c>
      <c r="M928" s="28">
        <f>IF(L914=0,0,L928/L914*100)</f>
        <v>48.382846121087027</v>
      </c>
      <c r="N928" s="37">
        <f t="shared" si="481"/>
        <v>11.049967690832965</v>
      </c>
      <c r="O928" s="29">
        <f t="shared" si="449"/>
        <v>3495.7909995672867</v>
      </c>
      <c r="P928" s="30">
        <f t="shared" si="450"/>
        <v>80.802250108178271</v>
      </c>
      <c r="Q928" s="6">
        <f t="shared" si="477"/>
        <v>93.812202509736039</v>
      </c>
      <c r="R928" s="7">
        <f t="shared" si="478"/>
        <v>0</v>
      </c>
      <c r="S928" s="8">
        <f t="shared" si="479"/>
        <v>93.885531874704242</v>
      </c>
      <c r="T928" s="9">
        <f t="shared" si="480"/>
        <v>143</v>
      </c>
      <c r="U928" s="5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>
      <c r="A929" s="1"/>
      <c r="B929" s="31">
        <f t="shared" si="482"/>
        <v>2005</v>
      </c>
      <c r="C929" s="33">
        <v>75</v>
      </c>
      <c r="D929" s="34"/>
      <c r="E929" s="35">
        <v>2238</v>
      </c>
      <c r="F929" s="35">
        <v>2129</v>
      </c>
      <c r="G929" s="35"/>
      <c r="H929" s="35">
        <v>7439889</v>
      </c>
      <c r="I929" s="34">
        <v>7083049</v>
      </c>
      <c r="J929" s="34"/>
      <c r="K929" s="72">
        <v>177268</v>
      </c>
      <c r="L929" s="36">
        <f t="shared" si="448"/>
        <v>138.74267357007469</v>
      </c>
      <c r="M929" s="28">
        <f>IF(L914=0,0,L929/L914*100)</f>
        <v>46.935939812723539</v>
      </c>
      <c r="N929" s="37">
        <f t="shared" si="481"/>
        <v>-2.9905357463724713</v>
      </c>
      <c r="O929" s="29">
        <f t="shared" si="449"/>
        <v>3324.347184986595</v>
      </c>
      <c r="P929" s="30">
        <f t="shared" si="450"/>
        <v>79.208221626452186</v>
      </c>
      <c r="Q929" s="6">
        <f t="shared" si="477"/>
        <v>95.129579982126899</v>
      </c>
      <c r="R929" s="7">
        <f t="shared" si="478"/>
        <v>0</v>
      </c>
      <c r="S929" s="8">
        <f t="shared" si="479"/>
        <v>95.203691883037493</v>
      </c>
      <c r="T929" s="9">
        <f t="shared" si="480"/>
        <v>109</v>
      </c>
      <c r="U929" s="5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>
      <c r="A930" s="1"/>
      <c r="B930" s="31">
        <f t="shared" si="482"/>
        <v>2006</v>
      </c>
      <c r="C930" s="33">
        <v>55</v>
      </c>
      <c r="D930" s="34">
        <v>0</v>
      </c>
      <c r="E930" s="35">
        <v>1578</v>
      </c>
      <c r="F930" s="35">
        <v>1452</v>
      </c>
      <c r="G930" s="35">
        <v>0</v>
      </c>
      <c r="H930" s="35">
        <v>5280622</v>
      </c>
      <c r="I930" s="34">
        <v>4872294</v>
      </c>
      <c r="J930" s="34">
        <v>0</v>
      </c>
      <c r="K930" s="72">
        <v>117205</v>
      </c>
      <c r="L930" s="36">
        <f t="shared" si="448"/>
        <v>148.94052809317009</v>
      </c>
      <c r="M930" s="28">
        <f>IF(L914=0,0,L930/L914*100)</f>
        <v>50.385822057303223</v>
      </c>
      <c r="N930" s="37">
        <f t="shared" si="481"/>
        <v>7.350193174665022</v>
      </c>
      <c r="O930" s="29">
        <f t="shared" si="449"/>
        <v>3346.4017743979721</v>
      </c>
      <c r="P930" s="30">
        <f t="shared" si="450"/>
        <v>74.274397972116603</v>
      </c>
      <c r="Q930" s="6"/>
      <c r="R930" s="7"/>
      <c r="S930" s="8"/>
      <c r="T930" s="9"/>
      <c r="U930" s="5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>
      <c r="A931" s="1"/>
      <c r="B931" s="31">
        <f t="shared" si="482"/>
        <v>2007</v>
      </c>
      <c r="C931" s="33">
        <v>67</v>
      </c>
      <c r="D931" s="34"/>
      <c r="E931" s="35">
        <v>1669</v>
      </c>
      <c r="F931" s="35">
        <v>1387</v>
      </c>
      <c r="G931" s="35"/>
      <c r="H931" s="35">
        <v>6517974</v>
      </c>
      <c r="I931" s="34">
        <v>5337877</v>
      </c>
      <c r="J931" s="34"/>
      <c r="K931" s="72">
        <v>123713</v>
      </c>
      <c r="L931" s="36">
        <f t="shared" ref="L931:L936" si="483">IF(H931=0,0,H931/K931*3.30578)</f>
        <v>174.16915028913695</v>
      </c>
      <c r="M931" s="28">
        <f>IF(L914=0,0,L931/L914*100)</f>
        <v>58.920536449625885</v>
      </c>
      <c r="N931" s="37">
        <f>IF(L930=0,"     －",IF(L931=0,"     －",(L931-L930)/L930*100))</f>
        <v>16.938722132222495</v>
      </c>
      <c r="O931" s="29">
        <f>IF(H931=0,0,H931/E931)</f>
        <v>3905.3169562612343</v>
      </c>
      <c r="P931" s="30">
        <f>IF(K931=0,0,K931/E931)</f>
        <v>74.124026363091673</v>
      </c>
      <c r="Q931" s="6"/>
      <c r="R931" s="7"/>
      <c r="S931" s="8"/>
      <c r="T931" s="9"/>
      <c r="U931" s="5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>
      <c r="A932" s="1"/>
      <c r="B932" s="31">
        <f t="shared" si="482"/>
        <v>2008</v>
      </c>
      <c r="C932" s="33">
        <v>65</v>
      </c>
      <c r="D932" s="34"/>
      <c r="E932" s="35">
        <v>1365</v>
      </c>
      <c r="F932" s="35">
        <v>1041</v>
      </c>
      <c r="G932" s="35"/>
      <c r="H932" s="35">
        <v>5321682</v>
      </c>
      <c r="I932" s="34">
        <v>4098756</v>
      </c>
      <c r="J932" s="34"/>
      <c r="K932" s="72">
        <v>108256</v>
      </c>
      <c r="L932" s="36">
        <f t="shared" si="483"/>
        <v>162.50655780704994</v>
      </c>
      <c r="M932" s="28">
        <f>IF(L914=0,0,L932/L914*100)</f>
        <v>54.975140813847787</v>
      </c>
      <c r="N932" s="37">
        <f>IF(L931=0,"     －",IF(L932=0,"     －",(L932-L931)/L931*100))</f>
        <v>-6.6961298615317464</v>
      </c>
      <c r="O932" s="29">
        <f>IF(H932=0,0,H932/E932)</f>
        <v>3898.6681318681317</v>
      </c>
      <c r="P932" s="30">
        <f>IF(K932=0,0,K932/E932)</f>
        <v>79.308424908424911</v>
      </c>
      <c r="Q932" s="6"/>
      <c r="R932" s="7"/>
      <c r="S932" s="8"/>
      <c r="T932" s="9"/>
      <c r="U932" s="5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>
      <c r="A933" s="1"/>
      <c r="B933" s="31">
        <f t="shared" si="482"/>
        <v>2009</v>
      </c>
      <c r="C933" s="33">
        <v>44</v>
      </c>
      <c r="D933" s="34"/>
      <c r="E933" s="35">
        <v>1069</v>
      </c>
      <c r="F933" s="35">
        <v>888</v>
      </c>
      <c r="G933" s="35"/>
      <c r="H933" s="35">
        <v>4100253</v>
      </c>
      <c r="I933" s="34">
        <v>3463758</v>
      </c>
      <c r="J933" s="34"/>
      <c r="K933" s="72">
        <v>83665</v>
      </c>
      <c r="L933" s="36">
        <f t="shared" si="483"/>
        <v>162.00961408402557</v>
      </c>
      <c r="M933" s="28">
        <f>IF(L914=0,0,L933/L914*100)</f>
        <v>54.807027283424844</v>
      </c>
      <c r="N933" s="37">
        <f>IF(L932=0,"     －",IF(L933=0,"     －",(L933-L932)/L932*100))</f>
        <v>-0.30579918111022475</v>
      </c>
      <c r="O933" s="29">
        <f>IF(H933=0,0,H933/E933)</f>
        <v>3835.5968194574371</v>
      </c>
      <c r="P933" s="30">
        <f>IF(K933=0,0,K933/E933)</f>
        <v>78.264733395696908</v>
      </c>
      <c r="Q933" s="6"/>
      <c r="R933" s="7"/>
      <c r="S933" s="8"/>
      <c r="T933" s="9"/>
      <c r="U933" s="5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>
      <c r="A934" s="1"/>
      <c r="B934" s="31">
        <f t="shared" si="482"/>
        <v>2010</v>
      </c>
      <c r="C934" s="33">
        <v>23</v>
      </c>
      <c r="D934" s="34"/>
      <c r="E934" s="35">
        <v>726</v>
      </c>
      <c r="F934" s="35">
        <v>642</v>
      </c>
      <c r="G934" s="35"/>
      <c r="H934" s="35">
        <v>2695410</v>
      </c>
      <c r="I934" s="34">
        <v>2385546</v>
      </c>
      <c r="J934" s="34"/>
      <c r="K934" s="72">
        <v>54276</v>
      </c>
      <c r="L934" s="36">
        <f t="shared" si="483"/>
        <v>164.16892309307983</v>
      </c>
      <c r="M934" s="28">
        <f>IF(L914=0,0,L934/L914*100)</f>
        <v>55.537510523210862</v>
      </c>
      <c r="N934" s="37">
        <f>IF(L933=0,"     －",IF(L934=0,"     －",(L934-L933)/L933*100))</f>
        <v>1.3328276974564846</v>
      </c>
      <c r="O934" s="29">
        <f>IF(H934=0,0,H934/E934)</f>
        <v>3712.6859504132231</v>
      </c>
      <c r="P934" s="30">
        <f>IF(K934=0,0,K934/E934)</f>
        <v>74.760330578512395</v>
      </c>
      <c r="Q934" s="6"/>
      <c r="R934" s="7"/>
      <c r="S934" s="8"/>
      <c r="T934" s="9"/>
      <c r="U934" s="5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>
      <c r="A935" s="1"/>
      <c r="B935" s="31">
        <f t="shared" si="482"/>
        <v>2011</v>
      </c>
      <c r="C935" s="33">
        <v>15</v>
      </c>
      <c r="D935" s="34"/>
      <c r="E935" s="35">
        <v>406</v>
      </c>
      <c r="F935" s="35">
        <v>289</v>
      </c>
      <c r="G935" s="35"/>
      <c r="H935" s="35">
        <v>1357409</v>
      </c>
      <c r="I935" s="34">
        <v>942442</v>
      </c>
      <c r="J935" s="34"/>
      <c r="K935" s="72">
        <v>29050</v>
      </c>
      <c r="L935" s="36">
        <f t="shared" si="483"/>
        <v>154.46800426919103</v>
      </c>
      <c r="M935" s="28">
        <f>IF(L914=0,0,L935/L914*100)</f>
        <v>52.255739094637434</v>
      </c>
      <c r="N935" s="37">
        <f>IF(L934=0,"     －",IF(L935=0,"     －",(L935-L934)/L934*100))</f>
        <v>-5.9091079122134529</v>
      </c>
      <c r="O935" s="29">
        <f>IF(H935=0,0,H935/E935)</f>
        <v>3343.3719211822659</v>
      </c>
      <c r="P935" s="30">
        <f>IF(K935=0,0,K935/E935)</f>
        <v>71.551724137931032</v>
      </c>
      <c r="Q935" s="6"/>
      <c r="R935" s="7"/>
      <c r="S935" s="8"/>
      <c r="T935" s="9"/>
      <c r="U935" s="5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>
      <c r="A936" s="1"/>
      <c r="B936" s="31">
        <f t="shared" si="482"/>
        <v>2012</v>
      </c>
      <c r="C936" s="33">
        <v>10</v>
      </c>
      <c r="D936" s="34"/>
      <c r="E936" s="35">
        <v>401</v>
      </c>
      <c r="F936" s="35">
        <v>337</v>
      </c>
      <c r="G936" s="35"/>
      <c r="H936" s="35">
        <v>1322880</v>
      </c>
      <c r="I936" s="34">
        <v>1120238</v>
      </c>
      <c r="J936" s="34"/>
      <c r="K936" s="72">
        <v>29591</v>
      </c>
      <c r="L936" s="36">
        <f t="shared" si="483"/>
        <v>147.78649746206617</v>
      </c>
      <c r="M936" s="28">
        <f>IF(L914=0,0,L936/L914*100)</f>
        <v>49.995419372608126</v>
      </c>
      <c r="N936" s="37">
        <f t="shared" ref="N936:N938" si="484">IF(L935=0,"     －",IF(L936=0,"     －",(L936-L935)/L935*100))</f>
        <v>-4.3254956511777127</v>
      </c>
      <c r="O936" s="29">
        <f t="shared" ref="O936:O943" si="485">IF(H936=0,0,H936/E936)</f>
        <v>3298.9526184538654</v>
      </c>
      <c r="P936" s="30">
        <f t="shared" ref="P936:P943" si="486">IF(K936=0,0,K936/E936)</f>
        <v>73.793017456359095</v>
      </c>
      <c r="Q936" s="6"/>
      <c r="R936" s="7"/>
      <c r="S936" s="8"/>
      <c r="T936" s="9"/>
      <c r="U936" s="5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>
      <c r="A937" s="1"/>
      <c r="B937" s="31">
        <f t="shared" si="482"/>
        <v>2013</v>
      </c>
      <c r="C937" s="33">
        <v>35</v>
      </c>
      <c r="D937" s="34"/>
      <c r="E937" s="35">
        <v>1082</v>
      </c>
      <c r="F937" s="35">
        <v>1022</v>
      </c>
      <c r="G937" s="35"/>
      <c r="H937" s="35">
        <v>3973135</v>
      </c>
      <c r="I937" s="34">
        <v>3760868</v>
      </c>
      <c r="J937" s="34"/>
      <c r="K937" s="72">
        <v>81080</v>
      </c>
      <c r="L937" s="36">
        <f>IF(H937=0,0,H937/K937*3.30578)</f>
        <v>161.99198594351259</v>
      </c>
      <c r="M937" s="28">
        <f>IF(L914=0,0,L937/L914*100)</f>
        <v>54.801063773274464</v>
      </c>
      <c r="N937" s="37">
        <f t="shared" si="484"/>
        <v>9.6121693966613471</v>
      </c>
      <c r="O937" s="29">
        <f t="shared" si="485"/>
        <v>3672.0286506469502</v>
      </c>
      <c r="P937" s="30">
        <f t="shared" si="486"/>
        <v>74.935304990757857</v>
      </c>
      <c r="Q937" s="6"/>
      <c r="R937" s="7"/>
      <c r="S937" s="8"/>
      <c r="T937" s="9"/>
      <c r="U937" s="5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>
      <c r="A938" s="1"/>
      <c r="B938" s="31">
        <f t="shared" si="482"/>
        <v>2014</v>
      </c>
      <c r="C938" s="33">
        <v>30</v>
      </c>
      <c r="D938" s="34"/>
      <c r="E938" s="35">
        <v>940</v>
      </c>
      <c r="F938" s="35">
        <v>906</v>
      </c>
      <c r="G938" s="35"/>
      <c r="H938" s="35">
        <v>4524681</v>
      </c>
      <c r="I938" s="34">
        <v>4409582</v>
      </c>
      <c r="J938" s="34"/>
      <c r="K938" s="72">
        <v>68706</v>
      </c>
      <c r="L938" s="36">
        <f>IF(H938=0,0,H938/K938*3.30578)</f>
        <v>217.70442110121385</v>
      </c>
      <c r="M938" s="28">
        <f>IF(L914=0,0,L938/L914*100)</f>
        <v>73.648296827792578</v>
      </c>
      <c r="N938" s="37">
        <f t="shared" si="484"/>
        <v>34.392093431787714</v>
      </c>
      <c r="O938" s="29">
        <f t="shared" si="485"/>
        <v>4813.4904255319152</v>
      </c>
      <c r="P938" s="30">
        <f t="shared" si="486"/>
        <v>73.091489361702131</v>
      </c>
      <c r="Q938" s="6"/>
      <c r="R938" s="7"/>
      <c r="S938" s="8"/>
      <c r="T938" s="9"/>
      <c r="U938" s="5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>
      <c r="A939" s="1"/>
      <c r="B939" s="31">
        <f t="shared" ref="B939:B948" si="487">B938+1</f>
        <v>2015</v>
      </c>
      <c r="C939" s="33">
        <v>30</v>
      </c>
      <c r="D939" s="34"/>
      <c r="E939" s="35">
        <v>910</v>
      </c>
      <c r="F939" s="35">
        <v>877</v>
      </c>
      <c r="G939" s="35"/>
      <c r="H939" s="35">
        <v>3598214</v>
      </c>
      <c r="I939" s="34">
        <v>3470030</v>
      </c>
      <c r="J939" s="34"/>
      <c r="K939" s="72">
        <v>66910</v>
      </c>
      <c r="L939" s="36">
        <f>IF(H939=0,0,H939/K939*3.30578)</f>
        <v>177.77468056972052</v>
      </c>
      <c r="M939" s="28">
        <f>IF(L914=0,0,L939/L914*100)</f>
        <v>60.140268979552594</v>
      </c>
      <c r="N939" s="37">
        <f>IF(L938=0,"     －",IF(L939=0,"     －",(L939-L938)/L938*100))</f>
        <v>-18.341263043495768</v>
      </c>
      <c r="O939" s="29">
        <f t="shared" si="485"/>
        <v>3954.0813186813189</v>
      </c>
      <c r="P939" s="30">
        <f t="shared" si="486"/>
        <v>73.527472527472526</v>
      </c>
      <c r="Q939" s="6"/>
      <c r="R939" s="7"/>
      <c r="S939" s="8"/>
      <c r="T939" s="9"/>
      <c r="U939" s="5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>
      <c r="A940" s="1"/>
      <c r="B940" s="31">
        <f t="shared" si="487"/>
        <v>2016</v>
      </c>
      <c r="C940" s="33">
        <v>34</v>
      </c>
      <c r="D940" s="34"/>
      <c r="E940" s="35">
        <v>602</v>
      </c>
      <c r="F940" s="35">
        <v>582</v>
      </c>
      <c r="G940" s="35"/>
      <c r="H940" s="35">
        <v>2418928</v>
      </c>
      <c r="I940" s="34">
        <v>2340308</v>
      </c>
      <c r="J940" s="34"/>
      <c r="K940" s="72">
        <v>43620</v>
      </c>
      <c r="L940" s="36">
        <f>IF(H940=0,0,H940/K940*3.30578)</f>
        <v>183.32058238972948</v>
      </c>
      <c r="M940" s="28">
        <f>IF(L914=0,0,L940/L914*100)</f>
        <v>62.016419318400892</v>
      </c>
      <c r="N940" s="37">
        <f>IF(L939=0,"     －",IF(L940=0,"     －",(L940-L939)/L939*100))</f>
        <v>3.1196241232079989</v>
      </c>
      <c r="O940" s="29">
        <f t="shared" si="485"/>
        <v>4018.1528239202657</v>
      </c>
      <c r="P940" s="30">
        <f t="shared" si="486"/>
        <v>72.458471760797337</v>
      </c>
      <c r="Q940" s="6"/>
      <c r="R940" s="7"/>
      <c r="S940" s="8"/>
      <c r="T940" s="9"/>
      <c r="U940" s="5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>
      <c r="A941" s="1"/>
      <c r="B941" s="31">
        <f t="shared" si="487"/>
        <v>2017</v>
      </c>
      <c r="C941" s="33">
        <v>36</v>
      </c>
      <c r="D941" s="34"/>
      <c r="E941" s="35">
        <v>693</v>
      </c>
      <c r="F941" s="35">
        <v>672</v>
      </c>
      <c r="G941" s="35"/>
      <c r="H941" s="35">
        <v>2697245</v>
      </c>
      <c r="I941" s="34">
        <v>2605240</v>
      </c>
      <c r="J941" s="34"/>
      <c r="K941" s="72">
        <v>39102</v>
      </c>
      <c r="L941" s="36">
        <f t="shared" ref="L941:L948" si="488">IF(H941=0,0,H941/K941*3.30578)</f>
        <v>228.03177781443404</v>
      </c>
      <c r="M941" s="28">
        <f>IF(L914=0,0,L941/L914*100)</f>
        <v>77.141989003699877</v>
      </c>
      <c r="N941" s="37">
        <f>IF(L940=0,"     －",IF(L941=0,"     －",(L941-L940)/L940*100))</f>
        <v>24.389621089928141</v>
      </c>
      <c r="O941" s="29">
        <f t="shared" si="485"/>
        <v>3892.1284271284271</v>
      </c>
      <c r="P941" s="30">
        <f t="shared" si="486"/>
        <v>56.424242424242422</v>
      </c>
      <c r="Q941" s="6"/>
      <c r="R941" s="7"/>
      <c r="S941" s="8"/>
      <c r="T941" s="9"/>
      <c r="U941" s="5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>
      <c r="A942" s="1"/>
      <c r="B942" s="31">
        <f t="shared" si="487"/>
        <v>2018</v>
      </c>
      <c r="C942" s="33">
        <v>56</v>
      </c>
      <c r="D942" s="34"/>
      <c r="E942" s="35">
        <v>570</v>
      </c>
      <c r="F942" s="35">
        <v>468</v>
      </c>
      <c r="G942" s="35"/>
      <c r="H942" s="35">
        <v>2313720</v>
      </c>
      <c r="I942" s="34">
        <v>1888378</v>
      </c>
      <c r="J942" s="34"/>
      <c r="K942" s="72">
        <v>37975</v>
      </c>
      <c r="L942" s="36">
        <f t="shared" si="488"/>
        <v>201.41275316919027</v>
      </c>
      <c r="M942" s="28">
        <f>IF(L914=0,0,L942/L914*100)</f>
        <v>68.136908544503314</v>
      </c>
      <c r="N942" s="37">
        <f>IF(L941=0,"     －",IF(L942=0,"     －",(L942-L941)/L941*100))</f>
        <v>-11.673383815349455</v>
      </c>
      <c r="O942" s="29">
        <f t="shared" si="485"/>
        <v>4059.1578947368421</v>
      </c>
      <c r="P942" s="30">
        <f t="shared" si="486"/>
        <v>66.622807017543863</v>
      </c>
      <c r="Q942" s="6"/>
      <c r="R942" s="7"/>
      <c r="S942" s="8"/>
      <c r="T942" s="9"/>
      <c r="U942" s="5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>
      <c r="A943" s="1"/>
      <c r="B943" s="31">
        <f t="shared" si="487"/>
        <v>2019</v>
      </c>
      <c r="C943" s="33">
        <v>34</v>
      </c>
      <c r="D943" s="34"/>
      <c r="E943" s="35">
        <v>382</v>
      </c>
      <c r="F943" s="35">
        <v>326</v>
      </c>
      <c r="G943" s="35"/>
      <c r="H943" s="35">
        <v>1815281</v>
      </c>
      <c r="I943" s="34">
        <v>1594468</v>
      </c>
      <c r="J943" s="34"/>
      <c r="K943" s="72">
        <v>25480</v>
      </c>
      <c r="L943" s="36">
        <f t="shared" si="488"/>
        <v>235.51489890816325</v>
      </c>
      <c r="M943" s="28">
        <f>IF(L914=0,0,L943/L914*100)</f>
        <v>79.673490756037097</v>
      </c>
      <c r="N943" s="37">
        <f>IF(L942=0,"     －",IF(L943=0,"     －",(L943-L942)/L942*100))</f>
        <v>16.931472909427228</v>
      </c>
      <c r="O943" s="29">
        <f t="shared" si="485"/>
        <v>4752.0445026178013</v>
      </c>
      <c r="P943" s="30">
        <f t="shared" si="486"/>
        <v>66.701570680628279</v>
      </c>
      <c r="Q943" s="6"/>
      <c r="R943" s="7"/>
      <c r="S943" s="8"/>
      <c r="T943" s="9"/>
      <c r="U943" s="5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>
      <c r="A944" s="1"/>
      <c r="B944" s="31">
        <f t="shared" si="487"/>
        <v>2020</v>
      </c>
      <c r="C944" s="33">
        <v>18</v>
      </c>
      <c r="D944" s="34"/>
      <c r="E944" s="35">
        <v>195</v>
      </c>
      <c r="F944" s="35">
        <v>168</v>
      </c>
      <c r="G944" s="35"/>
      <c r="H944" s="35">
        <v>794548</v>
      </c>
      <c r="I944" s="34">
        <v>688290</v>
      </c>
      <c r="J944" s="34"/>
      <c r="K944" s="72">
        <v>13606</v>
      </c>
      <c r="L944" s="36">
        <f t="shared" si="488"/>
        <v>193.04725028957813</v>
      </c>
      <c r="M944" s="28">
        <f>IF(L914=0,0,L944/L914*100)</f>
        <v>65.306901528224145</v>
      </c>
      <c r="N944" s="37">
        <f t="shared" ref="N944:N948" si="489">IF(L943=0,"     －",IF(L944=0,"     －",(L944-L943)/L943*100))</f>
        <v>-18.031831028721868</v>
      </c>
      <c r="O944" s="29">
        <f>IF(H944=0,0,H944/E944)</f>
        <v>4074.605128205128</v>
      </c>
      <c r="P944" s="30">
        <f>IF(K944=0,0,K944/E944)</f>
        <v>69.774358974358975</v>
      </c>
      <c r="Q944" s="6"/>
      <c r="R944" s="7"/>
      <c r="S944" s="8"/>
      <c r="T944" s="9"/>
      <c r="U944" s="5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>
      <c r="A945" s="1"/>
      <c r="B945" s="31">
        <f t="shared" si="487"/>
        <v>2021</v>
      </c>
      <c r="C945" s="81">
        <v>30</v>
      </c>
      <c r="D945" s="34"/>
      <c r="E945" s="35">
        <v>409</v>
      </c>
      <c r="F945" s="35">
        <v>378</v>
      </c>
      <c r="G945" s="35"/>
      <c r="H945" s="35">
        <v>1731070</v>
      </c>
      <c r="I945" s="34">
        <v>1595690</v>
      </c>
      <c r="J945" s="34"/>
      <c r="K945" s="72">
        <v>28200</v>
      </c>
      <c r="L945" s="36">
        <f t="shared" si="488"/>
        <v>202.92682924113475</v>
      </c>
      <c r="M945" s="28">
        <f>IF(L914=0,0,L945/L914*100)</f>
        <v>68.649112768020586</v>
      </c>
      <c r="N945" s="37">
        <f t="shared" si="489"/>
        <v>5.1176999085648118</v>
      </c>
      <c r="O945" s="29">
        <f>IF(H945=0,0,H945/E945)</f>
        <v>4232.4449877750612</v>
      </c>
      <c r="P945" s="30">
        <f>IF(K945=0,0,K945/E945)</f>
        <v>68.948655256723711</v>
      </c>
      <c r="Q945" s="6"/>
      <c r="R945" s="7"/>
      <c r="S945" s="8"/>
      <c r="T945" s="9"/>
      <c r="U945" s="5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>
      <c r="A946" s="1"/>
      <c r="B946" s="31">
        <f t="shared" si="487"/>
        <v>2022</v>
      </c>
      <c r="C946" s="81">
        <v>35</v>
      </c>
      <c r="D946" s="34"/>
      <c r="E946" s="35">
        <v>599</v>
      </c>
      <c r="F946" s="35">
        <v>548</v>
      </c>
      <c r="G946" s="35"/>
      <c r="H946" s="35">
        <v>2993408</v>
      </c>
      <c r="I946" s="34">
        <v>2751636</v>
      </c>
      <c r="J946" s="34"/>
      <c r="K946" s="72">
        <v>40424</v>
      </c>
      <c r="L946" s="36">
        <f t="shared" si="488"/>
        <v>244.79389219869387</v>
      </c>
      <c r="M946" s="28">
        <f>IF(L914=0,0,L946/L914*100)</f>
        <v>82.81252692566261</v>
      </c>
      <c r="N946" s="37">
        <f t="shared" si="489"/>
        <v>20.631605546750617</v>
      </c>
      <c r="O946" s="29">
        <f>IF(H946=0,0,H946/E946)</f>
        <v>4997.34223706177</v>
      </c>
      <c r="P946" s="30">
        <f>IF(K946=0,0,K946/E946)</f>
        <v>67.485809682804671</v>
      </c>
      <c r="Q946" s="6"/>
      <c r="R946" s="7"/>
      <c r="S946" s="8"/>
      <c r="T946" s="9"/>
      <c r="U946" s="5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>
      <c r="A947" s="1"/>
      <c r="B947" s="31">
        <f t="shared" si="487"/>
        <v>2023</v>
      </c>
      <c r="C947" s="81">
        <v>28</v>
      </c>
      <c r="D947" s="34"/>
      <c r="E947" s="35">
        <v>849</v>
      </c>
      <c r="F947" s="35">
        <v>763</v>
      </c>
      <c r="G947" s="35"/>
      <c r="H947" s="35">
        <v>4309536</v>
      </c>
      <c r="I947" s="34">
        <v>3857556</v>
      </c>
      <c r="J947" s="34"/>
      <c r="K947" s="72">
        <v>57712</v>
      </c>
      <c r="L947" s="36">
        <f t="shared" si="488"/>
        <v>246.85295810368726</v>
      </c>
      <c r="M947" s="28">
        <f>IF(L914=0,0,L947/L914*100)</f>
        <v>83.509098433911575</v>
      </c>
      <c r="N947" s="37">
        <f t="shared" si="489"/>
        <v>0.84114267986804603</v>
      </c>
      <c r="O947" s="29">
        <f>IF(H947=0,0,H947/E947)</f>
        <v>5076.0141342756187</v>
      </c>
      <c r="P947" s="30">
        <f>IF(K947=0,0,K947/E947)</f>
        <v>67.976442873969376</v>
      </c>
      <c r="Q947" s="6"/>
      <c r="R947" s="7"/>
      <c r="S947" s="8"/>
      <c r="T947" s="9"/>
      <c r="U947" s="5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>
      <c r="A948" s="1"/>
      <c r="B948" s="31">
        <f t="shared" si="487"/>
        <v>2024</v>
      </c>
      <c r="C948" s="81">
        <v>35</v>
      </c>
      <c r="D948" s="34"/>
      <c r="E948" s="35">
        <v>654</v>
      </c>
      <c r="F948" s="35">
        <v>600</v>
      </c>
      <c r="G948" s="35"/>
      <c r="H948" s="35">
        <v>3453743</v>
      </c>
      <c r="I948" s="34">
        <v>3192681</v>
      </c>
      <c r="J948" s="34"/>
      <c r="K948" s="72">
        <v>42306</v>
      </c>
      <c r="L948" s="36">
        <f t="shared" si="488"/>
        <v>269.87459307285019</v>
      </c>
      <c r="M948" s="28">
        <f>IF(L914=0,0,L948/L914*100)</f>
        <v>91.297200288222285</v>
      </c>
      <c r="N948" s="37">
        <f t="shared" si="489"/>
        <v>9.3260518917877437</v>
      </c>
      <c r="O948" s="29">
        <f>IF(H948=0,0,H948/E948)</f>
        <v>5280.952599388379</v>
      </c>
      <c r="P948" s="30">
        <f>IF(K948=0,0,K948/E948)</f>
        <v>64.688073394495419</v>
      </c>
      <c r="Q948" s="6"/>
      <c r="R948" s="7"/>
      <c r="S948" s="8"/>
      <c r="T948" s="9"/>
      <c r="U948" s="5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>
      <c r="A949" s="1"/>
      <c r="B949" s="58" t="s">
        <v>52</v>
      </c>
      <c r="C949" s="59">
        <v>11</v>
      </c>
      <c r="D949" s="60">
        <v>5</v>
      </c>
      <c r="E949" s="61">
        <v>421</v>
      </c>
      <c r="F949" s="61">
        <v>291</v>
      </c>
      <c r="G949" s="61">
        <v>294</v>
      </c>
      <c r="H949" s="61">
        <v>3019071</v>
      </c>
      <c r="I949" s="60">
        <v>1952717</v>
      </c>
      <c r="J949" s="60">
        <v>2003470</v>
      </c>
      <c r="K949" s="73">
        <v>25493</v>
      </c>
      <c r="L949" s="63">
        <f t="shared" si="448"/>
        <v>391.49509788490963</v>
      </c>
      <c r="M949" s="62">
        <v>100</v>
      </c>
      <c r="N949" s="63"/>
      <c r="O949" s="64">
        <f t="shared" si="449"/>
        <v>7171.190023752969</v>
      </c>
      <c r="P949" s="65">
        <f t="shared" si="450"/>
        <v>60.553444180522568</v>
      </c>
      <c r="Q949" s="6">
        <f t="shared" ref="Q949:Q964" si="490">IF(F949=0,0,F949/E949*100)</f>
        <v>69.121140142517817</v>
      </c>
      <c r="R949" s="7">
        <f t="shared" ref="R949:R964" si="491">IF(G949=0,0,G949/E949*100)</f>
        <v>69.833729216152022</v>
      </c>
      <c r="S949" s="8">
        <f t="shared" ref="S949:S964" si="492">IF(I949=0,0,I949/H949*100)</f>
        <v>64.67939972262991</v>
      </c>
      <c r="T949" s="9">
        <f t="shared" ref="T949:T964" si="493">E949-F949</f>
        <v>130</v>
      </c>
      <c r="U949" s="5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>
      <c r="A950" s="1"/>
      <c r="B950" s="31">
        <v>1991</v>
      </c>
      <c r="C950" s="33">
        <v>11</v>
      </c>
      <c r="D950" s="34">
        <v>2</v>
      </c>
      <c r="E950" s="35">
        <v>515</v>
      </c>
      <c r="F950" s="35">
        <v>336</v>
      </c>
      <c r="G950" s="35">
        <v>263</v>
      </c>
      <c r="H950" s="35">
        <v>3074726</v>
      </c>
      <c r="I950" s="34">
        <v>2070846</v>
      </c>
      <c r="J950" s="34">
        <v>1665911</v>
      </c>
      <c r="K950" s="72">
        <v>35897</v>
      </c>
      <c r="L950" s="36">
        <f t="shared" si="448"/>
        <v>283.15368181965067</v>
      </c>
      <c r="M950" s="28">
        <f>IF(L949=0,0,L950/L949*100)</f>
        <v>72.326239421493653</v>
      </c>
      <c r="N950" s="37">
        <f t="shared" ref="N950:N965" si="494">IF(L949=0,"     －",IF(L950=0,"     －",(L950-L949)/L949*100))</f>
        <v>-27.673760578506347</v>
      </c>
      <c r="O950" s="29">
        <f t="shared" si="449"/>
        <v>5970.3417475728156</v>
      </c>
      <c r="P950" s="30">
        <f t="shared" si="450"/>
        <v>69.702912621359218</v>
      </c>
      <c r="Q950" s="6">
        <f t="shared" si="490"/>
        <v>65.242718446601941</v>
      </c>
      <c r="R950" s="7">
        <f t="shared" si="491"/>
        <v>51.067961165048544</v>
      </c>
      <c r="S950" s="8">
        <f t="shared" si="492"/>
        <v>67.350586686423441</v>
      </c>
      <c r="T950" s="9">
        <f t="shared" si="493"/>
        <v>179</v>
      </c>
      <c r="U950" s="5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>
      <c r="A951" s="1"/>
      <c r="B951" s="31">
        <v>1992</v>
      </c>
      <c r="C951" s="33">
        <v>10</v>
      </c>
      <c r="D951" s="34">
        <v>5</v>
      </c>
      <c r="E951" s="35">
        <v>390</v>
      </c>
      <c r="F951" s="35">
        <v>346</v>
      </c>
      <c r="G951" s="35">
        <v>245</v>
      </c>
      <c r="H951" s="35">
        <v>1892638</v>
      </c>
      <c r="I951" s="34">
        <v>1645491</v>
      </c>
      <c r="J951" s="34">
        <v>1172103</v>
      </c>
      <c r="K951" s="72">
        <v>24172</v>
      </c>
      <c r="L951" s="36">
        <f t="shared" si="448"/>
        <v>258.83852588283963</v>
      </c>
      <c r="M951" s="28">
        <f>IF(L949=0,0,L951/L949*100)</f>
        <v>66.11539385326661</v>
      </c>
      <c r="N951" s="37">
        <f t="shared" si="494"/>
        <v>-8.5872646191823545</v>
      </c>
      <c r="O951" s="29">
        <f t="shared" si="449"/>
        <v>4852.917948717949</v>
      </c>
      <c r="P951" s="30">
        <f t="shared" si="450"/>
        <v>61.97948717948718</v>
      </c>
      <c r="Q951" s="6">
        <f t="shared" si="490"/>
        <v>88.717948717948715</v>
      </c>
      <c r="R951" s="7">
        <f t="shared" si="491"/>
        <v>62.820512820512818</v>
      </c>
      <c r="S951" s="8">
        <f t="shared" si="492"/>
        <v>86.941665548298204</v>
      </c>
      <c r="T951" s="9">
        <f t="shared" si="493"/>
        <v>44</v>
      </c>
      <c r="U951" s="5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>
      <c r="A952" s="1"/>
      <c r="B952" s="31">
        <f>B951+1</f>
        <v>1993</v>
      </c>
      <c r="C952" s="33">
        <v>18</v>
      </c>
      <c r="D952" s="34">
        <v>9</v>
      </c>
      <c r="E952" s="35">
        <v>909</v>
      </c>
      <c r="F952" s="35">
        <v>875</v>
      </c>
      <c r="G952" s="35">
        <v>837</v>
      </c>
      <c r="H952" s="35">
        <v>4456033</v>
      </c>
      <c r="I952" s="34">
        <v>4270261</v>
      </c>
      <c r="J952" s="34">
        <v>4067301</v>
      </c>
      <c r="K952" s="72">
        <v>56916</v>
      </c>
      <c r="L952" s="36">
        <f t="shared" si="448"/>
        <v>258.81412556644881</v>
      </c>
      <c r="M952" s="28">
        <f>IF(L949=0,0,L952/L949*100)</f>
        <v>66.109161255075037</v>
      </c>
      <c r="N952" s="37">
        <f t="shared" si="494"/>
        <v>-9.4268487689769791E-3</v>
      </c>
      <c r="O952" s="29">
        <f t="shared" si="449"/>
        <v>4902.1265126512653</v>
      </c>
      <c r="P952" s="30">
        <f t="shared" si="450"/>
        <v>62.613861386138616</v>
      </c>
      <c r="Q952" s="6">
        <f t="shared" si="490"/>
        <v>96.25962596259626</v>
      </c>
      <c r="R952" s="7">
        <f t="shared" si="491"/>
        <v>92.079207920792086</v>
      </c>
      <c r="S952" s="8">
        <f t="shared" si="492"/>
        <v>95.831000353902226</v>
      </c>
      <c r="T952" s="9">
        <f t="shared" si="493"/>
        <v>34</v>
      </c>
      <c r="U952" s="5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>
      <c r="A953" s="1"/>
      <c r="B953" s="31">
        <f t="shared" ref="B953:B973" si="495">B952+1</f>
        <v>1994</v>
      </c>
      <c r="C953" s="33">
        <v>31</v>
      </c>
      <c r="D953" s="34">
        <v>19</v>
      </c>
      <c r="E953" s="35">
        <v>1283</v>
      </c>
      <c r="F953" s="35">
        <v>1190</v>
      </c>
      <c r="G953" s="35">
        <v>1140</v>
      </c>
      <c r="H953" s="35">
        <v>5614828</v>
      </c>
      <c r="I953" s="34">
        <v>5199012</v>
      </c>
      <c r="J953" s="34">
        <v>4957314</v>
      </c>
      <c r="K953" s="72">
        <v>82355</v>
      </c>
      <c r="L953" s="36">
        <f t="shared" si="448"/>
        <v>225.38262529099629</v>
      </c>
      <c r="M953" s="28">
        <f>IF(L949=0,0,L953/L949*100)</f>
        <v>57.569718371608701</v>
      </c>
      <c r="N953" s="37">
        <f t="shared" si="494"/>
        <v>-12.917185336110723</v>
      </c>
      <c r="O953" s="29">
        <f t="shared" si="449"/>
        <v>4376.3273577552609</v>
      </c>
      <c r="P953" s="30">
        <f t="shared" si="450"/>
        <v>64.189399844115357</v>
      </c>
      <c r="Q953" s="6">
        <f t="shared" si="490"/>
        <v>92.751363990646922</v>
      </c>
      <c r="R953" s="7">
        <f t="shared" si="491"/>
        <v>88.854247856586127</v>
      </c>
      <c r="S953" s="8">
        <f t="shared" si="492"/>
        <v>92.594323459240428</v>
      </c>
      <c r="T953" s="9">
        <f t="shared" si="493"/>
        <v>93</v>
      </c>
      <c r="U953" s="5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>
      <c r="A954" s="1"/>
      <c r="B954" s="31">
        <f t="shared" si="495"/>
        <v>1995</v>
      </c>
      <c r="C954" s="33">
        <v>48</v>
      </c>
      <c r="D954" s="34">
        <v>36</v>
      </c>
      <c r="E954" s="35">
        <v>2333</v>
      </c>
      <c r="F954" s="35">
        <v>2227</v>
      </c>
      <c r="G954" s="35">
        <v>2101</v>
      </c>
      <c r="H954" s="35">
        <v>10326580</v>
      </c>
      <c r="I954" s="34">
        <v>9851187</v>
      </c>
      <c r="J954" s="34">
        <v>9336203</v>
      </c>
      <c r="K954" s="72">
        <v>163149</v>
      </c>
      <c r="L954" s="36">
        <f t="shared" si="448"/>
        <v>209.24064280136562</v>
      </c>
      <c r="M954" s="28">
        <f>IF(L949=0,0,L954/L949*100)</f>
        <v>53.446554996935738</v>
      </c>
      <c r="N954" s="37">
        <f t="shared" si="494"/>
        <v>-7.1620349921780386</v>
      </c>
      <c r="O954" s="29">
        <f t="shared" si="449"/>
        <v>4426.3094727818261</v>
      </c>
      <c r="P954" s="30">
        <f t="shared" si="450"/>
        <v>69.930990141448774</v>
      </c>
      <c r="Q954" s="6">
        <f t="shared" si="490"/>
        <v>95.456493784826407</v>
      </c>
      <c r="R954" s="7">
        <f t="shared" si="491"/>
        <v>90.055722246035145</v>
      </c>
      <c r="S954" s="8">
        <f t="shared" si="492"/>
        <v>95.396413914384055</v>
      </c>
      <c r="T954" s="9">
        <f t="shared" si="493"/>
        <v>106</v>
      </c>
      <c r="U954" s="5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>
      <c r="A955" s="1"/>
      <c r="B955" s="31">
        <f t="shared" si="495"/>
        <v>1996</v>
      </c>
      <c r="C955" s="33">
        <v>30</v>
      </c>
      <c r="D955" s="34">
        <v>28</v>
      </c>
      <c r="E955" s="35">
        <v>1225</v>
      </c>
      <c r="F955" s="35">
        <v>1201</v>
      </c>
      <c r="G955" s="35">
        <v>1169</v>
      </c>
      <c r="H955" s="35">
        <v>5562776</v>
      </c>
      <c r="I955" s="34">
        <v>5448416</v>
      </c>
      <c r="J955" s="34">
        <v>5293844</v>
      </c>
      <c r="K955" s="72">
        <v>91384</v>
      </c>
      <c r="L955" s="36">
        <f t="shared" si="448"/>
        <v>201.2312182141294</v>
      </c>
      <c r="M955" s="28">
        <f>IF(L949=0,0,L955/L949*100)</f>
        <v>51.400699344972814</v>
      </c>
      <c r="N955" s="37">
        <f t="shared" si="494"/>
        <v>-3.8278531742227813</v>
      </c>
      <c r="O955" s="29">
        <f t="shared" si="449"/>
        <v>4541.0416326530612</v>
      </c>
      <c r="P955" s="30">
        <f t="shared" si="450"/>
        <v>74.599183673469383</v>
      </c>
      <c r="Q955" s="6">
        <f t="shared" si="490"/>
        <v>98.040816326530617</v>
      </c>
      <c r="R955" s="7">
        <f t="shared" si="491"/>
        <v>95.428571428571431</v>
      </c>
      <c r="S955" s="8">
        <f t="shared" si="492"/>
        <v>97.944191892680919</v>
      </c>
      <c r="T955" s="9">
        <f t="shared" si="493"/>
        <v>24</v>
      </c>
      <c r="U955" s="5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>
      <c r="A956" s="1"/>
      <c r="B956" s="31">
        <f t="shared" si="495"/>
        <v>1997</v>
      </c>
      <c r="C956" s="33">
        <v>38</v>
      </c>
      <c r="D956">
        <v>23</v>
      </c>
      <c r="E956" s="35">
        <v>1500</v>
      </c>
      <c r="F956" s="35">
        <v>1419</v>
      </c>
      <c r="G956" s="35">
        <v>1195</v>
      </c>
      <c r="H956" s="35">
        <v>6573497</v>
      </c>
      <c r="I956" s="34">
        <v>6203189</v>
      </c>
      <c r="J956" s="34">
        <v>5222002</v>
      </c>
      <c r="K956" s="72">
        <v>108879</v>
      </c>
      <c r="L956" s="36">
        <f t="shared" si="448"/>
        <v>199.58426246255019</v>
      </c>
      <c r="M956" s="28">
        <f>IF(L949=0,0,L956/L949*100)</f>
        <v>50.980015724545105</v>
      </c>
      <c r="N956" s="37">
        <f t="shared" si="494"/>
        <v>-0.81843948776709874</v>
      </c>
      <c r="O956" s="29">
        <f t="shared" si="449"/>
        <v>4382.3313333333335</v>
      </c>
      <c r="P956" s="30">
        <f t="shared" si="450"/>
        <v>72.585999999999999</v>
      </c>
      <c r="Q956" s="6">
        <f t="shared" si="490"/>
        <v>94.6</v>
      </c>
      <c r="R956" s="7">
        <f t="shared" si="491"/>
        <v>79.666666666666657</v>
      </c>
      <c r="S956" s="8">
        <f t="shared" si="492"/>
        <v>94.366651418567628</v>
      </c>
      <c r="T956" s="9">
        <f t="shared" si="493"/>
        <v>81</v>
      </c>
      <c r="U956" s="5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>
      <c r="A957" s="1"/>
      <c r="B957" s="31">
        <f t="shared" si="495"/>
        <v>1998</v>
      </c>
      <c r="C957" s="33">
        <v>28</v>
      </c>
      <c r="D957" s="34">
        <v>12</v>
      </c>
      <c r="E957" s="35">
        <v>1042</v>
      </c>
      <c r="F957" s="35">
        <v>902</v>
      </c>
      <c r="G957" s="35">
        <v>823</v>
      </c>
      <c r="H957" s="35">
        <v>4016140</v>
      </c>
      <c r="I957" s="34">
        <v>3517380</v>
      </c>
      <c r="J957" s="34">
        <v>3211900</v>
      </c>
      <c r="K957" s="72">
        <v>75577</v>
      </c>
      <c r="L957" s="36">
        <f t="shared" si="448"/>
        <v>175.66819653069055</v>
      </c>
      <c r="M957" s="28">
        <f>IF(L949=0,0,L957/L949*100)</f>
        <v>44.871110131328614</v>
      </c>
      <c r="N957" s="37">
        <f t="shared" si="494"/>
        <v>-11.982941759422152</v>
      </c>
      <c r="O957" s="29">
        <f t="shared" si="449"/>
        <v>3854.2610364683301</v>
      </c>
      <c r="P957" s="30">
        <f t="shared" si="450"/>
        <v>72.530710172744719</v>
      </c>
      <c r="Q957" s="6">
        <f t="shared" si="490"/>
        <v>86.56429942418427</v>
      </c>
      <c r="R957" s="7">
        <f t="shared" si="491"/>
        <v>78.982725527831093</v>
      </c>
      <c r="S957" s="8">
        <f t="shared" si="492"/>
        <v>87.581110220261252</v>
      </c>
      <c r="T957" s="9">
        <f t="shared" si="493"/>
        <v>140</v>
      </c>
      <c r="U957" s="5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>
      <c r="A958" s="1"/>
      <c r="B958" s="31">
        <f t="shared" si="495"/>
        <v>1999</v>
      </c>
      <c r="C958" s="33">
        <v>46</v>
      </c>
      <c r="D958" s="34">
        <v>25</v>
      </c>
      <c r="E958" s="35">
        <v>1359</v>
      </c>
      <c r="F958" s="35">
        <v>1136</v>
      </c>
      <c r="G958" s="35">
        <v>965</v>
      </c>
      <c r="H958" s="35">
        <v>5198810</v>
      </c>
      <c r="I958" s="34">
        <v>4423160</v>
      </c>
      <c r="J958" s="34">
        <v>3802570</v>
      </c>
      <c r="K958" s="72">
        <v>96821</v>
      </c>
      <c r="L958" s="36">
        <f t="shared" si="448"/>
        <v>177.50407578727757</v>
      </c>
      <c r="M958" s="28">
        <f>IF(L949=0,0,L958/L949*100)</f>
        <v>45.340050679117219</v>
      </c>
      <c r="N958" s="37">
        <f t="shared" si="494"/>
        <v>1.0450834544010807</v>
      </c>
      <c r="O958" s="29">
        <f t="shared" si="449"/>
        <v>3825.467255334805</v>
      </c>
      <c r="P958" s="30">
        <f t="shared" si="450"/>
        <v>71.244297277409856</v>
      </c>
      <c r="Q958" s="6">
        <f t="shared" si="490"/>
        <v>83.590875643855782</v>
      </c>
      <c r="R958" s="7">
        <f t="shared" si="491"/>
        <v>71.008094186902142</v>
      </c>
      <c r="S958" s="8">
        <f t="shared" si="492"/>
        <v>85.080239516350858</v>
      </c>
      <c r="T958" s="9">
        <f t="shared" si="493"/>
        <v>223</v>
      </c>
      <c r="U958" s="5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>
      <c r="A959" s="1"/>
      <c r="B959" s="31">
        <f t="shared" si="495"/>
        <v>2000</v>
      </c>
      <c r="C959" s="33">
        <v>38</v>
      </c>
      <c r="D959" s="34">
        <v>25</v>
      </c>
      <c r="E959" s="35">
        <v>1756</v>
      </c>
      <c r="F959" s="35">
        <v>1524</v>
      </c>
      <c r="G959" s="35">
        <v>1343</v>
      </c>
      <c r="H959" s="35">
        <v>6471510</v>
      </c>
      <c r="I959" s="34">
        <v>5590120</v>
      </c>
      <c r="J959" s="34">
        <v>4923090</v>
      </c>
      <c r="K959" s="72">
        <v>130764</v>
      </c>
      <c r="L959" s="36">
        <f t="shared" si="448"/>
        <v>163.60304309901809</v>
      </c>
      <c r="M959" s="28">
        <f>IF(L949=0,0,L959/L949*100)</f>
        <v>41.789295442752525</v>
      </c>
      <c r="N959" s="37">
        <f t="shared" si="494"/>
        <v>-7.8313878859427408</v>
      </c>
      <c r="O959" s="29">
        <f t="shared" si="449"/>
        <v>3685.3701594533031</v>
      </c>
      <c r="P959" s="30">
        <f t="shared" si="450"/>
        <v>74.466970387243734</v>
      </c>
      <c r="Q959" s="6">
        <f t="shared" si="490"/>
        <v>86.788154897494309</v>
      </c>
      <c r="R959" s="7">
        <f t="shared" si="491"/>
        <v>76.480637813211843</v>
      </c>
      <c r="S959" s="8">
        <f t="shared" si="492"/>
        <v>86.380458347433603</v>
      </c>
      <c r="T959" s="9">
        <f t="shared" si="493"/>
        <v>232</v>
      </c>
      <c r="U959" s="5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>
      <c r="A960" s="1"/>
      <c r="B960" s="31">
        <f t="shared" si="495"/>
        <v>2001</v>
      </c>
      <c r="C960" s="33">
        <v>37</v>
      </c>
      <c r="D960" s="34"/>
      <c r="E960" s="35">
        <v>1428</v>
      </c>
      <c r="F960" s="35">
        <v>1359</v>
      </c>
      <c r="G960" s="35">
        <v>1240</v>
      </c>
      <c r="H960" s="35">
        <v>5152572</v>
      </c>
      <c r="I960" s="34">
        <v>4914804</v>
      </c>
      <c r="J960" s="34"/>
      <c r="K960" s="72">
        <v>107550</v>
      </c>
      <c r="L960" s="36">
        <f t="shared" si="448"/>
        <v>158.37535533389121</v>
      </c>
      <c r="M960" s="28">
        <f>IF(L949=0,0,L960/L949*100)</f>
        <v>40.453981720212965</v>
      </c>
      <c r="N960" s="37">
        <f t="shared" si="494"/>
        <v>-3.195348733191298</v>
      </c>
      <c r="O960" s="29">
        <f t="shared" si="449"/>
        <v>3608.2436974789916</v>
      </c>
      <c r="P960" s="30">
        <f t="shared" si="450"/>
        <v>75.315126050420162</v>
      </c>
      <c r="Q960" s="6">
        <f t="shared" si="490"/>
        <v>95.168067226890756</v>
      </c>
      <c r="R960" s="7">
        <f t="shared" si="491"/>
        <v>86.834733893557427</v>
      </c>
      <c r="S960" s="8">
        <f t="shared" si="492"/>
        <v>95.385450217871764</v>
      </c>
      <c r="T960" s="9">
        <f t="shared" si="493"/>
        <v>69</v>
      </c>
      <c r="U960" s="5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>
      <c r="A961" s="1"/>
      <c r="B961" s="31">
        <f t="shared" si="495"/>
        <v>2002</v>
      </c>
      <c r="C961" s="33">
        <v>54</v>
      </c>
      <c r="D961" s="34"/>
      <c r="E961" s="35">
        <v>1918</v>
      </c>
      <c r="F961" s="35">
        <v>1686</v>
      </c>
      <c r="G961" s="35">
        <v>1553</v>
      </c>
      <c r="H961" s="35">
        <v>7276258</v>
      </c>
      <c r="I961" s="34">
        <v>6305676</v>
      </c>
      <c r="J961" s="34"/>
      <c r="K961" s="72">
        <v>153871</v>
      </c>
      <c r="L961" s="36">
        <f t="shared" si="448"/>
        <v>156.32385681018516</v>
      </c>
      <c r="M961" s="28">
        <f>IF(L949=0,0,L961/L949*100)</f>
        <v>39.929965318784326</v>
      </c>
      <c r="N961" s="37">
        <f t="shared" si="494"/>
        <v>-1.295339492297283</v>
      </c>
      <c r="O961" s="29">
        <f t="shared" si="449"/>
        <v>3793.6694473409802</v>
      </c>
      <c r="P961" s="30">
        <f t="shared" si="450"/>
        <v>80.224713242961414</v>
      </c>
      <c r="Q961" s="6">
        <f t="shared" si="490"/>
        <v>87.904066736183523</v>
      </c>
      <c r="R961" s="7">
        <f t="shared" si="491"/>
        <v>80.969760166840459</v>
      </c>
      <c r="S961" s="8">
        <f t="shared" si="492"/>
        <v>86.660973264004653</v>
      </c>
      <c r="T961" s="9">
        <f t="shared" si="493"/>
        <v>232</v>
      </c>
      <c r="U961" s="5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>
      <c r="A962" s="1"/>
      <c r="B962" s="31">
        <f t="shared" si="495"/>
        <v>2003</v>
      </c>
      <c r="C962" s="33">
        <v>57</v>
      </c>
      <c r="D962" s="34"/>
      <c r="E962" s="35">
        <v>2062</v>
      </c>
      <c r="F962" s="35">
        <v>1916</v>
      </c>
      <c r="G962" s="35"/>
      <c r="H962" s="35">
        <v>7270697</v>
      </c>
      <c r="I962" s="34">
        <v>6751336</v>
      </c>
      <c r="J962" s="34"/>
      <c r="K962" s="72">
        <v>167561</v>
      </c>
      <c r="L962" s="36">
        <f t="shared" si="448"/>
        <v>143.4422373264662</v>
      </c>
      <c r="M962" s="28">
        <f>IF(L949=0,0,L962/L949*100)</f>
        <v>36.639599857425253</v>
      </c>
      <c r="N962" s="37">
        <f t="shared" si="494"/>
        <v>-8.2403413954661797</v>
      </c>
      <c r="O962" s="29">
        <f t="shared" si="449"/>
        <v>3526.041222114452</v>
      </c>
      <c r="P962" s="30">
        <f t="shared" si="450"/>
        <v>81.26139670223084</v>
      </c>
      <c r="Q962" s="15">
        <f t="shared" si="490"/>
        <v>92.919495635305523</v>
      </c>
      <c r="R962" s="16">
        <f t="shared" si="491"/>
        <v>0</v>
      </c>
      <c r="S962" s="17">
        <f t="shared" si="492"/>
        <v>92.856792134234183</v>
      </c>
      <c r="T962" s="18">
        <f t="shared" si="493"/>
        <v>146</v>
      </c>
      <c r="U962" s="5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>
      <c r="A963" s="1"/>
      <c r="B963" s="31">
        <f t="shared" si="495"/>
        <v>2004</v>
      </c>
      <c r="C963" s="33">
        <v>59</v>
      </c>
      <c r="D963" s="34"/>
      <c r="E963" s="35">
        <v>1605</v>
      </c>
      <c r="F963" s="35">
        <v>1476</v>
      </c>
      <c r="G963" s="35"/>
      <c r="H963" s="35">
        <v>5608826</v>
      </c>
      <c r="I963" s="34">
        <v>5181946</v>
      </c>
      <c r="J963" s="34"/>
      <c r="K963" s="72">
        <v>122245</v>
      </c>
      <c r="L963" s="36">
        <f t="shared" si="448"/>
        <v>151.67528172342426</v>
      </c>
      <c r="M963" s="28">
        <f>IF(L949=0,0,L963/L949*100)</f>
        <v>38.74257494994567</v>
      </c>
      <c r="N963" s="37">
        <f t="shared" si="494"/>
        <v>5.7396235240113649</v>
      </c>
      <c r="O963" s="29">
        <f t="shared" si="449"/>
        <v>3494.5956386292837</v>
      </c>
      <c r="P963" s="30">
        <f t="shared" si="450"/>
        <v>76.165109034267914</v>
      </c>
      <c r="Q963" s="6">
        <f t="shared" si="490"/>
        <v>91.962616822429908</v>
      </c>
      <c r="R963" s="7">
        <f t="shared" si="491"/>
        <v>0</v>
      </c>
      <c r="S963" s="8">
        <f t="shared" si="492"/>
        <v>92.389138119100139</v>
      </c>
      <c r="T963" s="9">
        <f t="shared" si="493"/>
        <v>129</v>
      </c>
      <c r="U963" s="5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>
      <c r="A964" s="1"/>
      <c r="B964" s="31">
        <f t="shared" si="495"/>
        <v>2005</v>
      </c>
      <c r="C964" s="33">
        <v>66</v>
      </c>
      <c r="D964" s="34"/>
      <c r="E964" s="35">
        <v>1959</v>
      </c>
      <c r="F964" s="35">
        <v>1925</v>
      </c>
      <c r="G964" s="35"/>
      <c r="H964" s="35">
        <v>7185863</v>
      </c>
      <c r="I964" s="34">
        <v>7078334</v>
      </c>
      <c r="J964" s="34"/>
      <c r="K964" s="72">
        <v>152929</v>
      </c>
      <c r="L964" s="36">
        <f t="shared" si="448"/>
        <v>155.33275041450608</v>
      </c>
      <c r="M964" s="28">
        <f>IF(L949=0,0,L964/L949*100)</f>
        <v>39.676805981404719</v>
      </c>
      <c r="N964" s="37">
        <f t="shared" si="494"/>
        <v>2.4113808456615309</v>
      </c>
      <c r="O964" s="29">
        <f t="shared" si="449"/>
        <v>3668.1281265952016</v>
      </c>
      <c r="P964" s="30">
        <f t="shared" si="450"/>
        <v>78.064828994384897</v>
      </c>
      <c r="Q964" s="6">
        <f t="shared" si="490"/>
        <v>98.264420622766707</v>
      </c>
      <c r="R964" s="7">
        <f t="shared" si="491"/>
        <v>0</v>
      </c>
      <c r="S964" s="8">
        <f t="shared" si="492"/>
        <v>98.503603533771795</v>
      </c>
      <c r="T964" s="9">
        <f t="shared" si="493"/>
        <v>34</v>
      </c>
      <c r="U964" s="5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>
      <c r="A965" s="1"/>
      <c r="B965" s="31">
        <f t="shared" si="495"/>
        <v>2006</v>
      </c>
      <c r="C965" s="33">
        <v>44</v>
      </c>
      <c r="D965" s="34">
        <v>0</v>
      </c>
      <c r="E965" s="35">
        <v>1372</v>
      </c>
      <c r="F965" s="35">
        <v>1334</v>
      </c>
      <c r="G965" s="35">
        <v>0</v>
      </c>
      <c r="H965" s="35">
        <v>4884116</v>
      </c>
      <c r="I965" s="34">
        <v>4750284</v>
      </c>
      <c r="J965" s="34">
        <v>0</v>
      </c>
      <c r="K965" s="72">
        <v>104149</v>
      </c>
      <c r="L965" s="36">
        <f t="shared" ref="L965:L970" si="496">IF(H965=0,0,H965/K965*3.30578)</f>
        <v>155.02609713468203</v>
      </c>
      <c r="M965" s="28">
        <f>IF(L949=0,0,L965/L949*100)</f>
        <v>39.598477215225842</v>
      </c>
      <c r="N965" s="37">
        <f t="shared" si="494"/>
        <v>-0.19741701541094317</v>
      </c>
      <c r="O965" s="29">
        <f t="shared" ref="O965:O978" si="497">IF(H965=0,0,H965/E965)</f>
        <v>3559.8513119533527</v>
      </c>
      <c r="P965" s="30">
        <f t="shared" ref="P965:P978" si="498">IF(K965=0,0,K965/E965)</f>
        <v>75.910349854227405</v>
      </c>
      <c r="Q965" s="6"/>
      <c r="R965" s="7"/>
      <c r="S965" s="8"/>
      <c r="T965" s="9"/>
      <c r="U965" s="5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>
      <c r="A966" s="1"/>
      <c r="B966" s="31">
        <f t="shared" si="495"/>
        <v>2007</v>
      </c>
      <c r="C966" s="33">
        <v>41</v>
      </c>
      <c r="D966" s="34"/>
      <c r="E966" s="35">
        <v>1086</v>
      </c>
      <c r="F966" s="35">
        <v>1001</v>
      </c>
      <c r="G966" s="35"/>
      <c r="H966" s="35">
        <v>4659981</v>
      </c>
      <c r="I966" s="34">
        <v>4330779</v>
      </c>
      <c r="J966" s="34"/>
      <c r="K966" s="72">
        <v>79845</v>
      </c>
      <c r="L966" s="36">
        <f t="shared" si="496"/>
        <v>192.93471087957917</v>
      </c>
      <c r="M966" s="28">
        <f>IF(L949=0,0,L966/L949*100)</f>
        <v>49.281513848303007</v>
      </c>
      <c r="N966" s="37">
        <f>IF(L965=0,"     －",IF(L966=0,"     －",(L966-L965)/L965*100))</f>
        <v>24.453053031428166</v>
      </c>
      <c r="O966" s="29">
        <f t="shared" si="497"/>
        <v>4290.9585635359117</v>
      </c>
      <c r="P966" s="30">
        <f t="shared" si="498"/>
        <v>73.52209944751381</v>
      </c>
      <c r="Q966" s="6"/>
      <c r="R966" s="7"/>
      <c r="S966" s="8"/>
      <c r="T966" s="9"/>
      <c r="U966" s="5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>
      <c r="A967" s="1"/>
      <c r="B967" s="31">
        <f t="shared" si="495"/>
        <v>2008</v>
      </c>
      <c r="C967" s="33">
        <v>53</v>
      </c>
      <c r="D967" s="34"/>
      <c r="E967" s="35">
        <v>957</v>
      </c>
      <c r="F967" s="35">
        <v>786</v>
      </c>
      <c r="G967" s="35"/>
      <c r="H967" s="35">
        <v>4090530</v>
      </c>
      <c r="I967" s="34">
        <v>3325516</v>
      </c>
      <c r="J967" s="34"/>
      <c r="K967" s="72">
        <v>71281</v>
      </c>
      <c r="L967" s="36">
        <f t="shared" si="496"/>
        <v>189.70542309170747</v>
      </c>
      <c r="M967" s="28">
        <f>IF(L949=0,0,L967/L949*100)</f>
        <v>48.456653510250703</v>
      </c>
      <c r="N967" s="37">
        <f>IF(L966=0,"     －",IF(L967=0,"     －",(L967-L966)/L966*100))</f>
        <v>-1.6737723207760518</v>
      </c>
      <c r="O967" s="29">
        <f t="shared" si="497"/>
        <v>4274.326018808777</v>
      </c>
      <c r="P967" s="30">
        <f t="shared" si="498"/>
        <v>74.483803552769075</v>
      </c>
      <c r="Q967" s="6"/>
      <c r="R967" s="7"/>
      <c r="S967" s="8"/>
      <c r="T967" s="9"/>
      <c r="U967" s="5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>
      <c r="A968" s="1"/>
      <c r="B968" s="31">
        <f t="shared" si="495"/>
        <v>2009</v>
      </c>
      <c r="C968" s="33">
        <v>25</v>
      </c>
      <c r="D968" s="34"/>
      <c r="E968" s="35">
        <v>603</v>
      </c>
      <c r="F968" s="35">
        <v>501</v>
      </c>
      <c r="G968" s="35"/>
      <c r="H968" s="35">
        <v>2177368</v>
      </c>
      <c r="I968" s="34">
        <v>1816494</v>
      </c>
      <c r="J968" s="34"/>
      <c r="K968" s="72">
        <v>42154</v>
      </c>
      <c r="L968" s="36">
        <f t="shared" si="496"/>
        <v>170.75246920909046</v>
      </c>
      <c r="M968" s="28">
        <f>IF(L949=0,0,L968/L949*100)</f>
        <v>43.615480789311874</v>
      </c>
      <c r="N968" s="37">
        <f>IF(L967=0,"     －",IF(L968=0,"     －",(L968-L967)/L967*100))</f>
        <v>-9.9907285589061754</v>
      </c>
      <c r="O968" s="29">
        <f t="shared" si="497"/>
        <v>3610.8922056384745</v>
      </c>
      <c r="P968" s="30">
        <f t="shared" si="498"/>
        <v>69.907131011608627</v>
      </c>
      <c r="Q968" s="6"/>
      <c r="R968" s="7"/>
      <c r="S968" s="8"/>
      <c r="T968" s="9"/>
      <c r="U968" s="5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>
      <c r="A969" s="1"/>
      <c r="B969" s="31">
        <f t="shared" si="495"/>
        <v>2010</v>
      </c>
      <c r="C969" s="33">
        <v>21</v>
      </c>
      <c r="D969" s="34"/>
      <c r="E969" s="35">
        <v>1121</v>
      </c>
      <c r="F969" s="35">
        <v>1117</v>
      </c>
      <c r="G969" s="35"/>
      <c r="H969" s="35">
        <v>4145238</v>
      </c>
      <c r="I969" s="34">
        <v>4130886</v>
      </c>
      <c r="J969" s="34"/>
      <c r="K969" s="72">
        <v>86010</v>
      </c>
      <c r="L969" s="36">
        <f t="shared" si="496"/>
        <v>159.32153093407743</v>
      </c>
      <c r="M969" s="28">
        <f>IF(L949=0,0,L969/L949*100)</f>
        <v>40.695664337772683</v>
      </c>
      <c r="N969" s="37">
        <f>IF(L968=0,"     －",IF(L969=0,"     －",(L969-L968)/L968*100))</f>
        <v>-6.6944497657691731</v>
      </c>
      <c r="O969" s="29">
        <f t="shared" si="497"/>
        <v>3697.8037466547726</v>
      </c>
      <c r="P969" s="30">
        <f t="shared" si="498"/>
        <v>76.726137377341658</v>
      </c>
      <c r="Q969" s="6"/>
      <c r="R969" s="7"/>
      <c r="S969" s="8"/>
      <c r="T969" s="9"/>
      <c r="U969" s="5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>
      <c r="A970" s="1"/>
      <c r="B970" s="31">
        <f t="shared" si="495"/>
        <v>2011</v>
      </c>
      <c r="C970" s="33">
        <v>31</v>
      </c>
      <c r="D970" s="34"/>
      <c r="E970" s="35">
        <v>782</v>
      </c>
      <c r="F970" s="35">
        <v>618</v>
      </c>
      <c r="G970" s="35"/>
      <c r="H970" s="35">
        <v>2673748</v>
      </c>
      <c r="I970" s="34">
        <v>2107516</v>
      </c>
      <c r="J970" s="34"/>
      <c r="K970" s="72">
        <v>57751</v>
      </c>
      <c r="L970" s="36">
        <f t="shared" si="496"/>
        <v>153.05055606725423</v>
      </c>
      <c r="M970" s="28">
        <f>IF(L949=0,0,L970/L949*100)</f>
        <v>39.093862705848622</v>
      </c>
      <c r="N970" s="37">
        <f>IF(L969=0,"     －",IF(L970=0,"     －",(L970-L969)/L969*100))</f>
        <v>-3.9360498421383743</v>
      </c>
      <c r="O970" s="29">
        <f t="shared" si="497"/>
        <v>3419.1150895140663</v>
      </c>
      <c r="P970" s="30">
        <f t="shared" si="498"/>
        <v>73.850383631713555</v>
      </c>
      <c r="Q970" s="6"/>
      <c r="R970" s="7"/>
      <c r="S970" s="8"/>
      <c r="T970" s="9"/>
      <c r="U970" s="5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>
      <c r="A971" s="1"/>
      <c r="B971" s="31">
        <f t="shared" si="495"/>
        <v>2012</v>
      </c>
      <c r="C971" s="33">
        <v>20</v>
      </c>
      <c r="D971" s="34"/>
      <c r="E971" s="35">
        <v>554</v>
      </c>
      <c r="F971" s="35">
        <v>525</v>
      </c>
      <c r="G971" s="35"/>
      <c r="H971" s="35">
        <v>1893661</v>
      </c>
      <c r="I971" s="34">
        <v>1797844</v>
      </c>
      <c r="J971" s="34"/>
      <c r="K971" s="72">
        <v>40567</v>
      </c>
      <c r="L971" s="36">
        <f>IF(H971=0,0,H971/K971*3.30578)</f>
        <v>154.31327582961521</v>
      </c>
      <c r="M971" s="28">
        <f>IF(L949=0,0,L971/L949*100)</f>
        <v>39.416400527952383</v>
      </c>
      <c r="N971" s="37">
        <f t="shared" ref="N971:N973" si="499">IF(L970=0,"     －",IF(L971=0,"     －",(L971-L970)/L970*100))</f>
        <v>0.82503441660551868</v>
      </c>
      <c r="O971" s="29">
        <f t="shared" si="497"/>
        <v>3418.1606498194947</v>
      </c>
      <c r="P971" s="30">
        <f t="shared" si="498"/>
        <v>73.225631768953065</v>
      </c>
      <c r="Q971" s="6"/>
      <c r="R971" s="7"/>
      <c r="S971" s="8"/>
      <c r="T971" s="9"/>
      <c r="U971" s="5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>
      <c r="A972" s="1"/>
      <c r="B972" s="31">
        <f t="shared" si="495"/>
        <v>2013</v>
      </c>
      <c r="C972" s="33">
        <v>22</v>
      </c>
      <c r="D972" s="34"/>
      <c r="E972" s="35">
        <v>367</v>
      </c>
      <c r="F972" s="35">
        <v>349</v>
      </c>
      <c r="G972" s="35"/>
      <c r="H972" s="35">
        <v>1280706</v>
      </c>
      <c r="I972" s="34">
        <v>1213436</v>
      </c>
      <c r="J972" s="34"/>
      <c r="K972" s="72">
        <v>26797</v>
      </c>
      <c r="L972" s="36">
        <f>IF(H972=0,0,H972/K972*3.30578)</f>
        <v>157.99277085793184</v>
      </c>
      <c r="M972" s="28">
        <f>IF(L949=0,0,L972/L949*100)</f>
        <v>40.356257769638283</v>
      </c>
      <c r="N972" s="37">
        <f t="shared" si="499"/>
        <v>2.3844319346699288</v>
      </c>
      <c r="O972" s="29">
        <f t="shared" si="497"/>
        <v>3489.6621253405992</v>
      </c>
      <c r="P972" s="30">
        <f t="shared" si="498"/>
        <v>73.016348773841955</v>
      </c>
      <c r="Q972" s="6"/>
      <c r="R972" s="7"/>
      <c r="S972" s="8"/>
      <c r="T972" s="9"/>
      <c r="U972" s="5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>
      <c r="A973" s="1"/>
      <c r="B973" s="31">
        <f t="shared" si="495"/>
        <v>2014</v>
      </c>
      <c r="C973" s="33">
        <v>19</v>
      </c>
      <c r="D973" s="34"/>
      <c r="E973" s="35">
        <v>580</v>
      </c>
      <c r="F973" s="35">
        <v>545</v>
      </c>
      <c r="G973" s="35"/>
      <c r="H973" s="35">
        <v>2320264</v>
      </c>
      <c r="I973" s="34">
        <v>2176748</v>
      </c>
      <c r="J973" s="34"/>
      <c r="K973" s="72">
        <v>42451</v>
      </c>
      <c r="L973" s="36">
        <f>IF(H973=0,0,H973/K973*3.30578)</f>
        <v>180.68555100987021</v>
      </c>
      <c r="M973" s="28">
        <f>IF(L949=0,0,L973/L949*100)</f>
        <v>46.152698203896165</v>
      </c>
      <c r="N973" s="37">
        <f t="shared" si="499"/>
        <v>14.363176257187025</v>
      </c>
      <c r="O973" s="29">
        <f t="shared" si="497"/>
        <v>4000.4551724137932</v>
      </c>
      <c r="P973" s="30">
        <f t="shared" si="498"/>
        <v>73.191379310344828</v>
      </c>
      <c r="Q973" s="6"/>
      <c r="R973" s="7"/>
      <c r="S973" s="8"/>
      <c r="T973" s="9"/>
      <c r="U973" s="5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>
      <c r="A974" s="1"/>
      <c r="B974" s="31">
        <f t="shared" ref="B974:B983" si="500">B973+1</f>
        <v>2015</v>
      </c>
      <c r="C974" s="33">
        <v>31</v>
      </c>
      <c r="D974" s="34"/>
      <c r="E974" s="35">
        <v>709</v>
      </c>
      <c r="F974" s="35">
        <v>645</v>
      </c>
      <c r="G974" s="35"/>
      <c r="H974" s="35">
        <v>2975945</v>
      </c>
      <c r="I974" s="34">
        <v>2710605</v>
      </c>
      <c r="J974" s="34"/>
      <c r="K974" s="72">
        <v>51255</v>
      </c>
      <c r="L974" s="36">
        <f>IF(H974=0,0,H974/K974*3.30578)</f>
        <v>191.93872718954248</v>
      </c>
      <c r="M974" s="28">
        <f>IF(L949=0,0,L974/L949*100)</f>
        <v>49.027108698553349</v>
      </c>
      <c r="N974" s="37">
        <f>IF(L973=0,"     －",IF(L974=0,"     －",(L974-L973)/L973*100))</f>
        <v>6.2280443105589249</v>
      </c>
      <c r="O974" s="29">
        <f t="shared" si="497"/>
        <v>4197.3836389280677</v>
      </c>
      <c r="P974" s="30">
        <f t="shared" si="498"/>
        <v>72.291960507757409</v>
      </c>
      <c r="Q974" s="6"/>
      <c r="R974" s="7"/>
      <c r="S974" s="8"/>
      <c r="T974" s="9"/>
      <c r="U974" s="5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>
      <c r="A975" s="1"/>
      <c r="B975" s="31">
        <f t="shared" si="500"/>
        <v>2016</v>
      </c>
      <c r="C975" s="33">
        <v>21</v>
      </c>
      <c r="D975" s="34"/>
      <c r="E975" s="35">
        <v>644</v>
      </c>
      <c r="F975" s="35">
        <v>609</v>
      </c>
      <c r="G975" s="35"/>
      <c r="H975" s="35">
        <v>2903887</v>
      </c>
      <c r="I975" s="34">
        <v>2742241</v>
      </c>
      <c r="J975" s="34"/>
      <c r="K975" s="72">
        <v>46423</v>
      </c>
      <c r="L975" s="36">
        <f>IF(H975=0,0,H975/K975*3.30578)</f>
        <v>206.78567879844041</v>
      </c>
      <c r="M975" s="28">
        <f>IF(L949=0,0,L975/L949*100)</f>
        <v>52.819480988553927</v>
      </c>
      <c r="N975" s="37">
        <f>IF(L974=0,"     －",IF(L975=0,"     －",(L975-L974)/L974*100))</f>
        <v>7.7352558424732818</v>
      </c>
      <c r="O975" s="29">
        <f t="shared" si="497"/>
        <v>4509.141304347826</v>
      </c>
      <c r="P975" s="30">
        <f t="shared" si="498"/>
        <v>72.08540372670808</v>
      </c>
      <c r="Q975" s="6"/>
      <c r="R975" s="7"/>
      <c r="S975" s="8"/>
      <c r="T975" s="9"/>
      <c r="U975" s="5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>
      <c r="A976" s="1"/>
      <c r="B976" s="31">
        <f t="shared" si="500"/>
        <v>2017</v>
      </c>
      <c r="C976" s="33">
        <v>38</v>
      </c>
      <c r="D976" s="34"/>
      <c r="E976" s="35">
        <v>1176</v>
      </c>
      <c r="F976" s="35">
        <v>945</v>
      </c>
      <c r="G976" s="35"/>
      <c r="H976" s="35">
        <v>5199281</v>
      </c>
      <c r="I976" s="34">
        <v>4132992</v>
      </c>
      <c r="J976" s="34"/>
      <c r="K976" s="72">
        <v>84465</v>
      </c>
      <c r="L976" s="36">
        <f t="shared" ref="L976:L983" si="501">IF(H976=0,0,H976/K976*3.30578)</f>
        <v>203.48877220363462</v>
      </c>
      <c r="M976" s="28">
        <f>IF(L949=0,0,L976/L949*100)</f>
        <v>51.9773487083242</v>
      </c>
      <c r="N976" s="37">
        <f>IF(L975=0,"     －",IF(L976=0,"     －",(L976-L975)/L975*100))</f>
        <v>-1.5943592486496003</v>
      </c>
      <c r="O976" s="29">
        <f t="shared" si="497"/>
        <v>4421.1573129251701</v>
      </c>
      <c r="P976" s="30">
        <f t="shared" si="498"/>
        <v>71.823979591836732</v>
      </c>
      <c r="Q976" s="6"/>
      <c r="R976" s="7"/>
      <c r="S976" s="8"/>
      <c r="T976" s="9"/>
      <c r="U976" s="5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>
      <c r="A977" s="1"/>
      <c r="B977" s="31">
        <f t="shared" si="500"/>
        <v>2018</v>
      </c>
      <c r="C977" s="33">
        <v>57</v>
      </c>
      <c r="D977" s="34"/>
      <c r="E977" s="35">
        <v>778</v>
      </c>
      <c r="F977" s="35">
        <v>682</v>
      </c>
      <c r="G977" s="35"/>
      <c r="H977" s="35">
        <v>3428811</v>
      </c>
      <c r="I977" s="34">
        <v>3029255</v>
      </c>
      <c r="J977" s="34"/>
      <c r="K977" s="72">
        <v>55473</v>
      </c>
      <c r="L977" s="36">
        <f t="shared" si="501"/>
        <v>204.33174386782758</v>
      </c>
      <c r="M977" s="28">
        <f>IF(L949=0,0,L977/L949*100)</f>
        <v>52.192669837183082</v>
      </c>
      <c r="N977" s="37">
        <f>IF(L976=0,"     －",IF(L977=0,"     －",(L977-L976)/L976*100))</f>
        <v>0.41425954614802185</v>
      </c>
      <c r="O977" s="29">
        <f t="shared" si="497"/>
        <v>4407.212082262211</v>
      </c>
      <c r="P977" s="30">
        <f t="shared" si="498"/>
        <v>71.302056555269928</v>
      </c>
      <c r="Q977" s="6"/>
      <c r="R977" s="7"/>
      <c r="S977" s="8"/>
      <c r="T977" s="9"/>
      <c r="U977" s="5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>
      <c r="A978" s="1"/>
      <c r="B978" s="31">
        <f t="shared" si="500"/>
        <v>2019</v>
      </c>
      <c r="C978" s="33">
        <v>53</v>
      </c>
      <c r="D978" s="34"/>
      <c r="E978" s="35">
        <v>605</v>
      </c>
      <c r="F978" s="35">
        <v>539</v>
      </c>
      <c r="G978" s="35"/>
      <c r="H978" s="35">
        <v>2626751</v>
      </c>
      <c r="I978" s="34">
        <v>2343099</v>
      </c>
      <c r="J978" s="34"/>
      <c r="K978" s="72">
        <v>43290</v>
      </c>
      <c r="L978" s="36">
        <f t="shared" si="501"/>
        <v>200.58814785816585</v>
      </c>
      <c r="M978" s="28">
        <f>IF(L949=0,0,L978/L949*100)</f>
        <v>51.236439215168431</v>
      </c>
      <c r="N978" s="37">
        <f>IF(L977=0,"     －",IF(L978=0,"     －",(L978-L977)/L977*100))</f>
        <v>-1.8321167033563235</v>
      </c>
      <c r="O978" s="29">
        <f t="shared" si="497"/>
        <v>4341.7371900826447</v>
      </c>
      <c r="P978" s="30">
        <f t="shared" si="498"/>
        <v>71.553719008264466</v>
      </c>
      <c r="Q978" s="6"/>
      <c r="R978" s="7"/>
      <c r="S978" s="8"/>
      <c r="T978" s="9"/>
      <c r="U978" s="5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>
      <c r="A979" s="1"/>
      <c r="B979" s="31">
        <f t="shared" si="500"/>
        <v>2020</v>
      </c>
      <c r="C979" s="33">
        <v>24</v>
      </c>
      <c r="D979" s="34"/>
      <c r="E979" s="35">
        <v>420</v>
      </c>
      <c r="F979" s="35">
        <v>366</v>
      </c>
      <c r="G979" s="35"/>
      <c r="H979" s="35">
        <v>2003484</v>
      </c>
      <c r="I979" s="34">
        <v>1731482</v>
      </c>
      <c r="J979" s="34"/>
      <c r="K979" s="72">
        <v>29976</v>
      </c>
      <c r="L979" s="36">
        <f t="shared" si="501"/>
        <v>220.94600138510808</v>
      </c>
      <c r="M979" s="28">
        <f>IF(L949=0,0,L979/L949*100)</f>
        <v>56.436466913325447</v>
      </c>
      <c r="N979" s="37">
        <f t="shared" ref="N979:N983" si="502">IF(L978=0,"     －",IF(L979=0,"     －",(L979-L978)/L978*100))</f>
        <v>10.149080962319411</v>
      </c>
      <c r="O979" s="29">
        <f>IF(H979=0,0,H979/E979)</f>
        <v>4770.2</v>
      </c>
      <c r="P979" s="30">
        <f>IF(K979=0,0,K979/E979)</f>
        <v>71.371428571428567</v>
      </c>
      <c r="Q979" s="6"/>
      <c r="R979" s="7"/>
      <c r="S979" s="8"/>
      <c r="T979" s="9"/>
      <c r="U979" s="5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>
      <c r="A980" s="1"/>
      <c r="B980" s="31">
        <f t="shared" si="500"/>
        <v>2021</v>
      </c>
      <c r="C980" s="81">
        <v>12</v>
      </c>
      <c r="D980" s="34"/>
      <c r="E980" s="35">
        <v>122</v>
      </c>
      <c r="F980" s="35">
        <v>115</v>
      </c>
      <c r="G980" s="35"/>
      <c r="H980" s="35">
        <v>551188</v>
      </c>
      <c r="I980" s="34">
        <v>520502</v>
      </c>
      <c r="J980" s="34"/>
      <c r="K980" s="72">
        <v>8409</v>
      </c>
      <c r="L980" s="36">
        <f t="shared" si="501"/>
        <v>216.68524992745867</v>
      </c>
      <c r="M980" s="28">
        <f>IF(L949=0,0,L980/L949*100)</f>
        <v>55.348138737399729</v>
      </c>
      <c r="N980" s="37">
        <f t="shared" si="502"/>
        <v>-1.9284130198957214</v>
      </c>
      <c r="O980" s="29">
        <f>IF(H980=0,0,H980/E980)</f>
        <v>4517.9344262295081</v>
      </c>
      <c r="P980" s="30">
        <f>IF(K980=0,0,K980/E980)</f>
        <v>68.926229508196727</v>
      </c>
      <c r="Q980" s="6"/>
      <c r="R980" s="7"/>
      <c r="S980" s="8"/>
      <c r="T980" s="9"/>
      <c r="U980" s="5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>
      <c r="A981" s="1"/>
      <c r="B981" s="31">
        <f t="shared" si="500"/>
        <v>2022</v>
      </c>
      <c r="C981" s="81">
        <v>8</v>
      </c>
      <c r="D981" s="34"/>
      <c r="E981" s="35">
        <v>119</v>
      </c>
      <c r="F981" s="35">
        <v>109</v>
      </c>
      <c r="G981" s="35"/>
      <c r="H981" s="35">
        <v>490848</v>
      </c>
      <c r="I981" s="34">
        <v>453838</v>
      </c>
      <c r="J981" s="34"/>
      <c r="K981" s="72">
        <v>7388</v>
      </c>
      <c r="L981" s="36">
        <f t="shared" si="501"/>
        <v>219.63122650785058</v>
      </c>
      <c r="M981" s="28">
        <f>IF(L949=0,0,L981/L949*100)</f>
        <v>56.100632599087362</v>
      </c>
      <c r="N981" s="37">
        <f t="shared" si="502"/>
        <v>1.3595648902627937</v>
      </c>
      <c r="O981" s="29">
        <f>IF(H981=0,0,H981/E981)</f>
        <v>4124.773109243697</v>
      </c>
      <c r="P981" s="30">
        <f>IF(K981=0,0,K981/E981)</f>
        <v>62.084033613445378</v>
      </c>
      <c r="Q981" s="6"/>
      <c r="R981" s="7"/>
      <c r="S981" s="8"/>
      <c r="T981" s="9"/>
      <c r="U981" s="5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>
      <c r="A982" s="1"/>
      <c r="B982" s="31">
        <f t="shared" si="500"/>
        <v>2023</v>
      </c>
      <c r="C982" s="81">
        <v>9</v>
      </c>
      <c r="D982" s="34"/>
      <c r="E982" s="35">
        <v>173</v>
      </c>
      <c r="F982" s="35">
        <v>155</v>
      </c>
      <c r="G982" s="35"/>
      <c r="H982" s="35">
        <v>837904</v>
      </c>
      <c r="I982" s="34">
        <v>731340</v>
      </c>
      <c r="J982" s="34"/>
      <c r="K982" s="72">
        <v>11664</v>
      </c>
      <c r="L982" s="36">
        <f t="shared" si="501"/>
        <v>237.47653336076817</v>
      </c>
      <c r="M982" s="28">
        <f>IF(L949=0,0,L982/L949*100)</f>
        <v>60.658877887298779</v>
      </c>
      <c r="N982" s="37">
        <f t="shared" si="502"/>
        <v>8.1251227963614348</v>
      </c>
      <c r="O982" s="29">
        <f>IF(H982=0,0,H982/E982)</f>
        <v>4843.3757225433528</v>
      </c>
      <c r="P982" s="30">
        <f>IF(K982=0,0,K982/E982)</f>
        <v>67.421965317919074</v>
      </c>
      <c r="Q982" s="6"/>
      <c r="R982" s="7"/>
      <c r="S982" s="8"/>
      <c r="T982" s="9"/>
      <c r="U982" s="5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>
      <c r="A983" s="1"/>
      <c r="B983" s="31">
        <f t="shared" si="500"/>
        <v>2024</v>
      </c>
      <c r="C983" s="81">
        <v>19</v>
      </c>
      <c r="D983" s="34"/>
      <c r="E983" s="35">
        <v>212</v>
      </c>
      <c r="F983" s="35">
        <v>200</v>
      </c>
      <c r="G983" s="35"/>
      <c r="H983" s="35">
        <v>1411636</v>
      </c>
      <c r="I983" s="34">
        <v>1343540</v>
      </c>
      <c r="J983" s="34"/>
      <c r="K983" s="72">
        <v>13842</v>
      </c>
      <c r="L983" s="36">
        <f t="shared" si="501"/>
        <v>337.13033203872271</v>
      </c>
      <c r="M983" s="28">
        <f>IF(L949=0,0,L983/L949*100)</f>
        <v>86.113551321613514</v>
      </c>
      <c r="N983" s="37">
        <f t="shared" si="502"/>
        <v>41.963640477504818</v>
      </c>
      <c r="O983" s="29">
        <f>IF(H983=0,0,H983/E983)</f>
        <v>6658.6603773584902</v>
      </c>
      <c r="P983" s="30">
        <f>IF(K983=0,0,K983/E983)</f>
        <v>65.29245283018868</v>
      </c>
      <c r="Q983" s="6"/>
      <c r="R983" s="7"/>
      <c r="S983" s="8"/>
      <c r="T983" s="9"/>
      <c r="U983" s="5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>
      <c r="A984" s="1"/>
      <c r="B984" s="58" t="s">
        <v>53</v>
      </c>
      <c r="C984" s="66">
        <f t="shared" ref="C984:K984" si="503">C844+C879+C914+C949</f>
        <v>77</v>
      </c>
      <c r="D984" s="67">
        <f t="shared" si="503"/>
        <v>46</v>
      </c>
      <c r="E984" s="68">
        <f t="shared" si="503"/>
        <v>3006</v>
      </c>
      <c r="F984" s="68">
        <f t="shared" si="503"/>
        <v>2304</v>
      </c>
      <c r="G984" s="68">
        <f t="shared" si="503"/>
        <v>2177</v>
      </c>
      <c r="H984" s="68">
        <f t="shared" si="503"/>
        <v>17978221</v>
      </c>
      <c r="I984" s="67">
        <f t="shared" si="503"/>
        <v>13638538</v>
      </c>
      <c r="J984" s="67">
        <f t="shared" si="503"/>
        <v>12856343</v>
      </c>
      <c r="K984" s="74">
        <f t="shared" si="503"/>
        <v>170144</v>
      </c>
      <c r="L984" s="63">
        <f t="shared" ref="L984:L1104" si="504">IF(H984=0,0,H984/K984*3.30578)</f>
        <v>349.30437404422139</v>
      </c>
      <c r="M984" s="62">
        <v>100</v>
      </c>
      <c r="N984" s="63"/>
      <c r="O984" s="64">
        <f t="shared" ref="O984:O1104" si="505">IF(H984=0,0,H984/E984)</f>
        <v>5980.7787757817696</v>
      </c>
      <c r="P984" s="65">
        <f t="shared" ref="P984:P1104" si="506">IF(K984=0,0,K984/E984)</f>
        <v>56.60146373918829</v>
      </c>
      <c r="Q984" s="6">
        <f t="shared" ref="Q984:Q997" si="507">IF(F984=0,0,F984/E984*100)</f>
        <v>76.646706586826355</v>
      </c>
      <c r="R984" s="7">
        <f t="shared" ref="R984:R997" si="508">IF(G984=0,0,G984/E984*100)</f>
        <v>72.421823020625425</v>
      </c>
      <c r="S984" s="8">
        <f t="shared" ref="S984:S997" si="509">IF(I984=0,0,I984/H984*100)</f>
        <v>75.861443687893257</v>
      </c>
      <c r="T984" s="9">
        <f t="shared" ref="T984:T997" si="510">E984-F984</f>
        <v>702</v>
      </c>
      <c r="U984" s="5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>
      <c r="A985" s="1"/>
      <c r="B985" s="31">
        <v>1991</v>
      </c>
      <c r="C985" s="43">
        <f t="shared" ref="C985:K985" si="511">C845+C880+C915+C950</f>
        <v>63</v>
      </c>
      <c r="D985" s="44">
        <f t="shared" si="511"/>
        <v>20</v>
      </c>
      <c r="E985" s="45">
        <f t="shared" si="511"/>
        <v>2217</v>
      </c>
      <c r="F985" s="45">
        <f t="shared" si="511"/>
        <v>1539</v>
      </c>
      <c r="G985" s="45">
        <f t="shared" si="511"/>
        <v>1206</v>
      </c>
      <c r="H985" s="45">
        <f t="shared" si="511"/>
        <v>12977445</v>
      </c>
      <c r="I985" s="44">
        <f t="shared" si="511"/>
        <v>8039095</v>
      </c>
      <c r="J985" s="44">
        <f t="shared" si="511"/>
        <v>6113872</v>
      </c>
      <c r="K985" s="75">
        <f t="shared" si="511"/>
        <v>130435</v>
      </c>
      <c r="L985" s="36">
        <f t="shared" si="504"/>
        <v>328.90388417295969</v>
      </c>
      <c r="M985" s="28">
        <f>IF(L$984=0,0,L985/L$984*100)</f>
        <v>94.159680958166575</v>
      </c>
      <c r="N985" s="37">
        <f t="shared" ref="N985:N999" si="512">IF(L984=0,"     －",IF(L985=0,"     －",(L985-L984)/L984*100))</f>
        <v>-5.8403190418334203</v>
      </c>
      <c r="O985" s="29">
        <f t="shared" si="505"/>
        <v>5853.6062246278752</v>
      </c>
      <c r="P985" s="30">
        <f t="shared" si="506"/>
        <v>58.834009923319805</v>
      </c>
      <c r="Q985" s="6">
        <f t="shared" si="507"/>
        <v>69.418132611637347</v>
      </c>
      <c r="R985" s="7">
        <f t="shared" si="508"/>
        <v>54.397834912043294</v>
      </c>
      <c r="S985" s="8">
        <f t="shared" si="509"/>
        <v>61.946669779760185</v>
      </c>
      <c r="T985" s="9">
        <f t="shared" si="510"/>
        <v>678</v>
      </c>
      <c r="U985" s="5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>
      <c r="A986" s="1"/>
      <c r="B986" s="31">
        <v>1992</v>
      </c>
      <c r="C986" s="43">
        <f t="shared" ref="C986:K986" si="513">C846+C881+C916+C951</f>
        <v>48</v>
      </c>
      <c r="D986" s="44">
        <f t="shared" si="513"/>
        <v>23</v>
      </c>
      <c r="E986" s="45">
        <f t="shared" si="513"/>
        <v>1901</v>
      </c>
      <c r="F986" s="45">
        <f t="shared" si="513"/>
        <v>1532</v>
      </c>
      <c r="G986" s="45">
        <f t="shared" si="513"/>
        <v>1300</v>
      </c>
      <c r="H986" s="45">
        <f t="shared" si="513"/>
        <v>9215076</v>
      </c>
      <c r="I986" s="44">
        <f t="shared" si="513"/>
        <v>7468344</v>
      </c>
      <c r="J986" s="44">
        <f t="shared" si="513"/>
        <v>6393240</v>
      </c>
      <c r="K986" s="75">
        <f t="shared" si="513"/>
        <v>112211</v>
      </c>
      <c r="L986" s="36">
        <f t="shared" si="504"/>
        <v>271.47974743367405</v>
      </c>
      <c r="M986" s="28">
        <f t="shared" ref="M986:M1000" si="514">IF(L$984=0,0,L986/L$984*100)</f>
        <v>77.720111056870167</v>
      </c>
      <c r="N986" s="37">
        <f t="shared" si="512"/>
        <v>-17.45924554332359</v>
      </c>
      <c r="O986" s="29">
        <f t="shared" si="505"/>
        <v>4847.4886901630716</v>
      </c>
      <c r="P986" s="30">
        <f t="shared" si="506"/>
        <v>59.027354024197791</v>
      </c>
      <c r="Q986" s="6">
        <f t="shared" si="507"/>
        <v>80.589163598106268</v>
      </c>
      <c r="R986" s="7">
        <f t="shared" si="508"/>
        <v>68.385060494476591</v>
      </c>
      <c r="S986" s="8">
        <f t="shared" si="509"/>
        <v>81.044844339862195</v>
      </c>
      <c r="T986" s="9">
        <f t="shared" si="510"/>
        <v>369</v>
      </c>
      <c r="U986" s="5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>
      <c r="A987" s="1"/>
      <c r="B987" s="31">
        <f>B986+1</f>
        <v>1993</v>
      </c>
      <c r="C987" s="43">
        <f t="shared" ref="C987:K987" si="515">C847+C882+C917+C952</f>
        <v>73</v>
      </c>
      <c r="D987" s="44">
        <f t="shared" si="515"/>
        <v>30</v>
      </c>
      <c r="E987" s="45">
        <f t="shared" si="515"/>
        <v>2946</v>
      </c>
      <c r="F987" s="45">
        <f t="shared" si="515"/>
        <v>2742</v>
      </c>
      <c r="G987" s="45">
        <f t="shared" si="515"/>
        <v>2537</v>
      </c>
      <c r="H987" s="45">
        <f t="shared" si="515"/>
        <v>14166974</v>
      </c>
      <c r="I987" s="44">
        <f t="shared" si="515"/>
        <v>13085052</v>
      </c>
      <c r="J987" s="44">
        <f t="shared" si="515"/>
        <v>12210165</v>
      </c>
      <c r="K987" s="75">
        <f t="shared" si="515"/>
        <v>181788</v>
      </c>
      <c r="L987" s="36">
        <f t="shared" si="504"/>
        <v>257.62371173960878</v>
      </c>
      <c r="M987" s="28">
        <f t="shared" si="514"/>
        <v>73.753359786726875</v>
      </c>
      <c r="N987" s="37">
        <f t="shared" si="512"/>
        <v>-5.1038929515176727</v>
      </c>
      <c r="O987" s="29">
        <f t="shared" si="505"/>
        <v>4808.8845892735917</v>
      </c>
      <c r="P987" s="30">
        <f t="shared" si="506"/>
        <v>61.706720977596738</v>
      </c>
      <c r="Q987" s="6">
        <f t="shared" si="507"/>
        <v>93.075356415478609</v>
      </c>
      <c r="R987" s="7">
        <f t="shared" si="508"/>
        <v>86.116768499660552</v>
      </c>
      <c r="S987" s="8">
        <f t="shared" si="509"/>
        <v>92.363069205886873</v>
      </c>
      <c r="T987" s="9">
        <f t="shared" si="510"/>
        <v>204</v>
      </c>
      <c r="U987" s="5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>
      <c r="A988" s="1"/>
      <c r="B988" s="31">
        <f t="shared" ref="B988:B1018" si="516">B987+1</f>
        <v>1994</v>
      </c>
      <c r="C988" s="43">
        <f t="shared" ref="C988:K988" si="517">C848+C883+C918+C953</f>
        <v>185</v>
      </c>
      <c r="D988" s="44">
        <f t="shared" si="517"/>
        <v>130</v>
      </c>
      <c r="E988" s="45">
        <f t="shared" si="517"/>
        <v>6822</v>
      </c>
      <c r="F988" s="45">
        <f t="shared" si="517"/>
        <v>6318</v>
      </c>
      <c r="G988" s="45">
        <f t="shared" si="517"/>
        <v>6025</v>
      </c>
      <c r="H988" s="45">
        <f t="shared" si="517"/>
        <v>32282430</v>
      </c>
      <c r="I988" s="44">
        <f t="shared" si="517"/>
        <v>29789476</v>
      </c>
      <c r="J988" s="44">
        <f t="shared" si="517"/>
        <v>28338636</v>
      </c>
      <c r="K988" s="75">
        <f t="shared" si="517"/>
        <v>441311</v>
      </c>
      <c r="L988" s="36">
        <f t="shared" si="504"/>
        <v>241.82177975486672</v>
      </c>
      <c r="M988" s="28">
        <f t="shared" si="514"/>
        <v>69.229530954643153</v>
      </c>
      <c r="N988" s="37">
        <f t="shared" si="512"/>
        <v>-6.1337257653960586</v>
      </c>
      <c r="O988" s="29">
        <f t="shared" si="505"/>
        <v>4732.1064204045733</v>
      </c>
      <c r="P988" s="30">
        <f t="shared" si="506"/>
        <v>64.689387276458518</v>
      </c>
      <c r="Q988" s="6">
        <f t="shared" si="507"/>
        <v>92.612137203166228</v>
      </c>
      <c r="R988" s="7">
        <f t="shared" si="508"/>
        <v>88.317209029610083</v>
      </c>
      <c r="S988" s="8">
        <f t="shared" si="509"/>
        <v>92.277675503362047</v>
      </c>
      <c r="T988" s="9">
        <f t="shared" si="510"/>
        <v>504</v>
      </c>
      <c r="U988" s="5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>
      <c r="A989" s="1"/>
      <c r="B989" s="31">
        <f t="shared" si="516"/>
        <v>1995</v>
      </c>
      <c r="C989" s="43">
        <f t="shared" ref="C989:K989" si="518">C849+C884+C919+C954</f>
        <v>244</v>
      </c>
      <c r="D989" s="44">
        <f t="shared" si="518"/>
        <v>161</v>
      </c>
      <c r="E989" s="45">
        <f t="shared" si="518"/>
        <v>8926</v>
      </c>
      <c r="F989" s="45">
        <f t="shared" si="518"/>
        <v>8299</v>
      </c>
      <c r="G989" s="45">
        <f t="shared" si="518"/>
        <v>7654</v>
      </c>
      <c r="H989" s="45">
        <f t="shared" si="518"/>
        <v>39772988</v>
      </c>
      <c r="I989" s="44">
        <f t="shared" si="518"/>
        <v>36954573</v>
      </c>
      <c r="J989" s="44">
        <f t="shared" si="518"/>
        <v>34107090</v>
      </c>
      <c r="K989" s="75">
        <f t="shared" si="518"/>
        <v>604396</v>
      </c>
      <c r="L989" s="36">
        <f t="shared" si="504"/>
        <v>217.54073202112522</v>
      </c>
      <c r="M989" s="28">
        <f t="shared" si="514"/>
        <v>62.278273101036206</v>
      </c>
      <c r="N989" s="37">
        <f t="shared" si="512"/>
        <v>-10.040885381935016</v>
      </c>
      <c r="O989" s="29">
        <f t="shared" si="505"/>
        <v>4455.8579430876089</v>
      </c>
      <c r="P989" s="30">
        <f t="shared" si="506"/>
        <v>67.711853013667934</v>
      </c>
      <c r="Q989" s="6">
        <f t="shared" si="507"/>
        <v>92.975576966166244</v>
      </c>
      <c r="R989" s="7">
        <f t="shared" si="508"/>
        <v>85.749495854806185</v>
      </c>
      <c r="S989" s="8">
        <f t="shared" si="509"/>
        <v>92.913745882004136</v>
      </c>
      <c r="T989" s="9">
        <f t="shared" si="510"/>
        <v>627</v>
      </c>
      <c r="U989" s="5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>
      <c r="A990" s="1"/>
      <c r="B990" s="31">
        <f t="shared" si="516"/>
        <v>1996</v>
      </c>
      <c r="C990" s="43">
        <f t="shared" ref="C990:K990" si="519">C850+C885+C920+C955</f>
        <v>216</v>
      </c>
      <c r="D990" s="44">
        <f t="shared" si="519"/>
        <v>159</v>
      </c>
      <c r="E990" s="45">
        <f t="shared" si="519"/>
        <v>7717</v>
      </c>
      <c r="F990" s="45">
        <f t="shared" si="519"/>
        <v>7358</v>
      </c>
      <c r="G990" s="45">
        <f t="shared" si="519"/>
        <v>6628</v>
      </c>
      <c r="H990" s="45">
        <f t="shared" si="519"/>
        <v>34434965</v>
      </c>
      <c r="I990" s="44">
        <f t="shared" si="519"/>
        <v>32891771</v>
      </c>
      <c r="J990" s="44">
        <f t="shared" si="519"/>
        <v>29887292</v>
      </c>
      <c r="K990" s="75">
        <f t="shared" si="519"/>
        <v>552212</v>
      </c>
      <c r="L990" s="36">
        <f t="shared" si="504"/>
        <v>206.14260211241336</v>
      </c>
      <c r="M990" s="28">
        <f t="shared" si="514"/>
        <v>59.015179147546547</v>
      </c>
      <c r="N990" s="37">
        <f t="shared" si="512"/>
        <v>-5.2395382707478442</v>
      </c>
      <c r="O990" s="29">
        <f t="shared" si="505"/>
        <v>4462.2217182843078</v>
      </c>
      <c r="P990" s="30">
        <f t="shared" si="506"/>
        <v>71.557859271737726</v>
      </c>
      <c r="Q990" s="6">
        <f t="shared" si="507"/>
        <v>95.347933134637813</v>
      </c>
      <c r="R990" s="7">
        <f t="shared" si="508"/>
        <v>85.888298561617205</v>
      </c>
      <c r="S990" s="8">
        <f t="shared" si="509"/>
        <v>95.518526009827511</v>
      </c>
      <c r="T990" s="9">
        <f t="shared" si="510"/>
        <v>359</v>
      </c>
      <c r="U990" s="5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>
      <c r="A991" s="1"/>
      <c r="B991" s="31">
        <f t="shared" si="516"/>
        <v>1997</v>
      </c>
      <c r="C991" s="43">
        <f t="shared" ref="C991:K991" si="520">C851+C886+C921+C956</f>
        <v>180</v>
      </c>
      <c r="D991" s="44">
        <f t="shared" si="520"/>
        <v>111</v>
      </c>
      <c r="E991" s="45">
        <f t="shared" si="520"/>
        <v>6801</v>
      </c>
      <c r="F991" s="45">
        <f t="shared" si="520"/>
        <v>6372</v>
      </c>
      <c r="G991" s="45">
        <f t="shared" si="520"/>
        <v>5683</v>
      </c>
      <c r="H991" s="45">
        <f t="shared" si="520"/>
        <v>29738532</v>
      </c>
      <c r="I991" s="44">
        <f t="shared" si="520"/>
        <v>27864778</v>
      </c>
      <c r="J991" s="44">
        <f t="shared" si="520"/>
        <v>24915508</v>
      </c>
      <c r="K991" s="75">
        <f t="shared" si="520"/>
        <v>487054</v>
      </c>
      <c r="L991" s="36">
        <f t="shared" si="504"/>
        <v>201.84423968381327</v>
      </c>
      <c r="M991" s="28">
        <f t="shared" si="514"/>
        <v>57.78462987648134</v>
      </c>
      <c r="N991" s="37">
        <f t="shared" si="512"/>
        <v>-2.0851402788910707</v>
      </c>
      <c r="O991" s="29">
        <f t="shared" si="505"/>
        <v>4372.670489633877</v>
      </c>
      <c r="P991" s="30">
        <f t="shared" si="506"/>
        <v>71.615056609322153</v>
      </c>
      <c r="Q991" s="6">
        <f t="shared" si="507"/>
        <v>93.692104102337893</v>
      </c>
      <c r="R991" s="7">
        <f t="shared" si="508"/>
        <v>83.561240993971481</v>
      </c>
      <c r="S991" s="8">
        <f t="shared" si="509"/>
        <v>93.699238415668944</v>
      </c>
      <c r="T991" s="9">
        <f t="shared" si="510"/>
        <v>429</v>
      </c>
      <c r="U991" s="5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>
      <c r="A992" s="1"/>
      <c r="B992" s="31">
        <f t="shared" si="516"/>
        <v>1998</v>
      </c>
      <c r="C992" s="43">
        <f t="shared" ref="C992:K992" si="521">C852+C887+C922+C957</f>
        <v>188</v>
      </c>
      <c r="D992" s="44">
        <f t="shared" si="521"/>
        <v>104</v>
      </c>
      <c r="E992" s="45">
        <f t="shared" si="521"/>
        <v>6488</v>
      </c>
      <c r="F992" s="45">
        <f t="shared" si="521"/>
        <v>5843</v>
      </c>
      <c r="G992" s="45">
        <f t="shared" si="521"/>
        <v>4966</v>
      </c>
      <c r="H992" s="45">
        <f t="shared" si="521"/>
        <v>26144080</v>
      </c>
      <c r="I992" s="44">
        <f t="shared" si="521"/>
        <v>23694540</v>
      </c>
      <c r="J992" s="44">
        <f t="shared" si="521"/>
        <v>20322170</v>
      </c>
      <c r="K992" s="75">
        <f t="shared" si="521"/>
        <v>469439</v>
      </c>
      <c r="L992" s="36">
        <f t="shared" si="504"/>
        <v>184.10608573723104</v>
      </c>
      <c r="M992" s="28">
        <f t="shared" si="514"/>
        <v>52.706493080995173</v>
      </c>
      <c r="N992" s="37">
        <f t="shared" si="512"/>
        <v>-8.7880407062241908</v>
      </c>
      <c r="O992" s="29">
        <f t="shared" si="505"/>
        <v>4029.6054254007399</v>
      </c>
      <c r="P992" s="30">
        <f t="shared" si="506"/>
        <v>72.354963008631316</v>
      </c>
      <c r="Q992" s="6">
        <f t="shared" si="507"/>
        <v>90.058569667077677</v>
      </c>
      <c r="R992" s="7">
        <f t="shared" si="508"/>
        <v>76.541307028360052</v>
      </c>
      <c r="S992" s="8">
        <f t="shared" si="509"/>
        <v>90.630613125418833</v>
      </c>
      <c r="T992" s="9">
        <f t="shared" si="510"/>
        <v>645</v>
      </c>
      <c r="U992" s="5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>
      <c r="A993" s="1"/>
      <c r="B993" s="31">
        <f t="shared" si="516"/>
        <v>1999</v>
      </c>
      <c r="C993" s="43">
        <f t="shared" ref="C993:K993" si="522">C853+C888+C923+C958</f>
        <v>244</v>
      </c>
      <c r="D993" s="44">
        <f t="shared" si="522"/>
        <v>161</v>
      </c>
      <c r="E993" s="45">
        <f t="shared" si="522"/>
        <v>8574</v>
      </c>
      <c r="F993" s="45">
        <f t="shared" si="522"/>
        <v>7821</v>
      </c>
      <c r="G993" s="45">
        <f t="shared" si="522"/>
        <v>7047</v>
      </c>
      <c r="H993" s="45">
        <f t="shared" si="522"/>
        <v>35514210</v>
      </c>
      <c r="I993" s="44">
        <f t="shared" si="522"/>
        <v>32676500</v>
      </c>
      <c r="J993" s="44">
        <f t="shared" si="522"/>
        <v>29735680</v>
      </c>
      <c r="K993" s="75">
        <f t="shared" si="522"/>
        <v>627116</v>
      </c>
      <c r="L993" s="36">
        <f t="shared" si="504"/>
        <v>187.20964723240994</v>
      </c>
      <c r="M993" s="28">
        <f t="shared" si="514"/>
        <v>53.594990828459963</v>
      </c>
      <c r="N993" s="37">
        <f t="shared" si="512"/>
        <v>1.6857462819607778</v>
      </c>
      <c r="O993" s="29">
        <f t="shared" si="505"/>
        <v>4142.0818754373686</v>
      </c>
      <c r="P993" s="30">
        <f t="shared" si="506"/>
        <v>73.141590856076505</v>
      </c>
      <c r="Q993" s="6">
        <f t="shared" si="507"/>
        <v>91.217634709587131</v>
      </c>
      <c r="R993" s="7">
        <f t="shared" si="508"/>
        <v>82.190342897130861</v>
      </c>
      <c r="S993" s="8">
        <f t="shared" si="509"/>
        <v>92.009649095390273</v>
      </c>
      <c r="T993" s="9">
        <f t="shared" si="510"/>
        <v>753</v>
      </c>
      <c r="U993" s="5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>
      <c r="A994" s="1"/>
      <c r="B994" s="31">
        <f t="shared" si="516"/>
        <v>2000</v>
      </c>
      <c r="C994" s="43">
        <f t="shared" ref="C994:K994" si="523">C854+C889+C924+C959</f>
        <v>256</v>
      </c>
      <c r="D994" s="44">
        <f t="shared" si="523"/>
        <v>175</v>
      </c>
      <c r="E994" s="45">
        <f t="shared" si="523"/>
        <v>10715</v>
      </c>
      <c r="F994" s="45">
        <f t="shared" si="523"/>
        <v>9861</v>
      </c>
      <c r="G994" s="45">
        <f t="shared" si="523"/>
        <v>9067</v>
      </c>
      <c r="H994" s="45">
        <f t="shared" si="523"/>
        <v>42299590</v>
      </c>
      <c r="I994" s="44">
        <f t="shared" si="523"/>
        <v>38917990</v>
      </c>
      <c r="J994" s="44">
        <f t="shared" si="523"/>
        <v>35914360</v>
      </c>
      <c r="K994" s="75">
        <f t="shared" si="523"/>
        <v>830277</v>
      </c>
      <c r="L994" s="36">
        <f t="shared" si="504"/>
        <v>168.41745421130537</v>
      </c>
      <c r="M994" s="28">
        <f t="shared" si="514"/>
        <v>48.215100275264227</v>
      </c>
      <c r="N994" s="37">
        <f t="shared" si="512"/>
        <v>-10.038047343668751</v>
      </c>
      <c r="O994" s="29">
        <f t="shared" si="505"/>
        <v>3947.6985534297714</v>
      </c>
      <c r="P994" s="30">
        <f t="shared" si="506"/>
        <v>77.487354176388237</v>
      </c>
      <c r="Q994" s="6">
        <f t="shared" si="507"/>
        <v>92.029864675688287</v>
      </c>
      <c r="R994" s="7">
        <f t="shared" si="508"/>
        <v>84.619692020531971</v>
      </c>
      <c r="S994" s="8">
        <f t="shared" si="509"/>
        <v>92.005596271736906</v>
      </c>
      <c r="T994" s="9">
        <f t="shared" si="510"/>
        <v>854</v>
      </c>
      <c r="U994" s="5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>
      <c r="A995" s="1"/>
      <c r="B995" s="31">
        <f t="shared" si="516"/>
        <v>2001</v>
      </c>
      <c r="C995" s="43">
        <f t="shared" ref="C995:C1018" si="524">C855+C890+C925+C960</f>
        <v>259</v>
      </c>
      <c r="D995" s="44"/>
      <c r="E995" s="45">
        <f t="shared" ref="E995:I1004" si="525">E855+E890+E925+E960</f>
        <v>9453</v>
      </c>
      <c r="F995" s="45">
        <f t="shared" si="525"/>
        <v>8737</v>
      </c>
      <c r="G995" s="45">
        <f t="shared" si="525"/>
        <v>7896</v>
      </c>
      <c r="H995" s="45">
        <f t="shared" si="525"/>
        <v>36228607</v>
      </c>
      <c r="I995" s="44">
        <f t="shared" si="525"/>
        <v>33357900</v>
      </c>
      <c r="J995" s="44"/>
      <c r="K995" s="75">
        <f t="shared" ref="K995:K1018" si="526">K855+K890+K925+K960</f>
        <v>754874</v>
      </c>
      <c r="L995" s="36">
        <f t="shared" si="504"/>
        <v>158.65403292265992</v>
      </c>
      <c r="M995" s="28">
        <f t="shared" si="514"/>
        <v>45.419996058387341</v>
      </c>
      <c r="N995" s="37">
        <f t="shared" si="512"/>
        <v>-5.7971552499515555</v>
      </c>
      <c r="O995" s="29">
        <f t="shared" si="505"/>
        <v>3832.4983603088967</v>
      </c>
      <c r="P995" s="30">
        <f t="shared" si="506"/>
        <v>79.855495609859304</v>
      </c>
      <c r="Q995" s="6">
        <f t="shared" si="507"/>
        <v>92.425684967735108</v>
      </c>
      <c r="R995" s="7">
        <f t="shared" si="508"/>
        <v>83.529038400507773</v>
      </c>
      <c r="S995" s="8">
        <f t="shared" si="509"/>
        <v>92.076131991495018</v>
      </c>
      <c r="T995" s="9">
        <f t="shared" si="510"/>
        <v>716</v>
      </c>
      <c r="U995" s="5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>
      <c r="A996" s="1"/>
      <c r="B996" s="31">
        <f t="shared" si="516"/>
        <v>2002</v>
      </c>
      <c r="C996" s="43">
        <f t="shared" si="524"/>
        <v>310</v>
      </c>
      <c r="D996" s="44"/>
      <c r="E996" s="45">
        <f t="shared" si="525"/>
        <v>11181</v>
      </c>
      <c r="F996" s="45">
        <f t="shared" si="525"/>
        <v>10008</v>
      </c>
      <c r="G996" s="45">
        <f t="shared" si="525"/>
        <v>9022</v>
      </c>
      <c r="H996" s="45">
        <f t="shared" si="525"/>
        <v>43457451</v>
      </c>
      <c r="I996" s="44">
        <f t="shared" si="525"/>
        <v>38701874</v>
      </c>
      <c r="J996" s="44">
        <f t="shared" ref="J996:J1018" si="527">J856+J891+J926+J961</f>
        <v>0</v>
      </c>
      <c r="K996" s="75">
        <f t="shared" si="526"/>
        <v>921630</v>
      </c>
      <c r="L996" s="36">
        <f t="shared" si="504"/>
        <v>155.87684034458513</v>
      </c>
      <c r="M996" s="28">
        <f t="shared" si="514"/>
        <v>44.624932273207484</v>
      </c>
      <c r="N996" s="37">
        <f t="shared" si="512"/>
        <v>-1.7504708370247386</v>
      </c>
      <c r="O996" s="29">
        <f t="shared" si="505"/>
        <v>3886.7231016903675</v>
      </c>
      <c r="P996" s="30">
        <f t="shared" si="506"/>
        <v>82.428226455594313</v>
      </c>
      <c r="Q996" s="6">
        <f t="shared" si="507"/>
        <v>89.508988462570429</v>
      </c>
      <c r="R996" s="7">
        <f t="shared" si="508"/>
        <v>80.690457025310792</v>
      </c>
      <c r="S996" s="8">
        <f t="shared" si="509"/>
        <v>89.056935253749685</v>
      </c>
      <c r="T996" s="9">
        <f t="shared" si="510"/>
        <v>1173</v>
      </c>
      <c r="U996" s="51"/>
      <c r="V996" s="1"/>
      <c r="W996" s="1"/>
      <c r="X996" s="1"/>
      <c r="Y996" s="11"/>
      <c r="Z996" s="11"/>
      <c r="AA996" s="11"/>
      <c r="AB996" s="1"/>
      <c r="AC996" s="1"/>
      <c r="AD996" s="1"/>
      <c r="AE996" s="1"/>
    </row>
    <row r="997" spans="1:31">
      <c r="A997" s="1"/>
      <c r="B997" s="31">
        <f t="shared" si="516"/>
        <v>2003</v>
      </c>
      <c r="C997" s="43">
        <f t="shared" si="524"/>
        <v>317</v>
      </c>
      <c r="D997" s="44"/>
      <c r="E997" s="45">
        <f t="shared" si="525"/>
        <v>10000</v>
      </c>
      <c r="F997" s="45">
        <f t="shared" si="525"/>
        <v>9542</v>
      </c>
      <c r="G997" s="45">
        <f t="shared" si="525"/>
        <v>0</v>
      </c>
      <c r="H997" s="45">
        <f t="shared" si="525"/>
        <v>37556400</v>
      </c>
      <c r="I997" s="44">
        <f t="shared" si="525"/>
        <v>35883120</v>
      </c>
      <c r="J997" s="44">
        <f t="shared" si="527"/>
        <v>0</v>
      </c>
      <c r="K997" s="75">
        <f t="shared" si="526"/>
        <v>799514</v>
      </c>
      <c r="L997" s="36">
        <f t="shared" si="504"/>
        <v>155.28583113241294</v>
      </c>
      <c r="M997" s="28">
        <f t="shared" si="514"/>
        <v>44.455736220684713</v>
      </c>
      <c r="N997" s="37">
        <f t="shared" si="512"/>
        <v>-0.3791513934114244</v>
      </c>
      <c r="O997" s="29">
        <f t="shared" si="505"/>
        <v>3755.64</v>
      </c>
      <c r="P997" s="30">
        <f t="shared" si="506"/>
        <v>79.951400000000007</v>
      </c>
      <c r="Q997" s="15">
        <f t="shared" si="507"/>
        <v>95.42</v>
      </c>
      <c r="R997" s="16">
        <f t="shared" si="508"/>
        <v>0</v>
      </c>
      <c r="S997" s="17">
        <f t="shared" si="509"/>
        <v>95.544620890181164</v>
      </c>
      <c r="T997" s="18">
        <f t="shared" si="510"/>
        <v>458</v>
      </c>
      <c r="U997" s="51"/>
      <c r="V997" s="1"/>
      <c r="W997" s="1"/>
      <c r="X997" s="1"/>
      <c r="Y997" s="10"/>
      <c r="Z997" s="10"/>
      <c r="AA997" s="10"/>
      <c r="AB997" s="1"/>
      <c r="AC997" s="1"/>
      <c r="AD997" s="1"/>
      <c r="AE997" s="1"/>
    </row>
    <row r="998" spans="1:31">
      <c r="A998" s="1"/>
      <c r="B998" s="31">
        <f t="shared" si="516"/>
        <v>2004</v>
      </c>
      <c r="C998" s="43">
        <f t="shared" si="524"/>
        <v>293</v>
      </c>
      <c r="D998" s="44"/>
      <c r="E998" s="45">
        <f t="shared" si="525"/>
        <v>8868</v>
      </c>
      <c r="F998" s="45">
        <f t="shared" si="525"/>
        <v>8336</v>
      </c>
      <c r="G998" s="45">
        <f t="shared" si="525"/>
        <v>0</v>
      </c>
      <c r="H998" s="45">
        <f t="shared" si="525"/>
        <v>33963887</v>
      </c>
      <c r="I998" s="44">
        <f t="shared" si="525"/>
        <v>32093536</v>
      </c>
      <c r="J998" s="44">
        <f t="shared" si="527"/>
        <v>0</v>
      </c>
      <c r="K998" s="75">
        <f t="shared" si="526"/>
        <v>690191</v>
      </c>
      <c r="L998" s="36">
        <f t="shared" si="504"/>
        <v>162.67545993335179</v>
      </c>
      <c r="M998" s="28">
        <f t="shared" si="514"/>
        <v>46.571263351187618</v>
      </c>
      <c r="N998" s="37">
        <f t="shared" si="512"/>
        <v>4.7587270178163781</v>
      </c>
      <c r="O998" s="29">
        <f t="shared" si="505"/>
        <v>3829.9376409562474</v>
      </c>
      <c r="P998" s="30">
        <f t="shared" si="506"/>
        <v>77.829386558412267</v>
      </c>
      <c r="Q998" s="6"/>
      <c r="R998" s="7"/>
      <c r="S998" s="8"/>
      <c r="T998" s="9"/>
      <c r="U998" s="51"/>
      <c r="V998" s="1"/>
      <c r="W998" s="1"/>
      <c r="X998" s="1"/>
      <c r="Y998" s="10"/>
      <c r="Z998" s="10"/>
      <c r="AA998" s="10"/>
      <c r="AB998" s="1"/>
      <c r="AC998" s="1"/>
      <c r="AD998" s="1"/>
      <c r="AE998" s="1"/>
    </row>
    <row r="999" spans="1:31">
      <c r="A999" s="1"/>
      <c r="B999" s="31">
        <f t="shared" si="516"/>
        <v>2005</v>
      </c>
      <c r="C999" s="43">
        <f t="shared" si="524"/>
        <v>281</v>
      </c>
      <c r="D999" s="44"/>
      <c r="E999" s="45">
        <f t="shared" si="525"/>
        <v>8880</v>
      </c>
      <c r="F999" s="45">
        <f t="shared" si="525"/>
        <v>8542</v>
      </c>
      <c r="G999" s="45">
        <f t="shared" si="525"/>
        <v>0</v>
      </c>
      <c r="H999" s="45">
        <f t="shared" si="525"/>
        <v>33332860</v>
      </c>
      <c r="I999" s="44">
        <f t="shared" si="525"/>
        <v>32128921</v>
      </c>
      <c r="J999" s="44">
        <f t="shared" si="527"/>
        <v>0</v>
      </c>
      <c r="K999" s="75">
        <f t="shared" si="526"/>
        <v>676170</v>
      </c>
      <c r="L999" s="36">
        <f t="shared" si="504"/>
        <v>162.96360668293477</v>
      </c>
      <c r="M999" s="28">
        <f t="shared" si="514"/>
        <v>46.65375494619596</v>
      </c>
      <c r="N999" s="37">
        <f t="shared" si="512"/>
        <v>0.17712982013453779</v>
      </c>
      <c r="O999" s="29">
        <f t="shared" si="505"/>
        <v>3753.7004504504503</v>
      </c>
      <c r="P999" s="30">
        <f t="shared" si="506"/>
        <v>76.145270270270274</v>
      </c>
      <c r="Q999" s="6"/>
      <c r="R999" s="7"/>
      <c r="S999" s="8"/>
      <c r="T999" s="9"/>
      <c r="U999" s="51"/>
      <c r="V999" s="1"/>
      <c r="W999" s="1"/>
      <c r="X999" s="1"/>
      <c r="Y999" s="10"/>
      <c r="Z999" s="10"/>
      <c r="AA999" s="10"/>
      <c r="AB999" s="1"/>
      <c r="AC999" s="1"/>
      <c r="AD999" s="1"/>
      <c r="AE999" s="1"/>
    </row>
    <row r="1000" spans="1:31">
      <c r="A1000" s="1"/>
      <c r="B1000" s="31">
        <f t="shared" si="516"/>
        <v>2006</v>
      </c>
      <c r="C1000" s="43">
        <f t="shared" si="524"/>
        <v>230</v>
      </c>
      <c r="D1000" s="44"/>
      <c r="E1000" s="45">
        <f t="shared" si="525"/>
        <v>6926</v>
      </c>
      <c r="F1000" s="45">
        <f t="shared" si="525"/>
        <v>6562</v>
      </c>
      <c r="G1000" s="45">
        <f t="shared" si="525"/>
        <v>0</v>
      </c>
      <c r="H1000" s="45">
        <f t="shared" si="525"/>
        <v>26938721</v>
      </c>
      <c r="I1000" s="44">
        <f t="shared" si="525"/>
        <v>25562745</v>
      </c>
      <c r="J1000" s="44">
        <f t="shared" si="527"/>
        <v>0</v>
      </c>
      <c r="K1000" s="75">
        <f t="shared" si="526"/>
        <v>527952</v>
      </c>
      <c r="L1000" s="36">
        <f t="shared" ref="L1000:L1005" si="528">IF(H1000=0,0,H1000/K1000*3.30578)</f>
        <v>168.67723790681728</v>
      </c>
      <c r="M1000" s="28">
        <f t="shared" si="514"/>
        <v>48.289472002278167</v>
      </c>
      <c r="N1000" s="37">
        <f t="shared" ref="N1000:N1005" si="529">IF(L999=0,"     －",IF(L1000=0,"     －",(L1000-L999)/L999*100))</f>
        <v>3.5060780380242011</v>
      </c>
      <c r="O1000" s="29">
        <f t="shared" ref="O1000:O1005" si="530">IF(H1000=0,0,H1000/E1000)</f>
        <v>3889.5063528732312</v>
      </c>
      <c r="P1000" s="30">
        <f t="shared" ref="P1000:P1005" si="531">IF(K1000=0,0,K1000/E1000)</f>
        <v>76.227548368466643</v>
      </c>
      <c r="Q1000" s="6"/>
      <c r="R1000" s="7"/>
      <c r="S1000" s="8"/>
      <c r="T1000" s="9"/>
      <c r="U1000" s="51"/>
      <c r="V1000" s="1"/>
      <c r="W1000" s="1"/>
      <c r="X1000" s="1"/>
      <c r="Y1000" s="10"/>
      <c r="Z1000" s="10"/>
      <c r="AA1000" s="10"/>
      <c r="AB1000" s="1"/>
      <c r="AC1000" s="1"/>
      <c r="AD1000" s="1"/>
      <c r="AE1000" s="1"/>
    </row>
    <row r="1001" spans="1:31">
      <c r="A1001" s="1"/>
      <c r="B1001" s="31">
        <f t="shared" si="516"/>
        <v>2007</v>
      </c>
      <c r="C1001" s="43">
        <f t="shared" si="524"/>
        <v>266</v>
      </c>
      <c r="D1001" s="44"/>
      <c r="E1001" s="45">
        <f t="shared" si="525"/>
        <v>6791</v>
      </c>
      <c r="F1001" s="45">
        <f t="shared" si="525"/>
        <v>6099</v>
      </c>
      <c r="G1001" s="45">
        <f t="shared" si="525"/>
        <v>0</v>
      </c>
      <c r="H1001" s="45">
        <f t="shared" si="525"/>
        <v>29454444</v>
      </c>
      <c r="I1001" s="44">
        <f t="shared" si="525"/>
        <v>26524067</v>
      </c>
      <c r="J1001" s="44">
        <f t="shared" si="527"/>
        <v>0</v>
      </c>
      <c r="K1001" s="75">
        <f t="shared" si="526"/>
        <v>514661</v>
      </c>
      <c r="L1001" s="36">
        <f t="shared" si="528"/>
        <v>189.19232637856763</v>
      </c>
      <c r="M1001" s="28">
        <f t="shared" ref="M1001:M1005" si="532">IF(L$984=0,0,L1001/L$984*100)</f>
        <v>54.162598706713069</v>
      </c>
      <c r="N1001" s="37">
        <f t="shared" si="529"/>
        <v>12.162333653509041</v>
      </c>
      <c r="O1001" s="29">
        <f t="shared" si="530"/>
        <v>4337.2763952289797</v>
      </c>
      <c r="P1001" s="30">
        <f t="shared" si="531"/>
        <v>75.785745840082456</v>
      </c>
      <c r="Q1001" s="6"/>
      <c r="R1001" s="7"/>
      <c r="S1001" s="8"/>
      <c r="T1001" s="9"/>
      <c r="U1001" s="51"/>
      <c r="V1001" s="1"/>
      <c r="W1001" s="1"/>
      <c r="X1001" s="1"/>
      <c r="Y1001" s="10"/>
      <c r="Z1001" s="10"/>
      <c r="AA1001" s="10"/>
      <c r="AB1001" s="1"/>
      <c r="AC1001" s="1"/>
      <c r="AD1001" s="1"/>
      <c r="AE1001" s="1"/>
    </row>
    <row r="1002" spans="1:31">
      <c r="A1002" s="1"/>
      <c r="B1002" s="31">
        <f t="shared" si="516"/>
        <v>2008</v>
      </c>
      <c r="C1002" s="43">
        <f t="shared" si="524"/>
        <v>258</v>
      </c>
      <c r="D1002" s="44"/>
      <c r="E1002" s="45">
        <f t="shared" si="525"/>
        <v>4817</v>
      </c>
      <c r="F1002" s="45">
        <f t="shared" si="525"/>
        <v>3913</v>
      </c>
      <c r="G1002" s="45">
        <f t="shared" si="525"/>
        <v>0</v>
      </c>
      <c r="H1002" s="45">
        <f t="shared" si="525"/>
        <v>22423144</v>
      </c>
      <c r="I1002" s="44">
        <f t="shared" si="525"/>
        <v>18305882</v>
      </c>
      <c r="J1002" s="44">
        <f t="shared" si="527"/>
        <v>0</v>
      </c>
      <c r="K1002" s="75">
        <f t="shared" si="526"/>
        <v>362292</v>
      </c>
      <c r="L1002" s="36">
        <f t="shared" si="528"/>
        <v>204.60286446380269</v>
      </c>
      <c r="M1002" s="28">
        <f t="shared" si="532"/>
        <v>58.574378011624987</v>
      </c>
      <c r="N1002" s="37">
        <f t="shared" si="529"/>
        <v>8.1454350608275092</v>
      </c>
      <c r="O1002" s="29">
        <f t="shared" si="530"/>
        <v>4655.0018683828112</v>
      </c>
      <c r="P1002" s="30">
        <f t="shared" si="531"/>
        <v>75.211127257629229</v>
      </c>
      <c r="Q1002" s="6"/>
      <c r="R1002" s="7"/>
      <c r="S1002" s="8"/>
      <c r="T1002" s="9"/>
      <c r="U1002" s="51"/>
      <c r="V1002" s="1"/>
      <c r="W1002" s="1"/>
      <c r="X1002" s="1"/>
      <c r="Y1002" s="10"/>
      <c r="Z1002" s="10"/>
      <c r="AA1002" s="10"/>
      <c r="AB1002" s="1"/>
      <c r="AC1002" s="1"/>
      <c r="AD1002" s="1"/>
      <c r="AE1002" s="1"/>
    </row>
    <row r="1003" spans="1:31">
      <c r="A1003" s="1"/>
      <c r="B1003" s="31">
        <f t="shared" si="516"/>
        <v>2009</v>
      </c>
      <c r="C1003" s="43">
        <f t="shared" si="524"/>
        <v>150</v>
      </c>
      <c r="D1003" s="44"/>
      <c r="E1003" s="45">
        <f t="shared" si="525"/>
        <v>3196</v>
      </c>
      <c r="F1003" s="45">
        <f t="shared" si="525"/>
        <v>2762</v>
      </c>
      <c r="G1003" s="45">
        <f t="shared" si="525"/>
        <v>0</v>
      </c>
      <c r="H1003" s="45">
        <f t="shared" si="525"/>
        <v>13912502</v>
      </c>
      <c r="I1003" s="44">
        <f t="shared" si="525"/>
        <v>12077387</v>
      </c>
      <c r="J1003" s="44">
        <f t="shared" si="527"/>
        <v>0</v>
      </c>
      <c r="K1003" s="75">
        <f t="shared" si="526"/>
        <v>233701</v>
      </c>
      <c r="L1003" s="36">
        <f t="shared" si="528"/>
        <v>196.79706488872532</v>
      </c>
      <c r="M1003" s="28">
        <f t="shared" si="532"/>
        <v>56.33970814914877</v>
      </c>
      <c r="N1003" s="37">
        <f t="shared" si="529"/>
        <v>-3.8150978949067134</v>
      </c>
      <c r="O1003" s="29">
        <f t="shared" si="530"/>
        <v>4353.0982478097621</v>
      </c>
      <c r="P1003" s="30">
        <f t="shared" si="531"/>
        <v>73.122966207759703</v>
      </c>
      <c r="Q1003" s="6"/>
      <c r="R1003" s="7"/>
      <c r="S1003" s="8"/>
      <c r="T1003" s="9"/>
      <c r="U1003" s="51"/>
      <c r="V1003" s="1"/>
      <c r="W1003" s="1"/>
      <c r="X1003" s="1"/>
      <c r="Y1003" s="10"/>
      <c r="Z1003" s="10"/>
      <c r="AA1003" s="10"/>
      <c r="AB1003" s="1"/>
      <c r="AC1003" s="1"/>
      <c r="AD1003" s="1"/>
      <c r="AE1003" s="1"/>
    </row>
    <row r="1004" spans="1:31">
      <c r="A1004" s="1"/>
      <c r="B1004" s="31">
        <f t="shared" si="516"/>
        <v>2010</v>
      </c>
      <c r="C1004" s="43">
        <f t="shared" si="524"/>
        <v>122</v>
      </c>
      <c r="D1004" s="44"/>
      <c r="E1004" s="45">
        <f t="shared" si="525"/>
        <v>3260</v>
      </c>
      <c r="F1004" s="45">
        <f t="shared" si="525"/>
        <v>3070</v>
      </c>
      <c r="G1004" s="45">
        <f t="shared" si="525"/>
        <v>0</v>
      </c>
      <c r="H1004" s="45">
        <f t="shared" si="525"/>
        <v>13890835</v>
      </c>
      <c r="I1004" s="44">
        <f t="shared" si="525"/>
        <v>13082312</v>
      </c>
      <c r="J1004" s="44">
        <f t="shared" si="527"/>
        <v>0</v>
      </c>
      <c r="K1004" s="75">
        <f t="shared" si="526"/>
        <v>239608</v>
      </c>
      <c r="L1004" s="36">
        <f t="shared" si="528"/>
        <v>191.64654154410536</v>
      </c>
      <c r="M1004" s="28">
        <f t="shared" si="532"/>
        <v>54.865199460640937</v>
      </c>
      <c r="N1004" s="37">
        <f t="shared" si="529"/>
        <v>-2.6171748788693616</v>
      </c>
      <c r="O1004" s="29">
        <f t="shared" si="530"/>
        <v>4260.9923312883438</v>
      </c>
      <c r="P1004" s="30">
        <f t="shared" si="531"/>
        <v>73.499386503067484</v>
      </c>
      <c r="Q1004" s="6"/>
      <c r="R1004" s="7"/>
      <c r="S1004" s="8"/>
      <c r="T1004" s="9"/>
      <c r="U1004" s="51"/>
      <c r="V1004" s="1"/>
      <c r="W1004" s="1"/>
      <c r="X1004" s="1"/>
      <c r="Y1004" s="10"/>
      <c r="Z1004" s="10"/>
      <c r="AA1004" s="10"/>
      <c r="AB1004" s="1"/>
      <c r="AC1004" s="1"/>
      <c r="AD1004" s="1"/>
      <c r="AE1004" s="1"/>
    </row>
    <row r="1005" spans="1:31">
      <c r="A1005" s="1"/>
      <c r="B1005" s="31">
        <f t="shared" si="516"/>
        <v>2011</v>
      </c>
      <c r="C1005" s="43">
        <f t="shared" si="524"/>
        <v>138</v>
      </c>
      <c r="D1005" s="44"/>
      <c r="E1005" s="45">
        <f t="shared" ref="E1005:I1014" si="533">E865+E900+E935+E970</f>
        <v>3479</v>
      </c>
      <c r="F1005" s="45">
        <f t="shared" si="533"/>
        <v>3061</v>
      </c>
      <c r="G1005" s="45">
        <f t="shared" si="533"/>
        <v>0</v>
      </c>
      <c r="H1005" s="45">
        <f t="shared" si="533"/>
        <v>14476709</v>
      </c>
      <c r="I1005" s="44">
        <f t="shared" si="533"/>
        <v>12911056</v>
      </c>
      <c r="J1005" s="44">
        <f t="shared" si="527"/>
        <v>0</v>
      </c>
      <c r="K1005" s="75">
        <f t="shared" si="526"/>
        <v>253666</v>
      </c>
      <c r="L1005" s="36">
        <f t="shared" si="528"/>
        <v>188.66073923198221</v>
      </c>
      <c r="M1005" s="28">
        <f t="shared" si="532"/>
        <v>54.010414197704279</v>
      </c>
      <c r="N1005" s="37">
        <f t="shared" si="529"/>
        <v>-1.5579734901900149</v>
      </c>
      <c r="O1005" s="29">
        <f t="shared" si="530"/>
        <v>4161.1695889623452</v>
      </c>
      <c r="P1005" s="30">
        <f t="shared" si="531"/>
        <v>72.91348088531187</v>
      </c>
      <c r="Q1005" s="6"/>
      <c r="R1005" s="7"/>
      <c r="S1005" s="8"/>
      <c r="T1005" s="9"/>
      <c r="U1005" s="51"/>
      <c r="V1005" s="1"/>
      <c r="W1005" s="1"/>
      <c r="X1005" s="1"/>
      <c r="Y1005" s="10"/>
      <c r="Z1005" s="10"/>
      <c r="AA1005" s="10"/>
      <c r="AB1005" s="1"/>
      <c r="AC1005" s="1"/>
      <c r="AD1005" s="1"/>
      <c r="AE1005" s="1"/>
    </row>
    <row r="1006" spans="1:31">
      <c r="A1006" s="1"/>
      <c r="B1006" s="31">
        <f t="shared" si="516"/>
        <v>2012</v>
      </c>
      <c r="C1006" s="43">
        <f t="shared" si="524"/>
        <v>198</v>
      </c>
      <c r="D1006" s="44"/>
      <c r="E1006" s="45">
        <f t="shared" si="533"/>
        <v>4574</v>
      </c>
      <c r="F1006" s="45">
        <f t="shared" si="533"/>
        <v>4277</v>
      </c>
      <c r="G1006" s="45">
        <f t="shared" si="533"/>
        <v>0</v>
      </c>
      <c r="H1006" s="45">
        <f t="shared" si="533"/>
        <v>19268070</v>
      </c>
      <c r="I1006" s="44">
        <f t="shared" si="533"/>
        <v>18108799</v>
      </c>
      <c r="J1006" s="44">
        <f t="shared" si="527"/>
        <v>0</v>
      </c>
      <c r="K1006" s="75">
        <f t="shared" si="526"/>
        <v>342066</v>
      </c>
      <c r="L1006" s="36">
        <f t="shared" ref="L1006" si="534">IF(H1006=0,0,H1006/K1006*3.30578)</f>
        <v>186.20968013365842</v>
      </c>
      <c r="M1006" s="28">
        <f t="shared" ref="M1006:M1011" si="535">IF(L$984=0,0,L1006/L$984*100)</f>
        <v>53.308716973032965</v>
      </c>
      <c r="N1006" s="37">
        <f t="shared" ref="N1006" si="536">IF(L1005=0,"     －",IF(L1006=0,"     －",(L1006-L1005)/L1005*100))</f>
        <v>-1.2991887492340921</v>
      </c>
      <c r="O1006" s="29">
        <f t="shared" ref="O1006" si="537">IF(H1006=0,0,H1006/E1006)</f>
        <v>4212.5207695671188</v>
      </c>
      <c r="P1006" s="30">
        <f t="shared" ref="P1006" si="538">IF(K1006=0,0,K1006/E1006)</f>
        <v>74.784871010056847</v>
      </c>
      <c r="Q1006" s="6"/>
      <c r="R1006" s="7"/>
      <c r="S1006" s="8"/>
      <c r="T1006" s="9"/>
      <c r="U1006" s="51"/>
      <c r="V1006" s="1"/>
      <c r="W1006" s="1"/>
      <c r="X1006" s="1"/>
      <c r="Y1006" s="10"/>
      <c r="Z1006" s="10"/>
      <c r="AA1006" s="10"/>
      <c r="AB1006" s="1"/>
      <c r="AC1006" s="1"/>
      <c r="AD1006" s="1"/>
      <c r="AE1006" s="1"/>
    </row>
    <row r="1007" spans="1:31">
      <c r="A1007" s="1"/>
      <c r="B1007" s="31">
        <f t="shared" si="516"/>
        <v>2013</v>
      </c>
      <c r="C1007" s="43">
        <f t="shared" si="524"/>
        <v>207</v>
      </c>
      <c r="D1007" s="44"/>
      <c r="E1007" s="45">
        <f t="shared" si="533"/>
        <v>4335</v>
      </c>
      <c r="F1007" s="45">
        <f t="shared" si="533"/>
        <v>4162</v>
      </c>
      <c r="G1007" s="45">
        <f t="shared" si="533"/>
        <v>0</v>
      </c>
      <c r="H1007" s="45">
        <f t="shared" si="533"/>
        <v>18857463</v>
      </c>
      <c r="I1007" s="44">
        <f t="shared" si="533"/>
        <v>18146161</v>
      </c>
      <c r="J1007" s="44">
        <f t="shared" si="527"/>
        <v>0</v>
      </c>
      <c r="K1007" s="75">
        <f t="shared" si="526"/>
        <v>317430</v>
      </c>
      <c r="L1007" s="36">
        <f t="shared" ref="L1007" si="539">IF(H1007=0,0,H1007/K1007*3.30578)</f>
        <v>196.38542052150081</v>
      </c>
      <c r="M1007" s="28">
        <f t="shared" si="535"/>
        <v>56.221861251768559</v>
      </c>
      <c r="N1007" s="37">
        <f t="shared" ref="N1007" si="540">IF(L1006=0,"     －",IF(L1007=0,"     －",(L1007-L1006)/L1006*100))</f>
        <v>5.4646677769589598</v>
      </c>
      <c r="O1007" s="29">
        <f t="shared" ref="O1007" si="541">IF(H1007=0,0,H1007/E1007)</f>
        <v>4350.0491349480972</v>
      </c>
      <c r="P1007" s="30">
        <f t="shared" ref="P1007" si="542">IF(K1007=0,0,K1007/E1007)</f>
        <v>73.224913494809684</v>
      </c>
      <c r="Q1007" s="6"/>
      <c r="R1007" s="7"/>
      <c r="S1007" s="8"/>
      <c r="T1007" s="9"/>
      <c r="U1007" s="51"/>
      <c r="V1007" s="1"/>
      <c r="W1007" s="1"/>
      <c r="X1007" s="1"/>
      <c r="Y1007" s="10"/>
      <c r="Z1007" s="10"/>
      <c r="AA1007" s="10"/>
      <c r="AB1007" s="1"/>
      <c r="AC1007" s="1"/>
      <c r="AD1007" s="1"/>
      <c r="AE1007" s="1"/>
    </row>
    <row r="1008" spans="1:31">
      <c r="A1008" s="1"/>
      <c r="B1008" s="31">
        <f t="shared" si="516"/>
        <v>2014</v>
      </c>
      <c r="C1008" s="43">
        <f t="shared" si="524"/>
        <v>131</v>
      </c>
      <c r="D1008" s="44"/>
      <c r="E1008" s="45">
        <f t="shared" si="533"/>
        <v>3351</v>
      </c>
      <c r="F1008" s="45">
        <f t="shared" si="533"/>
        <v>3182</v>
      </c>
      <c r="G1008" s="45">
        <f t="shared" si="533"/>
        <v>0</v>
      </c>
      <c r="H1008" s="45">
        <f t="shared" si="533"/>
        <v>16412049</v>
      </c>
      <c r="I1008" s="44">
        <f t="shared" si="533"/>
        <v>15658621</v>
      </c>
      <c r="J1008" s="44">
        <f t="shared" si="527"/>
        <v>0</v>
      </c>
      <c r="K1008" s="75">
        <f t="shared" si="526"/>
        <v>246447</v>
      </c>
      <c r="L1008" s="36">
        <f t="shared" ref="L1008" si="543">IF(H1008=0,0,H1008/K1008*3.30578)</f>
        <v>220.14722574517035</v>
      </c>
      <c r="M1008" s="28">
        <f t="shared" si="535"/>
        <v>63.024468659330346</v>
      </c>
      <c r="N1008" s="37">
        <f t="shared" ref="N1008" si="544">IF(L1007=0,"     －",IF(L1008=0,"     －",(L1008-L1007)/L1007*100))</f>
        <v>12.099577025916766</v>
      </c>
      <c r="O1008" s="29">
        <f t="shared" ref="O1008" si="545">IF(H1008=0,0,H1008/E1008)</f>
        <v>4897.6571172784243</v>
      </c>
      <c r="P1008" s="30">
        <f t="shared" ref="P1008" si="546">IF(K1008=0,0,K1008/E1008)</f>
        <v>73.544315129811991</v>
      </c>
      <c r="Q1008" s="6"/>
      <c r="R1008" s="7"/>
      <c r="S1008" s="8"/>
      <c r="T1008" s="9"/>
      <c r="U1008" s="51"/>
      <c r="V1008" s="1"/>
      <c r="W1008" s="1"/>
      <c r="X1008" s="1"/>
      <c r="Y1008" s="10"/>
      <c r="Z1008" s="10"/>
      <c r="AA1008" s="10"/>
      <c r="AB1008" s="1"/>
      <c r="AC1008" s="1"/>
      <c r="AD1008" s="1"/>
      <c r="AE1008" s="1"/>
    </row>
    <row r="1009" spans="1:31">
      <c r="A1009" s="1"/>
      <c r="B1009" s="31">
        <f t="shared" si="516"/>
        <v>2015</v>
      </c>
      <c r="C1009" s="43">
        <f t="shared" si="524"/>
        <v>203</v>
      </c>
      <c r="D1009" s="44"/>
      <c r="E1009" s="45">
        <f t="shared" si="533"/>
        <v>4067</v>
      </c>
      <c r="F1009" s="45">
        <f t="shared" si="533"/>
        <v>3761</v>
      </c>
      <c r="G1009" s="45">
        <f t="shared" si="533"/>
        <v>0</v>
      </c>
      <c r="H1009" s="45">
        <f t="shared" si="533"/>
        <v>18713283</v>
      </c>
      <c r="I1009" s="44">
        <f t="shared" si="533"/>
        <v>17298640</v>
      </c>
      <c r="J1009" s="44">
        <f t="shared" si="527"/>
        <v>0</v>
      </c>
      <c r="K1009" s="75">
        <f t="shared" si="526"/>
        <v>300480</v>
      </c>
      <c r="L1009" s="36">
        <f t="shared" ref="L1009" si="547">IF(H1009=0,0,H1009/K1009*3.30578)</f>
        <v>205.8772519826278</v>
      </c>
      <c r="M1009" s="28">
        <f t="shared" si="535"/>
        <v>58.939213843501449</v>
      </c>
      <c r="N1009" s="37">
        <f t="shared" ref="N1009" si="548">IF(L1008=0,"     －",IF(L1009=0,"     －",(L1009-L1008)/L1008*100))</f>
        <v>-6.4820138951288184</v>
      </c>
      <c r="O1009" s="29">
        <f t="shared" ref="O1009" si="549">IF(H1009=0,0,H1009/E1009)</f>
        <v>4601.2498155888861</v>
      </c>
      <c r="P1009" s="30">
        <f t="shared" ref="P1009" si="550">IF(K1009=0,0,K1009/E1009)</f>
        <v>73.882468650110653</v>
      </c>
      <c r="Q1009" s="6"/>
      <c r="R1009" s="7"/>
      <c r="S1009" s="8"/>
      <c r="T1009" s="9"/>
      <c r="U1009" s="51"/>
      <c r="V1009" s="1"/>
      <c r="W1009" s="1"/>
      <c r="X1009" s="1"/>
      <c r="Y1009" s="10"/>
      <c r="Z1009" s="10"/>
      <c r="AA1009" s="10"/>
      <c r="AB1009" s="1"/>
      <c r="AC1009" s="1"/>
      <c r="AD1009" s="1"/>
      <c r="AE1009" s="1"/>
    </row>
    <row r="1010" spans="1:31">
      <c r="A1010" s="1"/>
      <c r="B1010" s="31">
        <f t="shared" si="516"/>
        <v>2016</v>
      </c>
      <c r="C1010" s="43">
        <f t="shared" si="524"/>
        <v>173</v>
      </c>
      <c r="D1010" s="44"/>
      <c r="E1010" s="45">
        <f t="shared" si="533"/>
        <v>2794</v>
      </c>
      <c r="F1010" s="45">
        <f t="shared" si="533"/>
        <v>2563</v>
      </c>
      <c r="G1010" s="45">
        <f t="shared" si="533"/>
        <v>0</v>
      </c>
      <c r="H1010" s="45">
        <f t="shared" si="533"/>
        <v>14564023</v>
      </c>
      <c r="I1010" s="44">
        <f t="shared" si="533"/>
        <v>13320230</v>
      </c>
      <c r="J1010" s="44">
        <f t="shared" si="527"/>
        <v>0</v>
      </c>
      <c r="K1010" s="75">
        <f t="shared" si="526"/>
        <v>204595</v>
      </c>
      <c r="L1010" s="36">
        <f t="shared" ref="L1010" si="551">IF(H1010=0,0,H1010/K1010*3.30578)</f>
        <v>235.32078473540406</v>
      </c>
      <c r="M1010" s="28">
        <f t="shared" si="535"/>
        <v>67.368404812936248</v>
      </c>
      <c r="N1010" s="37">
        <f t="shared" ref="N1010" si="552">IF(L1009=0,"     －",IF(L1010=0,"     －",(L1010-L1009)/L1009*100))</f>
        <v>14.301498815061292</v>
      </c>
      <c r="O1010" s="29">
        <f t="shared" ref="O1010" si="553">IF(H1010=0,0,H1010/E1010)</f>
        <v>5212.6066571224055</v>
      </c>
      <c r="P1010" s="30">
        <f t="shared" ref="P1010" si="554">IF(K1010=0,0,K1010/E1010)</f>
        <v>73.226556907659273</v>
      </c>
      <c r="Q1010" s="6"/>
      <c r="R1010" s="7"/>
      <c r="S1010" s="8"/>
      <c r="T1010" s="9"/>
      <c r="U1010" s="51"/>
      <c r="V1010" s="1"/>
      <c r="W1010" s="1"/>
      <c r="X1010" s="1"/>
      <c r="Y1010" s="10"/>
      <c r="Z1010" s="10"/>
      <c r="AA1010" s="10"/>
      <c r="AB1010" s="1"/>
      <c r="AC1010" s="1"/>
      <c r="AD1010" s="1"/>
      <c r="AE1010" s="1"/>
    </row>
    <row r="1011" spans="1:31">
      <c r="A1011" s="1"/>
      <c r="B1011" s="31">
        <f t="shared" si="516"/>
        <v>2017</v>
      </c>
      <c r="C1011" s="43">
        <f t="shared" si="524"/>
        <v>209</v>
      </c>
      <c r="D1011" s="44"/>
      <c r="E1011" s="45">
        <f t="shared" si="533"/>
        <v>3665</v>
      </c>
      <c r="F1011" s="45">
        <f t="shared" si="533"/>
        <v>3258</v>
      </c>
      <c r="G1011" s="45">
        <f t="shared" si="533"/>
        <v>0</v>
      </c>
      <c r="H1011" s="45">
        <f t="shared" si="533"/>
        <v>18318519</v>
      </c>
      <c r="I1011" s="44">
        <f t="shared" si="533"/>
        <v>16287073</v>
      </c>
      <c r="J1011" s="44">
        <f t="shared" si="527"/>
        <v>0</v>
      </c>
      <c r="K1011" s="75">
        <f t="shared" si="526"/>
        <v>252177</v>
      </c>
      <c r="L1011" s="36">
        <f t="shared" ref="L1011" si="555">IF(H1011=0,0,H1011/K1011*3.30578)</f>
        <v>240.13686315492689</v>
      </c>
      <c r="M1011" s="28">
        <f t="shared" si="535"/>
        <v>68.747167513145982</v>
      </c>
      <c r="N1011" s="37">
        <f t="shared" ref="N1011" si="556">IF(L1010=0,"     －",IF(L1011=0,"     －",(L1011-L1010)/L1010*100))</f>
        <v>2.0466013764734163</v>
      </c>
      <c r="O1011" s="29">
        <f t="shared" ref="O1011" si="557">IF(H1011=0,0,H1011/E1011)</f>
        <v>4998.231650750341</v>
      </c>
      <c r="P1011" s="30">
        <f t="shared" ref="P1011" si="558">IF(K1011=0,0,K1011/E1011)</f>
        <v>68.806821282401089</v>
      </c>
      <c r="Q1011" s="6"/>
      <c r="R1011" s="7"/>
      <c r="S1011" s="8"/>
      <c r="T1011" s="9"/>
      <c r="U1011" s="51"/>
      <c r="V1011" s="1"/>
      <c r="W1011" s="1"/>
      <c r="X1011" s="1"/>
      <c r="Y1011" s="10"/>
      <c r="Z1011" s="10"/>
      <c r="AA1011" s="10"/>
      <c r="AB1011" s="1"/>
      <c r="AC1011" s="1"/>
      <c r="AD1011" s="1"/>
      <c r="AE1011" s="1"/>
    </row>
    <row r="1012" spans="1:31">
      <c r="A1012" s="1"/>
      <c r="B1012" s="31">
        <f t="shared" si="516"/>
        <v>2018</v>
      </c>
      <c r="C1012" s="43">
        <f t="shared" si="524"/>
        <v>229</v>
      </c>
      <c r="D1012" s="44"/>
      <c r="E1012" s="45">
        <f t="shared" si="533"/>
        <v>3040</v>
      </c>
      <c r="F1012" s="45">
        <f t="shared" si="533"/>
        <v>2652</v>
      </c>
      <c r="G1012" s="45">
        <f t="shared" si="533"/>
        <v>0</v>
      </c>
      <c r="H1012" s="45">
        <f t="shared" si="533"/>
        <v>16004592</v>
      </c>
      <c r="I1012" s="44">
        <f t="shared" si="533"/>
        <v>14138275</v>
      </c>
      <c r="J1012" s="44">
        <f t="shared" si="527"/>
        <v>0</v>
      </c>
      <c r="K1012" s="75">
        <f t="shared" si="526"/>
        <v>209300</v>
      </c>
      <c r="L1012" s="36">
        <f t="shared" ref="L1012" si="559">IF(H1012=0,0,H1012/K1012*3.30578)</f>
        <v>252.78385160898233</v>
      </c>
      <c r="M1012" s="28">
        <f t="shared" ref="M1012" si="560">IF(L$984=0,0,L1012/L$984*100)</f>
        <v>72.367788780389077</v>
      </c>
      <c r="N1012" s="37">
        <f t="shared" ref="N1012" si="561">IF(L1011=0,"     －",IF(L1012=0,"     －",(L1012-L1011)/L1011*100))</f>
        <v>5.2665751887897798</v>
      </c>
      <c r="O1012" s="29">
        <f t="shared" ref="O1012" si="562">IF(H1012=0,0,H1012/E1012)</f>
        <v>5264.6684210526319</v>
      </c>
      <c r="P1012" s="30">
        <f t="shared" ref="P1012" si="563">IF(K1012=0,0,K1012/E1012)</f>
        <v>68.848684210526315</v>
      </c>
      <c r="Q1012" s="6"/>
      <c r="R1012" s="7"/>
      <c r="S1012" s="8"/>
      <c r="T1012" s="9"/>
      <c r="U1012" s="51"/>
      <c r="V1012" s="1"/>
      <c r="W1012" s="1"/>
      <c r="X1012" s="1"/>
      <c r="Y1012" s="10"/>
      <c r="Z1012" s="10"/>
      <c r="AA1012" s="10"/>
      <c r="AB1012" s="1"/>
      <c r="AC1012" s="1"/>
      <c r="AD1012" s="1"/>
      <c r="AE1012" s="1"/>
    </row>
    <row r="1013" spans="1:31">
      <c r="A1013" s="1"/>
      <c r="B1013" s="31">
        <f t="shared" si="516"/>
        <v>2019</v>
      </c>
      <c r="C1013" s="43">
        <f t="shared" si="524"/>
        <v>193</v>
      </c>
      <c r="D1013" s="44"/>
      <c r="E1013" s="45">
        <f t="shared" si="533"/>
        <v>2352</v>
      </c>
      <c r="F1013" s="45">
        <f t="shared" si="533"/>
        <v>2045</v>
      </c>
      <c r="G1013" s="45">
        <f t="shared" si="533"/>
        <v>0</v>
      </c>
      <c r="H1013" s="45">
        <f t="shared" si="533"/>
        <v>12946639</v>
      </c>
      <c r="I1013" s="44">
        <f t="shared" si="533"/>
        <v>11409387</v>
      </c>
      <c r="J1013" s="44">
        <f t="shared" si="527"/>
        <v>0</v>
      </c>
      <c r="K1013" s="75">
        <f t="shared" si="526"/>
        <v>164365</v>
      </c>
      <c r="L1013" s="36">
        <f t="shared" ref="L1013" si="564">IF(H1013=0,0,H1013/K1013*3.30578)</f>
        <v>260.38840552076169</v>
      </c>
      <c r="M1013" s="28">
        <f t="shared" ref="M1013" si="565">IF(L$984=0,0,L1013/L$984*100)</f>
        <v>74.544845375396562</v>
      </c>
      <c r="N1013" s="37">
        <f t="shared" ref="N1013" si="566">IF(L1012=0,"     －",IF(L1013=0,"     －",(L1013-L1012)/L1012*100))</f>
        <v>3.0083226691008869</v>
      </c>
      <c r="O1013" s="29">
        <f t="shared" ref="O1013" si="567">IF(H1013=0,0,H1013/E1013)</f>
        <v>5504.5233843537417</v>
      </c>
      <c r="P1013" s="30">
        <f t="shared" ref="P1013" si="568">IF(K1013=0,0,K1013/E1013)</f>
        <v>69.883078231292515</v>
      </c>
      <c r="Q1013" s="6"/>
      <c r="R1013" s="7"/>
      <c r="S1013" s="8"/>
      <c r="T1013" s="9"/>
      <c r="U1013" s="51"/>
      <c r="V1013" s="1"/>
      <c r="W1013" s="1"/>
      <c r="X1013" s="1"/>
      <c r="Y1013" s="10"/>
      <c r="Z1013" s="10"/>
      <c r="AA1013" s="10"/>
      <c r="AB1013" s="1"/>
      <c r="AC1013" s="1"/>
      <c r="AD1013" s="1"/>
      <c r="AE1013" s="1"/>
    </row>
    <row r="1014" spans="1:31">
      <c r="A1014" s="1"/>
      <c r="B1014" s="31">
        <f t="shared" si="516"/>
        <v>2020</v>
      </c>
      <c r="C1014" s="43">
        <f t="shared" si="524"/>
        <v>141</v>
      </c>
      <c r="D1014" s="44"/>
      <c r="E1014" s="45">
        <f t="shared" si="533"/>
        <v>1920</v>
      </c>
      <c r="F1014" s="45">
        <f t="shared" si="533"/>
        <v>1729</v>
      </c>
      <c r="G1014" s="45">
        <f t="shared" si="533"/>
        <v>0</v>
      </c>
      <c r="H1014" s="45">
        <f t="shared" si="533"/>
        <v>10883130</v>
      </c>
      <c r="I1014" s="44">
        <f t="shared" si="533"/>
        <v>9790796</v>
      </c>
      <c r="J1014" s="44">
        <f t="shared" si="527"/>
        <v>0</v>
      </c>
      <c r="K1014" s="75">
        <f t="shared" si="526"/>
        <v>132714</v>
      </c>
      <c r="L1014" s="36">
        <f t="shared" ref="L1014" si="569">IF(H1014=0,0,H1014/K1014*3.30578)</f>
        <v>271.08845706858352</v>
      </c>
      <c r="M1014" s="28">
        <f t="shared" ref="M1014" si="570">IF(L$984=0,0,L1014/L$984*100)</f>
        <v>77.608091169870136</v>
      </c>
      <c r="N1014" s="37">
        <f t="shared" ref="N1014" si="571">IF(L1013=0,"     －",IF(L1014=0,"     －",(L1014-L1013)/L1013*100))</f>
        <v>4.1092657433891295</v>
      </c>
      <c r="O1014" s="29">
        <f t="shared" ref="O1014" si="572">IF(H1014=0,0,H1014/E1014)</f>
        <v>5668.296875</v>
      </c>
      <c r="P1014" s="30">
        <f t="shared" ref="P1014" si="573">IF(K1014=0,0,K1014/E1014)</f>
        <v>69.121875000000003</v>
      </c>
      <c r="Q1014" s="6"/>
      <c r="R1014" s="7"/>
      <c r="S1014" s="8"/>
      <c r="T1014" s="9"/>
      <c r="U1014" s="51"/>
      <c r="V1014" s="1"/>
      <c r="W1014" s="1"/>
      <c r="X1014" s="1"/>
      <c r="Y1014" s="10"/>
      <c r="Z1014" s="10"/>
      <c r="AA1014" s="10"/>
      <c r="AB1014" s="1"/>
      <c r="AC1014" s="1"/>
      <c r="AD1014" s="1"/>
      <c r="AE1014" s="1"/>
    </row>
    <row r="1015" spans="1:31">
      <c r="A1015" s="1"/>
      <c r="B1015" s="31">
        <f t="shared" si="516"/>
        <v>2021</v>
      </c>
      <c r="C1015" s="43">
        <f t="shared" si="524"/>
        <v>163</v>
      </c>
      <c r="D1015" s="44"/>
      <c r="E1015" s="45">
        <f t="shared" ref="E1015:I1018" si="574">E875+E910+E945+E980</f>
        <v>2436</v>
      </c>
      <c r="F1015" s="45">
        <f t="shared" si="574"/>
        <v>2267</v>
      </c>
      <c r="G1015" s="45">
        <f t="shared" si="574"/>
        <v>0</v>
      </c>
      <c r="H1015" s="45">
        <f t="shared" si="574"/>
        <v>13176933</v>
      </c>
      <c r="I1015" s="44">
        <f t="shared" si="574"/>
        <v>12201506</v>
      </c>
      <c r="J1015" s="44">
        <f t="shared" si="527"/>
        <v>0</v>
      </c>
      <c r="K1015" s="75">
        <f t="shared" si="526"/>
        <v>164644</v>
      </c>
      <c r="L1015" s="36">
        <f t="shared" ref="L1015" si="575">IF(H1015=0,0,H1015/K1015*3.30578)</f>
        <v>264.57108411323821</v>
      </c>
      <c r="M1015" s="28">
        <f t="shared" ref="M1015" si="576">IF(L$984=0,0,L1015/L$984*100)</f>
        <v>75.742276299049124</v>
      </c>
      <c r="N1015" s="37">
        <f t="shared" ref="N1015" si="577">IF(L1014=0,"     －",IF(L1015=0,"     －",(L1015-L1014)/L1014*100))</f>
        <v>-2.4041499316573476</v>
      </c>
      <c r="O1015" s="29">
        <f t="shared" ref="O1015" si="578">IF(H1015=0,0,H1015/E1015)</f>
        <v>5409.25</v>
      </c>
      <c r="P1015" s="30">
        <f t="shared" ref="P1015" si="579">IF(K1015=0,0,K1015/E1015)</f>
        <v>67.587848932676522</v>
      </c>
      <c r="Q1015" s="6"/>
      <c r="R1015" s="7"/>
      <c r="S1015" s="8"/>
      <c r="T1015" s="9"/>
      <c r="U1015" s="51"/>
      <c r="V1015" s="1"/>
      <c r="W1015" s="1"/>
      <c r="X1015" s="1"/>
      <c r="Y1015" s="10"/>
      <c r="Z1015" s="10"/>
      <c r="AA1015" s="10"/>
      <c r="AB1015" s="1"/>
      <c r="AC1015" s="1"/>
      <c r="AD1015" s="1"/>
      <c r="AE1015" s="1"/>
    </row>
    <row r="1016" spans="1:31">
      <c r="A1016" s="1"/>
      <c r="B1016" s="31">
        <f t="shared" si="516"/>
        <v>2022</v>
      </c>
      <c r="C1016" s="43">
        <f t="shared" si="524"/>
        <v>108</v>
      </c>
      <c r="D1016" s="44"/>
      <c r="E1016" s="45">
        <f t="shared" si="574"/>
        <v>1836</v>
      </c>
      <c r="F1016" s="45">
        <f t="shared" si="574"/>
        <v>1673</v>
      </c>
      <c r="G1016" s="45">
        <f t="shared" si="574"/>
        <v>0</v>
      </c>
      <c r="H1016" s="45">
        <f t="shared" si="574"/>
        <v>9622446</v>
      </c>
      <c r="I1016" s="44">
        <f t="shared" si="574"/>
        <v>8815338</v>
      </c>
      <c r="J1016" s="44">
        <f t="shared" si="527"/>
        <v>0</v>
      </c>
      <c r="K1016" s="75">
        <f t="shared" si="526"/>
        <v>118305</v>
      </c>
      <c r="L1016" s="36">
        <f t="shared" ref="L1016" si="580">IF(H1016=0,0,H1016/K1016*3.30578)</f>
        <v>268.87865718169138</v>
      </c>
      <c r="M1016" s="28">
        <f t="shared" ref="M1016" si="581">IF(L$984=0,0,L1016/L$984*100)</f>
        <v>76.975462422251766</v>
      </c>
      <c r="N1016" s="37">
        <f t="shared" ref="N1016" si="582">IF(L1015=0,"     －",IF(L1016=0,"     －",(L1016-L1015)/L1015*100))</f>
        <v>1.6281344890318763</v>
      </c>
      <c r="O1016" s="29">
        <f t="shared" ref="O1016" si="583">IF(H1016=0,0,H1016/E1016)</f>
        <v>5240.9836601307188</v>
      </c>
      <c r="P1016" s="30">
        <f t="shared" ref="P1016" si="584">IF(K1016=0,0,K1016/E1016)</f>
        <v>64.436274509803923</v>
      </c>
      <c r="Q1016" s="6"/>
      <c r="R1016" s="7"/>
      <c r="S1016" s="8"/>
      <c r="T1016" s="9"/>
      <c r="U1016" s="51"/>
      <c r="V1016" s="1"/>
      <c r="W1016" s="1"/>
      <c r="X1016" s="1"/>
      <c r="Y1016" s="10"/>
      <c r="Z1016" s="10"/>
      <c r="AA1016" s="10"/>
      <c r="AB1016" s="1"/>
      <c r="AC1016" s="1"/>
      <c r="AD1016" s="1"/>
      <c r="AE1016" s="1"/>
    </row>
    <row r="1017" spans="1:31">
      <c r="A1017" s="1"/>
      <c r="B1017" s="31">
        <f t="shared" si="516"/>
        <v>2023</v>
      </c>
      <c r="C1017" s="43">
        <f t="shared" si="524"/>
        <v>105</v>
      </c>
      <c r="D1017" s="44"/>
      <c r="E1017" s="45">
        <f t="shared" si="574"/>
        <v>1927</v>
      </c>
      <c r="F1017" s="45">
        <f t="shared" si="574"/>
        <v>1788</v>
      </c>
      <c r="G1017" s="45">
        <f t="shared" si="574"/>
        <v>0</v>
      </c>
      <c r="H1017" s="45">
        <f t="shared" si="574"/>
        <v>10196736</v>
      </c>
      <c r="I1017" s="44">
        <f t="shared" si="574"/>
        <v>9423986</v>
      </c>
      <c r="J1017" s="44">
        <f t="shared" si="527"/>
        <v>0</v>
      </c>
      <c r="K1017" s="75">
        <f t="shared" si="526"/>
        <v>125175</v>
      </c>
      <c r="L1017" s="36">
        <f t="shared" ref="L1017" si="585">IF(H1017=0,0,H1017/K1017*3.30578)</f>
        <v>269.288323819293</v>
      </c>
      <c r="M1017" s="28">
        <f t="shared" ref="M1017" si="586">IF(L$984=0,0,L1017/L$984*100)</f>
        <v>77.092743128719448</v>
      </c>
      <c r="N1017" s="37">
        <f t="shared" ref="N1017" si="587">IF(L1016=0,"     －",IF(L1017=0,"     －",(L1017-L1016)/L1016*100))</f>
        <v>0.15236115870840217</v>
      </c>
      <c r="O1017" s="29">
        <f t="shared" ref="O1017" si="588">IF(H1017=0,0,H1017/E1017)</f>
        <v>5291.5080435910741</v>
      </c>
      <c r="P1017" s="30">
        <f t="shared" ref="P1017" si="589">IF(K1017=0,0,K1017/E1017)</f>
        <v>64.958484691229884</v>
      </c>
      <c r="Q1017" s="6"/>
      <c r="R1017" s="7"/>
      <c r="S1017" s="8"/>
      <c r="T1017" s="9"/>
      <c r="U1017" s="51"/>
      <c r="V1017" s="1"/>
      <c r="W1017" s="1"/>
      <c r="X1017" s="1"/>
      <c r="Y1017" s="10"/>
      <c r="Z1017" s="10"/>
      <c r="AA1017" s="10"/>
      <c r="AB1017" s="1"/>
      <c r="AC1017" s="1"/>
      <c r="AD1017" s="1"/>
      <c r="AE1017" s="1"/>
    </row>
    <row r="1018" spans="1:31">
      <c r="A1018" s="1"/>
      <c r="B1018" s="31">
        <f t="shared" si="516"/>
        <v>2024</v>
      </c>
      <c r="C1018" s="43">
        <f t="shared" si="524"/>
        <v>106</v>
      </c>
      <c r="D1018" s="44"/>
      <c r="E1018" s="45">
        <f t="shared" si="574"/>
        <v>1594</v>
      </c>
      <c r="F1018" s="45">
        <f t="shared" si="574"/>
        <v>1474</v>
      </c>
      <c r="G1018" s="45">
        <f t="shared" si="574"/>
        <v>0</v>
      </c>
      <c r="H1018" s="45">
        <f t="shared" si="574"/>
        <v>9373697</v>
      </c>
      <c r="I1018" s="44">
        <f t="shared" si="574"/>
        <v>8695393</v>
      </c>
      <c r="J1018" s="44">
        <f t="shared" si="527"/>
        <v>0</v>
      </c>
      <c r="K1018" s="75">
        <f t="shared" si="526"/>
        <v>104365</v>
      </c>
      <c r="L1018" s="36">
        <f t="shared" ref="L1018" si="590">IF(H1018=0,0,H1018/K1018*3.30578)</f>
        <v>296.91352530695156</v>
      </c>
      <c r="M1018" s="28">
        <f t="shared" ref="M1018" si="591">IF(L$984=0,0,L1018/L$984*100)</f>
        <v>85.001376269443099</v>
      </c>
      <c r="N1018" s="37">
        <f t="shared" ref="N1018" si="592">IF(L1017=0,"     －",IF(L1018=0,"     －",(L1018-L1017)/L1017*100))</f>
        <v>10.258596100957039</v>
      </c>
      <c r="O1018" s="29">
        <f t="shared" ref="O1018" si="593">IF(H1018=0,0,H1018/E1018)</f>
        <v>5880.6129234629861</v>
      </c>
      <c r="P1018" s="30">
        <f t="shared" ref="P1018" si="594">IF(K1018=0,0,K1018/E1018)</f>
        <v>65.473651191969893</v>
      </c>
      <c r="Q1018" s="6"/>
      <c r="R1018" s="7"/>
      <c r="S1018" s="8"/>
      <c r="T1018" s="9"/>
      <c r="U1018" s="51"/>
      <c r="V1018" s="1"/>
      <c r="W1018" s="1"/>
      <c r="X1018" s="1"/>
      <c r="Y1018" s="10"/>
      <c r="Z1018" s="10"/>
      <c r="AA1018" s="10"/>
      <c r="AB1018" s="1"/>
      <c r="AC1018" s="1"/>
      <c r="AD1018" s="1"/>
      <c r="AE1018" s="1"/>
    </row>
    <row r="1019" spans="1:31">
      <c r="A1019" s="1"/>
      <c r="B1019" s="58" t="s">
        <v>54</v>
      </c>
      <c r="C1019" s="66">
        <f t="shared" ref="C1019:K1019" si="595">C809+C984</f>
        <v>298</v>
      </c>
      <c r="D1019" s="67">
        <f t="shared" si="595"/>
        <v>171</v>
      </c>
      <c r="E1019" s="68">
        <f t="shared" si="595"/>
        <v>10255</v>
      </c>
      <c r="F1019" s="68">
        <f t="shared" si="595"/>
        <v>8335</v>
      </c>
      <c r="G1019" s="68">
        <f t="shared" si="595"/>
        <v>7747</v>
      </c>
      <c r="H1019" s="68">
        <f t="shared" si="595"/>
        <v>75174888</v>
      </c>
      <c r="I1019" s="67">
        <f t="shared" si="595"/>
        <v>58254829</v>
      </c>
      <c r="J1019" s="67">
        <f t="shared" si="595"/>
        <v>52442760</v>
      </c>
      <c r="K1019" s="74">
        <f t="shared" si="595"/>
        <v>541550</v>
      </c>
      <c r="L1019" s="63">
        <f t="shared" si="504"/>
        <v>458.8895600639645</v>
      </c>
      <c r="M1019" s="62">
        <v>100</v>
      </c>
      <c r="N1019" s="63"/>
      <c r="O1019" s="64">
        <f t="shared" si="505"/>
        <v>7330.5595319356407</v>
      </c>
      <c r="P1019" s="65">
        <f t="shared" si="506"/>
        <v>52.808386153096052</v>
      </c>
      <c r="Q1019" s="6">
        <f t="shared" ref="Q1019:Q1032" si="596">IF(F1019=0,0,F1019/E1019*100)</f>
        <v>81.27742564602633</v>
      </c>
      <c r="R1019" s="7">
        <f t="shared" ref="R1019:R1032" si="597">IF(G1019=0,0,G1019/E1019*100)</f>
        <v>75.54363725012189</v>
      </c>
      <c r="S1019" s="8">
        <f t="shared" ref="S1019:S1032" si="598">IF(I1019=0,0,I1019/H1019*100)</f>
        <v>77.492405442625994</v>
      </c>
      <c r="T1019" s="9">
        <f t="shared" ref="T1019:T1032" si="599">E1019-F1019</f>
        <v>1920</v>
      </c>
      <c r="U1019" s="51"/>
      <c r="V1019" s="1"/>
      <c r="W1019" s="1"/>
      <c r="X1019" s="1"/>
      <c r="Y1019" s="12"/>
      <c r="Z1019" s="13"/>
      <c r="AA1019" s="14"/>
      <c r="AB1019" s="1"/>
      <c r="AC1019" s="1"/>
      <c r="AD1019" s="1"/>
      <c r="AE1019" s="1"/>
    </row>
    <row r="1020" spans="1:31">
      <c r="A1020" s="1"/>
      <c r="B1020" s="31">
        <v>1991</v>
      </c>
      <c r="C1020" s="43">
        <f t="shared" ref="C1020:K1020" si="600">C810+C985</f>
        <v>248</v>
      </c>
      <c r="D1020" s="44">
        <f t="shared" si="600"/>
        <v>64</v>
      </c>
      <c r="E1020" s="45">
        <f t="shared" si="600"/>
        <v>7572</v>
      </c>
      <c r="F1020" s="45">
        <f t="shared" si="600"/>
        <v>5151</v>
      </c>
      <c r="G1020" s="45">
        <f t="shared" si="600"/>
        <v>3837</v>
      </c>
      <c r="H1020" s="45">
        <f t="shared" si="600"/>
        <v>52158548</v>
      </c>
      <c r="I1020" s="44">
        <f t="shared" si="600"/>
        <v>32036539</v>
      </c>
      <c r="J1020" s="44">
        <f t="shared" si="600"/>
        <v>24434384</v>
      </c>
      <c r="K1020" s="75">
        <f t="shared" si="600"/>
        <v>389134</v>
      </c>
      <c r="L1020" s="36">
        <f t="shared" si="504"/>
        <v>443.09848229000806</v>
      </c>
      <c r="M1020" s="28">
        <f>IF(L$1019=0,0,L1020/L$1019*100)</f>
        <v>96.55885007020963</v>
      </c>
      <c r="N1020" s="37">
        <f t="shared" ref="N1020:N1034" si="601">IF(L1019=0,"     －",IF(L1020=0,"     －",(L1020-L1019)/L1019*100))</f>
        <v>-3.4411499297903649</v>
      </c>
      <c r="O1020" s="29">
        <f t="shared" si="505"/>
        <v>6888.3449550977284</v>
      </c>
      <c r="P1020" s="30">
        <f t="shared" si="506"/>
        <v>51.391178024300054</v>
      </c>
      <c r="Q1020" s="6">
        <f t="shared" si="596"/>
        <v>68.026941362916006</v>
      </c>
      <c r="R1020" s="7">
        <f t="shared" si="597"/>
        <v>50.673534072900161</v>
      </c>
      <c r="S1020" s="8">
        <f t="shared" si="598"/>
        <v>61.421454830376035</v>
      </c>
      <c r="T1020" s="9">
        <f t="shared" si="599"/>
        <v>2421</v>
      </c>
      <c r="U1020" s="51"/>
      <c r="V1020" s="1"/>
      <c r="W1020" s="1"/>
      <c r="X1020" s="1"/>
      <c r="Y1020" s="19"/>
      <c r="Z1020" s="13"/>
      <c r="AA1020" s="14"/>
      <c r="AB1020" s="1"/>
      <c r="AC1020" s="1"/>
      <c r="AD1020" s="1"/>
      <c r="AE1020" s="1"/>
    </row>
    <row r="1021" spans="1:31">
      <c r="A1021" s="1"/>
      <c r="B1021" s="31">
        <v>1992</v>
      </c>
      <c r="C1021" s="43">
        <f t="shared" ref="C1021:K1021" si="602">C811+C986</f>
        <v>207</v>
      </c>
      <c r="D1021" s="44">
        <f t="shared" si="602"/>
        <v>98</v>
      </c>
      <c r="E1021" s="45">
        <f t="shared" si="602"/>
        <v>7298</v>
      </c>
      <c r="F1021" s="45">
        <f t="shared" si="602"/>
        <v>6080</v>
      </c>
      <c r="G1021" s="45">
        <f t="shared" si="602"/>
        <v>5141</v>
      </c>
      <c r="H1021" s="45">
        <f t="shared" si="602"/>
        <v>42351226</v>
      </c>
      <c r="I1021" s="44">
        <f t="shared" si="602"/>
        <v>35128882</v>
      </c>
      <c r="J1021" s="44">
        <f t="shared" si="602"/>
        <v>30803933</v>
      </c>
      <c r="K1021" s="75">
        <f t="shared" si="602"/>
        <v>393286</v>
      </c>
      <c r="L1021" s="36">
        <f t="shared" si="504"/>
        <v>355.98479449123539</v>
      </c>
      <c r="M1021" s="28">
        <f t="shared" ref="M1021:M1034" si="603">IF(L$1019=0,0,L1021/L$1019*100)</f>
        <v>77.575265482530213</v>
      </c>
      <c r="N1021" s="37">
        <f t="shared" si="601"/>
        <v>-19.660118750250366</v>
      </c>
      <c r="O1021" s="29">
        <f t="shared" si="505"/>
        <v>5803.1277062208828</v>
      </c>
      <c r="P1021" s="30">
        <f t="shared" si="506"/>
        <v>53.889558783228281</v>
      </c>
      <c r="Q1021" s="6">
        <f t="shared" si="596"/>
        <v>83.310496026308584</v>
      </c>
      <c r="R1021" s="7">
        <f t="shared" si="597"/>
        <v>70.443957248561247</v>
      </c>
      <c r="S1021" s="8">
        <f t="shared" si="598"/>
        <v>82.946552716089016</v>
      </c>
      <c r="T1021" s="9">
        <f t="shared" si="599"/>
        <v>1218</v>
      </c>
      <c r="U1021" s="5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1:31">
      <c r="A1022" s="1"/>
      <c r="B1022" s="31">
        <f>B1021+1</f>
        <v>1993</v>
      </c>
      <c r="C1022" s="43">
        <f t="shared" ref="C1022:K1022" si="604">C812+C987</f>
        <v>295</v>
      </c>
      <c r="D1022" s="44">
        <f t="shared" si="604"/>
        <v>111</v>
      </c>
      <c r="E1022" s="45">
        <f t="shared" si="604"/>
        <v>10491</v>
      </c>
      <c r="F1022" s="45">
        <f t="shared" si="604"/>
        <v>9664</v>
      </c>
      <c r="G1022" s="45">
        <f t="shared" si="604"/>
        <v>8838</v>
      </c>
      <c r="H1022" s="45">
        <f t="shared" si="604"/>
        <v>53846374</v>
      </c>
      <c r="I1022" s="44">
        <f t="shared" si="604"/>
        <v>49390143</v>
      </c>
      <c r="J1022" s="44">
        <f t="shared" si="604"/>
        <v>45157115</v>
      </c>
      <c r="K1022" s="75">
        <f t="shared" si="604"/>
        <v>605637</v>
      </c>
      <c r="L1022" s="36">
        <f t="shared" si="504"/>
        <v>293.91246941933861</v>
      </c>
      <c r="M1022" s="28">
        <f t="shared" si="603"/>
        <v>64.048628471384319</v>
      </c>
      <c r="N1022" s="37">
        <f t="shared" si="601"/>
        <v>-17.43679113053382</v>
      </c>
      <c r="O1022" s="29">
        <f t="shared" si="505"/>
        <v>5132.6254885139642</v>
      </c>
      <c r="P1022" s="30">
        <f t="shared" si="506"/>
        <v>57.729196454103516</v>
      </c>
      <c r="Q1022" s="6">
        <f t="shared" si="596"/>
        <v>92.117052711848245</v>
      </c>
      <c r="R1022" s="7">
        <f t="shared" si="597"/>
        <v>84.243637403488705</v>
      </c>
      <c r="S1022" s="8">
        <f t="shared" si="598"/>
        <v>91.724176264867893</v>
      </c>
      <c r="T1022" s="9">
        <f t="shared" si="599"/>
        <v>827</v>
      </c>
      <c r="U1022" s="5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1:31">
      <c r="A1023" s="1"/>
      <c r="B1023" s="31">
        <f t="shared" ref="B1023:B1053" si="605">B1022+1</f>
        <v>1994</v>
      </c>
      <c r="C1023" s="43">
        <f t="shared" ref="C1023:K1023" si="606">C813+C988</f>
        <v>723</v>
      </c>
      <c r="D1023" s="44">
        <f t="shared" si="606"/>
        <v>506</v>
      </c>
      <c r="E1023" s="45">
        <f t="shared" si="606"/>
        <v>26033</v>
      </c>
      <c r="F1023" s="45">
        <f t="shared" si="606"/>
        <v>24242</v>
      </c>
      <c r="G1023" s="45">
        <f t="shared" si="606"/>
        <v>22736</v>
      </c>
      <c r="H1023" s="45">
        <f t="shared" si="606"/>
        <v>132393579</v>
      </c>
      <c r="I1023" s="44">
        <f t="shared" si="606"/>
        <v>123238512</v>
      </c>
      <c r="J1023" s="44">
        <f t="shared" si="606"/>
        <v>116123269</v>
      </c>
      <c r="K1023" s="75">
        <f t="shared" si="606"/>
        <v>1609764</v>
      </c>
      <c r="L1023" s="36">
        <f t="shared" si="504"/>
        <v>271.8808754492087</v>
      </c>
      <c r="M1023" s="28">
        <f t="shared" si="603"/>
        <v>59.247561746950907</v>
      </c>
      <c r="N1023" s="37">
        <f t="shared" si="601"/>
        <v>-7.4959711691226021</v>
      </c>
      <c r="O1023" s="29">
        <f t="shared" si="505"/>
        <v>5085.605923251258</v>
      </c>
      <c r="P1023" s="30">
        <f t="shared" si="506"/>
        <v>61.835516459877844</v>
      </c>
      <c r="Q1023" s="6">
        <f t="shared" si="596"/>
        <v>93.120270425997774</v>
      </c>
      <c r="R1023" s="7">
        <f t="shared" si="597"/>
        <v>87.335305189567094</v>
      </c>
      <c r="S1023" s="8">
        <f t="shared" si="598"/>
        <v>93.084961469317179</v>
      </c>
      <c r="T1023" s="9">
        <f t="shared" si="599"/>
        <v>1791</v>
      </c>
      <c r="U1023" s="5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>
      <c r="A1024" s="1"/>
      <c r="B1024" s="31">
        <f t="shared" si="605"/>
        <v>1995</v>
      </c>
      <c r="C1024" s="43">
        <f t="shared" ref="C1024:K1024" si="607">C814+C989</f>
        <v>887</v>
      </c>
      <c r="D1024" s="44">
        <f t="shared" si="607"/>
        <v>582</v>
      </c>
      <c r="E1024" s="45">
        <f t="shared" si="607"/>
        <v>29912</v>
      </c>
      <c r="F1024" s="45">
        <f t="shared" si="607"/>
        <v>27720</v>
      </c>
      <c r="G1024" s="45">
        <f t="shared" si="607"/>
        <v>24590</v>
      </c>
      <c r="H1024" s="45">
        <f t="shared" si="607"/>
        <v>138697879</v>
      </c>
      <c r="I1024" s="44">
        <f t="shared" si="607"/>
        <v>128518751</v>
      </c>
      <c r="J1024" s="44">
        <f t="shared" si="607"/>
        <v>114471130</v>
      </c>
      <c r="K1024" s="75">
        <f t="shared" si="607"/>
        <v>1944717</v>
      </c>
      <c r="L1024" s="36">
        <f t="shared" si="504"/>
        <v>235.76935587060737</v>
      </c>
      <c r="M1024" s="28">
        <f t="shared" si="603"/>
        <v>51.378234849741091</v>
      </c>
      <c r="N1024" s="37">
        <f t="shared" si="601"/>
        <v>-13.282110968245536</v>
      </c>
      <c r="O1024" s="29">
        <f t="shared" si="505"/>
        <v>4636.8641013640008</v>
      </c>
      <c r="P1024" s="30">
        <f t="shared" si="506"/>
        <v>65.014609521262372</v>
      </c>
      <c r="Q1024" s="6">
        <f t="shared" si="596"/>
        <v>92.671837389676384</v>
      </c>
      <c r="R1024" s="7">
        <f t="shared" si="597"/>
        <v>82.207809574752616</v>
      </c>
      <c r="S1024" s="8">
        <f t="shared" si="598"/>
        <v>92.660934634768282</v>
      </c>
      <c r="T1024" s="9">
        <f t="shared" si="599"/>
        <v>2192</v>
      </c>
      <c r="U1024" s="5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1:31">
      <c r="A1025" s="1"/>
      <c r="B1025" s="31">
        <f t="shared" si="605"/>
        <v>1996</v>
      </c>
      <c r="C1025" s="43">
        <f t="shared" ref="C1025:K1025" si="608">C815+C990</f>
        <v>891</v>
      </c>
      <c r="D1025" s="44">
        <f t="shared" si="608"/>
        <v>681</v>
      </c>
      <c r="E1025" s="45">
        <f t="shared" si="608"/>
        <v>30596</v>
      </c>
      <c r="F1025" s="45">
        <f t="shared" si="608"/>
        <v>29386</v>
      </c>
      <c r="G1025" s="45">
        <f t="shared" si="608"/>
        <v>26650</v>
      </c>
      <c r="H1025" s="45">
        <f t="shared" si="608"/>
        <v>148107523</v>
      </c>
      <c r="I1025" s="44">
        <f t="shared" si="608"/>
        <v>142444430</v>
      </c>
      <c r="J1025" s="44">
        <f t="shared" si="608"/>
        <v>129799935</v>
      </c>
      <c r="K1025" s="75">
        <f t="shared" si="608"/>
        <v>2082696</v>
      </c>
      <c r="L1025" s="36">
        <f t="shared" si="504"/>
        <v>235.08514319081613</v>
      </c>
      <c r="M1025" s="28">
        <f t="shared" si="603"/>
        <v>51.229133031060378</v>
      </c>
      <c r="N1025" s="37">
        <f t="shared" si="601"/>
        <v>-0.29020424527382055</v>
      </c>
      <c r="O1025" s="29">
        <f t="shared" si="505"/>
        <v>4840.7479082232976</v>
      </c>
      <c r="P1025" s="30">
        <f t="shared" si="506"/>
        <v>68.070858935808602</v>
      </c>
      <c r="Q1025" s="6">
        <f t="shared" si="596"/>
        <v>96.045234671198855</v>
      </c>
      <c r="R1025" s="7">
        <f t="shared" si="597"/>
        <v>87.102889266570799</v>
      </c>
      <c r="S1025" s="8">
        <f t="shared" si="598"/>
        <v>96.176363708412026</v>
      </c>
      <c r="T1025" s="9">
        <f t="shared" si="599"/>
        <v>1210</v>
      </c>
      <c r="U1025" s="51"/>
      <c r="V1025" s="1"/>
      <c r="W1025" s="1"/>
      <c r="X1025" s="1"/>
      <c r="Y1025" s="11"/>
      <c r="Z1025" s="11"/>
      <c r="AA1025" s="11"/>
      <c r="AB1025" s="1"/>
      <c r="AC1025" s="1"/>
      <c r="AD1025" s="1"/>
      <c r="AE1025" s="1"/>
    </row>
    <row r="1026" spans="1:31">
      <c r="A1026" s="1"/>
      <c r="B1026" s="31">
        <f t="shared" si="605"/>
        <v>1997</v>
      </c>
      <c r="C1026" s="43">
        <f t="shared" ref="C1026:K1026" si="609">C816+C991</f>
        <v>877</v>
      </c>
      <c r="D1026" s="44">
        <f t="shared" si="609"/>
        <v>503</v>
      </c>
      <c r="E1026" s="45">
        <f t="shared" si="609"/>
        <v>27030</v>
      </c>
      <c r="F1026" s="45">
        <f t="shared" si="609"/>
        <v>24581</v>
      </c>
      <c r="G1026" s="45">
        <f t="shared" si="609"/>
        <v>21531</v>
      </c>
      <c r="H1026" s="45">
        <f t="shared" si="609"/>
        <v>135005300</v>
      </c>
      <c r="I1026" s="44">
        <f t="shared" si="609"/>
        <v>122854430</v>
      </c>
      <c r="J1026" s="44">
        <f t="shared" si="609"/>
        <v>108790465</v>
      </c>
      <c r="K1026" s="75">
        <f t="shared" si="609"/>
        <v>1839360</v>
      </c>
      <c r="L1026" s="36">
        <f t="shared" si="504"/>
        <v>242.63755906076025</v>
      </c>
      <c r="M1026" s="28">
        <f t="shared" si="603"/>
        <v>52.874935535020462</v>
      </c>
      <c r="N1026" s="37">
        <f t="shared" si="601"/>
        <v>3.21263001457047</v>
      </c>
      <c r="O1026" s="29">
        <f t="shared" si="505"/>
        <v>4994.6466888642253</v>
      </c>
      <c r="P1026" s="30">
        <f t="shared" si="506"/>
        <v>68.048834628190903</v>
      </c>
      <c r="Q1026" s="6">
        <f t="shared" si="596"/>
        <v>90.939696633370332</v>
      </c>
      <c r="R1026" s="7">
        <f t="shared" si="597"/>
        <v>79.655937846836849</v>
      </c>
      <c r="S1026" s="8">
        <f t="shared" si="598"/>
        <v>90.999708900317245</v>
      </c>
      <c r="T1026" s="9">
        <f t="shared" si="599"/>
        <v>2449</v>
      </c>
      <c r="U1026" s="51"/>
      <c r="V1026" s="1"/>
      <c r="W1026" s="1"/>
      <c r="X1026" s="1"/>
      <c r="Y1026" s="10"/>
      <c r="Z1026" s="10"/>
      <c r="AA1026" s="10"/>
      <c r="AB1026" s="1"/>
      <c r="AC1026" s="1"/>
      <c r="AD1026" s="1"/>
      <c r="AE1026" s="1"/>
    </row>
    <row r="1027" spans="1:31">
      <c r="A1027" s="1"/>
      <c r="B1027" s="31">
        <f t="shared" si="605"/>
        <v>1998</v>
      </c>
      <c r="C1027" s="43">
        <f t="shared" ref="C1027:K1027" si="610">C817+C992</f>
        <v>980</v>
      </c>
      <c r="D1027" s="44">
        <f t="shared" si="610"/>
        <v>516</v>
      </c>
      <c r="E1027" s="45">
        <f t="shared" si="610"/>
        <v>27791</v>
      </c>
      <c r="F1027" s="45">
        <f t="shared" si="610"/>
        <v>24622</v>
      </c>
      <c r="G1027" s="45">
        <f t="shared" si="610"/>
        <v>20953</v>
      </c>
      <c r="H1027" s="45">
        <f t="shared" si="610"/>
        <v>127207373</v>
      </c>
      <c r="I1027" s="44">
        <f t="shared" si="610"/>
        <v>112988290</v>
      </c>
      <c r="J1027" s="44">
        <f t="shared" si="610"/>
        <v>97206251</v>
      </c>
      <c r="K1027" s="75">
        <f t="shared" si="610"/>
        <v>1869240</v>
      </c>
      <c r="L1027" s="36">
        <f t="shared" si="504"/>
        <v>224.96821677042004</v>
      </c>
      <c r="M1027" s="28">
        <f t="shared" si="603"/>
        <v>49.02447916641681</v>
      </c>
      <c r="N1027" s="37">
        <f t="shared" si="601"/>
        <v>-7.2821958639616584</v>
      </c>
      <c r="O1027" s="29">
        <f t="shared" si="505"/>
        <v>4577.2866395595693</v>
      </c>
      <c r="P1027" s="30">
        <f t="shared" si="506"/>
        <v>67.260623943003125</v>
      </c>
      <c r="Q1027" s="6">
        <f t="shared" si="596"/>
        <v>88.597027814760182</v>
      </c>
      <c r="R1027" s="7">
        <f t="shared" si="597"/>
        <v>75.394912021877587</v>
      </c>
      <c r="S1027" s="8">
        <f t="shared" si="598"/>
        <v>88.822123541534026</v>
      </c>
      <c r="T1027" s="9">
        <f t="shared" si="599"/>
        <v>3169</v>
      </c>
      <c r="U1027" s="51"/>
      <c r="V1027" s="1"/>
      <c r="W1027" s="1"/>
      <c r="X1027" s="1"/>
      <c r="Y1027" s="12"/>
      <c r="Z1027" s="13"/>
      <c r="AA1027" s="14"/>
      <c r="AB1027" s="1"/>
      <c r="AC1027" s="1"/>
      <c r="AD1027" s="1"/>
      <c r="AE1027" s="1"/>
    </row>
    <row r="1028" spans="1:31">
      <c r="A1028" s="1"/>
      <c r="B1028" s="31">
        <f t="shared" si="605"/>
        <v>1999</v>
      </c>
      <c r="C1028" s="43">
        <f t="shared" ref="C1028:K1028" si="611">C818+C993</f>
        <v>1389</v>
      </c>
      <c r="D1028" s="44">
        <f t="shared" si="611"/>
        <v>907</v>
      </c>
      <c r="E1028" s="45">
        <f t="shared" si="611"/>
        <v>41968</v>
      </c>
      <c r="F1028" s="45">
        <f t="shared" si="611"/>
        <v>38264</v>
      </c>
      <c r="G1028" s="45">
        <f t="shared" si="611"/>
        <v>33348</v>
      </c>
      <c r="H1028" s="45">
        <f t="shared" si="611"/>
        <v>187572310</v>
      </c>
      <c r="I1028" s="44">
        <f t="shared" si="611"/>
        <v>171037660</v>
      </c>
      <c r="J1028" s="44">
        <f t="shared" si="611"/>
        <v>151076150</v>
      </c>
      <c r="K1028" s="75">
        <f t="shared" si="611"/>
        <v>2820032</v>
      </c>
      <c r="L1028" s="36">
        <f t="shared" si="504"/>
        <v>219.88147331370709</v>
      </c>
      <c r="M1028" s="28">
        <f t="shared" si="603"/>
        <v>47.91598947752437</v>
      </c>
      <c r="N1028" s="37">
        <f t="shared" si="601"/>
        <v>-2.2610942691091211</v>
      </c>
      <c r="O1028" s="29">
        <f t="shared" si="505"/>
        <v>4469.4126477316049</v>
      </c>
      <c r="P1028" s="30">
        <f t="shared" si="506"/>
        <v>67.194815097216932</v>
      </c>
      <c r="Q1028" s="6">
        <f t="shared" si="596"/>
        <v>91.174227983225322</v>
      </c>
      <c r="R1028" s="7">
        <f t="shared" si="597"/>
        <v>79.460541364849419</v>
      </c>
      <c r="S1028" s="8">
        <f t="shared" si="598"/>
        <v>91.184919565153294</v>
      </c>
      <c r="T1028" s="9">
        <f t="shared" si="599"/>
        <v>3704</v>
      </c>
      <c r="U1028" s="51"/>
      <c r="V1028" s="1"/>
      <c r="W1028" s="1"/>
      <c r="X1028" s="1"/>
      <c r="Y1028" s="19"/>
      <c r="Z1028" s="13"/>
      <c r="AA1028" s="14"/>
      <c r="AB1028" s="1"/>
      <c r="AC1028" s="1"/>
      <c r="AD1028" s="1"/>
      <c r="AE1028" s="1"/>
    </row>
    <row r="1029" spans="1:31">
      <c r="A1029" s="1"/>
      <c r="B1029" s="31">
        <f t="shared" si="605"/>
        <v>2000</v>
      </c>
      <c r="C1029" s="43">
        <f t="shared" ref="C1029:K1029" si="612">C819+C994</f>
        <v>1469</v>
      </c>
      <c r="D1029" s="44">
        <f t="shared" si="612"/>
        <v>1014</v>
      </c>
      <c r="E1029" s="45">
        <f t="shared" si="612"/>
        <v>49651</v>
      </c>
      <c r="F1029" s="45">
        <f t="shared" si="612"/>
        <v>45365</v>
      </c>
      <c r="G1029" s="45">
        <f t="shared" si="612"/>
        <v>41782</v>
      </c>
      <c r="H1029" s="45">
        <f t="shared" si="612"/>
        <v>214327300</v>
      </c>
      <c r="I1029" s="44">
        <f t="shared" si="612"/>
        <v>196671720</v>
      </c>
      <c r="J1029" s="44">
        <f t="shared" si="612"/>
        <v>182082790</v>
      </c>
      <c r="K1029" s="75">
        <f t="shared" si="612"/>
        <v>3408659</v>
      </c>
      <c r="L1029" s="36">
        <f t="shared" si="504"/>
        <v>207.85854548489596</v>
      </c>
      <c r="M1029" s="28">
        <f t="shared" si="603"/>
        <v>45.29598482386973</v>
      </c>
      <c r="N1029" s="37">
        <f t="shared" si="601"/>
        <v>-5.4679130749946827</v>
      </c>
      <c r="O1029" s="29">
        <f t="shared" si="505"/>
        <v>4316.6764012809408</v>
      </c>
      <c r="P1029" s="30">
        <f t="shared" si="506"/>
        <v>68.652373567501158</v>
      </c>
      <c r="Q1029" s="6">
        <f t="shared" si="596"/>
        <v>91.367746873174767</v>
      </c>
      <c r="R1029" s="7">
        <f t="shared" si="597"/>
        <v>84.151376608728924</v>
      </c>
      <c r="S1029" s="8">
        <f t="shared" si="598"/>
        <v>91.762327990881232</v>
      </c>
      <c r="T1029" s="9">
        <f t="shared" si="599"/>
        <v>4286</v>
      </c>
      <c r="U1029" s="5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>
      <c r="A1030" s="1"/>
      <c r="B1030" s="31">
        <f t="shared" si="605"/>
        <v>2001</v>
      </c>
      <c r="C1030" s="43">
        <f t="shared" ref="C1030:C1053" si="613">C820+C995</f>
        <v>1352</v>
      </c>
      <c r="D1030" s="44"/>
      <c r="E1030" s="45">
        <f t="shared" ref="E1030:I1039" si="614">E820+E995</f>
        <v>44876</v>
      </c>
      <c r="F1030" s="45">
        <f t="shared" si="614"/>
        <v>41512</v>
      </c>
      <c r="G1030" s="45">
        <f t="shared" si="614"/>
        <v>36731</v>
      </c>
      <c r="H1030" s="45">
        <f t="shared" si="614"/>
        <v>194881870</v>
      </c>
      <c r="I1030" s="44">
        <f t="shared" si="614"/>
        <v>180084391</v>
      </c>
      <c r="J1030" s="44"/>
      <c r="K1030" s="75">
        <f t="shared" ref="K1030:K1053" si="615">K820+K995</f>
        <v>3133471</v>
      </c>
      <c r="L1030" s="36">
        <f t="shared" si="504"/>
        <v>205.59838856290676</v>
      </c>
      <c r="M1030" s="28">
        <f t="shared" si="603"/>
        <v>44.803457401438479</v>
      </c>
      <c r="N1030" s="37">
        <f t="shared" si="601"/>
        <v>-1.0873533809815998</v>
      </c>
      <c r="O1030" s="29">
        <f t="shared" si="505"/>
        <v>4342.6747036277748</v>
      </c>
      <c r="P1030" s="30">
        <f t="shared" si="506"/>
        <v>69.825095819591766</v>
      </c>
      <c r="Q1030" s="6">
        <f t="shared" si="596"/>
        <v>92.503788216418585</v>
      </c>
      <c r="R1030" s="7">
        <f t="shared" si="597"/>
        <v>81.8499866298244</v>
      </c>
      <c r="S1030" s="8">
        <f t="shared" si="598"/>
        <v>92.406949399654252</v>
      </c>
      <c r="T1030" s="9">
        <f t="shared" si="599"/>
        <v>3364</v>
      </c>
      <c r="U1030" s="5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>
      <c r="A1031" s="1"/>
      <c r="B1031" s="31">
        <f t="shared" si="605"/>
        <v>2002</v>
      </c>
      <c r="C1031" s="43">
        <f t="shared" si="613"/>
        <v>1543</v>
      </c>
      <c r="D1031" s="44"/>
      <c r="E1031" s="45">
        <f t="shared" si="614"/>
        <v>47809</v>
      </c>
      <c r="F1031" s="45">
        <f t="shared" si="614"/>
        <v>43982</v>
      </c>
      <c r="G1031" s="45">
        <f t="shared" si="614"/>
        <v>38870</v>
      </c>
      <c r="H1031" s="45">
        <f t="shared" si="614"/>
        <v>201136801</v>
      </c>
      <c r="I1031" s="44">
        <f t="shared" si="614"/>
        <v>184399272</v>
      </c>
      <c r="J1031" s="44"/>
      <c r="K1031" s="75">
        <f t="shared" si="615"/>
        <v>3344598</v>
      </c>
      <c r="L1031" s="36">
        <f t="shared" si="504"/>
        <v>198.80237146879236</v>
      </c>
      <c r="M1031" s="28">
        <f t="shared" si="603"/>
        <v>43.322487319406733</v>
      </c>
      <c r="N1031" s="37">
        <f t="shared" si="601"/>
        <v>-3.3054816925449941</v>
      </c>
      <c r="O1031" s="29">
        <f t="shared" si="505"/>
        <v>4207.0907360538813</v>
      </c>
      <c r="P1031" s="30">
        <f t="shared" si="506"/>
        <v>69.957497542303756</v>
      </c>
      <c r="Q1031" s="6">
        <f t="shared" si="596"/>
        <v>91.99523102344746</v>
      </c>
      <c r="R1031" s="7">
        <f t="shared" si="597"/>
        <v>81.302683595138987</v>
      </c>
      <c r="S1031" s="8">
        <f t="shared" si="598"/>
        <v>91.67853475008782</v>
      </c>
      <c r="T1031" s="9">
        <f t="shared" si="599"/>
        <v>3827</v>
      </c>
      <c r="U1031" s="5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>
      <c r="A1032" s="1"/>
      <c r="B1032" s="31">
        <f t="shared" si="605"/>
        <v>2003</v>
      </c>
      <c r="C1032" s="43">
        <f t="shared" si="613"/>
        <v>1788</v>
      </c>
      <c r="D1032" s="44"/>
      <c r="E1032" s="45">
        <f t="shared" si="614"/>
        <v>51153</v>
      </c>
      <c r="F1032" s="45">
        <f t="shared" si="614"/>
        <v>47491</v>
      </c>
      <c r="G1032" s="45">
        <f t="shared" si="614"/>
        <v>0</v>
      </c>
      <c r="H1032" s="45">
        <f t="shared" si="614"/>
        <v>217826249</v>
      </c>
      <c r="I1032" s="44">
        <f t="shared" si="614"/>
        <v>202487060</v>
      </c>
      <c r="J1032" s="44"/>
      <c r="K1032" s="75">
        <f t="shared" si="615"/>
        <v>3399097</v>
      </c>
      <c r="L1032" s="36">
        <f t="shared" si="504"/>
        <v>211.84616308955583</v>
      </c>
      <c r="M1032" s="28">
        <f t="shared" si="603"/>
        <v>46.164955912273676</v>
      </c>
      <c r="N1032" s="37">
        <f t="shared" si="601"/>
        <v>6.5611851228902784</v>
      </c>
      <c r="O1032" s="29">
        <f t="shared" si="505"/>
        <v>4258.3279377553617</v>
      </c>
      <c r="P1032" s="30">
        <f t="shared" si="506"/>
        <v>66.449611948468316</v>
      </c>
      <c r="Q1032" s="15">
        <f t="shared" si="596"/>
        <v>92.841084589369146</v>
      </c>
      <c r="R1032" s="16">
        <f t="shared" si="597"/>
        <v>0</v>
      </c>
      <c r="S1032" s="17">
        <f t="shared" si="598"/>
        <v>92.958062184691073</v>
      </c>
      <c r="T1032" s="18">
        <f t="shared" si="599"/>
        <v>3662</v>
      </c>
      <c r="U1032" s="5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>
      <c r="A1033" s="1"/>
      <c r="B1033" s="31">
        <f t="shared" si="605"/>
        <v>2004</v>
      </c>
      <c r="C1033" s="43">
        <f t="shared" si="613"/>
        <v>1708</v>
      </c>
      <c r="D1033" s="44"/>
      <c r="E1033" s="45">
        <f t="shared" si="614"/>
        <v>51262</v>
      </c>
      <c r="F1033" s="45">
        <f t="shared" si="614"/>
        <v>48698</v>
      </c>
      <c r="G1033" s="45">
        <f t="shared" si="614"/>
        <v>0</v>
      </c>
      <c r="H1033" s="45">
        <f t="shared" si="614"/>
        <v>223404104</v>
      </c>
      <c r="I1033" s="44">
        <f t="shared" si="614"/>
        <v>212635865</v>
      </c>
      <c r="J1033" s="44"/>
      <c r="K1033" s="75">
        <f t="shared" si="615"/>
        <v>3512430</v>
      </c>
      <c r="L1033" s="36">
        <f t="shared" si="504"/>
        <v>210.26036644747938</v>
      </c>
      <c r="M1033" s="28">
        <f t="shared" si="603"/>
        <v>45.819383299583293</v>
      </c>
      <c r="N1033" s="37">
        <f t="shared" si="601"/>
        <v>-0.74856047376513768</v>
      </c>
      <c r="O1033" s="29">
        <f t="shared" si="505"/>
        <v>4358.0840388591942</v>
      </c>
      <c r="P1033" s="30">
        <f t="shared" si="506"/>
        <v>68.51917599781514</v>
      </c>
      <c r="Q1033" s="6"/>
      <c r="R1033" s="7"/>
      <c r="S1033" s="8"/>
      <c r="T1033" s="9"/>
      <c r="U1033" s="5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>
      <c r="A1034" s="1"/>
      <c r="B1034" s="31">
        <f t="shared" si="605"/>
        <v>2005</v>
      </c>
      <c r="C1034" s="43">
        <f t="shared" si="613"/>
        <v>1353</v>
      </c>
      <c r="D1034" s="44"/>
      <c r="E1034" s="45">
        <f t="shared" si="614"/>
        <v>41024</v>
      </c>
      <c r="F1034" s="45">
        <f t="shared" si="614"/>
        <v>39766</v>
      </c>
      <c r="G1034" s="45">
        <f t="shared" si="614"/>
        <v>0</v>
      </c>
      <c r="H1034" s="45">
        <f t="shared" si="614"/>
        <v>185315442</v>
      </c>
      <c r="I1034" s="44">
        <f t="shared" si="614"/>
        <v>179558918</v>
      </c>
      <c r="J1034" s="44"/>
      <c r="K1034" s="75">
        <f t="shared" si="615"/>
        <v>2868307</v>
      </c>
      <c r="L1034" s="36">
        <f t="shared" si="504"/>
        <v>213.57967674128327</v>
      </c>
      <c r="M1034" s="28">
        <f t="shared" si="603"/>
        <v>46.542718625264094</v>
      </c>
      <c r="N1034" s="37">
        <f t="shared" si="601"/>
        <v>1.5786666550079498</v>
      </c>
      <c r="O1034" s="29">
        <f t="shared" si="505"/>
        <v>4517.244588533541</v>
      </c>
      <c r="P1034" s="30">
        <f t="shared" si="506"/>
        <v>69.917779836193446</v>
      </c>
      <c r="Q1034" s="6"/>
      <c r="R1034" s="7"/>
      <c r="S1034" s="8"/>
      <c r="T1034" s="9"/>
      <c r="U1034" s="5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>
      <c r="A1035" s="1"/>
      <c r="B1035" s="31">
        <f t="shared" si="605"/>
        <v>2006</v>
      </c>
      <c r="C1035" s="43">
        <f t="shared" si="613"/>
        <v>1010</v>
      </c>
      <c r="D1035" s="44"/>
      <c r="E1035" s="45">
        <f t="shared" si="614"/>
        <v>31258</v>
      </c>
      <c r="F1035" s="45">
        <f t="shared" si="614"/>
        <v>30032</v>
      </c>
      <c r="G1035" s="45">
        <f t="shared" si="614"/>
        <v>0</v>
      </c>
      <c r="H1035" s="45">
        <f t="shared" si="614"/>
        <v>149164982</v>
      </c>
      <c r="I1035" s="44">
        <f t="shared" si="614"/>
        <v>143833625</v>
      </c>
      <c r="J1035" s="44"/>
      <c r="K1035" s="75">
        <f t="shared" si="615"/>
        <v>2216810</v>
      </c>
      <c r="L1035" s="36">
        <f t="shared" ref="L1035:L1040" si="616">IF(H1035=0,0,H1035/K1035*3.30578)</f>
        <v>222.43972834657009</v>
      </c>
      <c r="M1035" s="28">
        <f t="shared" ref="M1035:M1040" si="617">IF(L$1019=0,0,L1035/L$1019*100)</f>
        <v>48.473477652349359</v>
      </c>
      <c r="N1035" s="37">
        <f t="shared" ref="N1035:N1040" si="618">IF(L1034=0,"     －",IF(L1035=0,"     －",(L1035-L1034)/L1034*100))</f>
        <v>4.1483589358641675</v>
      </c>
      <c r="O1035" s="29">
        <f t="shared" ref="O1035:O1040" si="619">IF(H1035=0,0,H1035/E1035)</f>
        <v>4772.0577772090346</v>
      </c>
      <c r="P1035" s="30">
        <f t="shared" ref="P1035:P1040" si="620">IF(K1035=0,0,K1035/E1035)</f>
        <v>70.919764540277683</v>
      </c>
      <c r="Q1035" s="6"/>
      <c r="R1035" s="7"/>
      <c r="S1035" s="8"/>
      <c r="T1035" s="9"/>
      <c r="U1035" s="5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>
      <c r="A1036" s="1"/>
      <c r="B1036" s="31">
        <f t="shared" si="605"/>
        <v>2007</v>
      </c>
      <c r="C1036" s="43">
        <f t="shared" si="613"/>
        <v>915</v>
      </c>
      <c r="D1036" s="44"/>
      <c r="E1036" s="45">
        <f t="shared" si="614"/>
        <v>23438</v>
      </c>
      <c r="F1036" s="45">
        <f t="shared" si="614"/>
        <v>21720</v>
      </c>
      <c r="G1036" s="45">
        <f t="shared" si="614"/>
        <v>0</v>
      </c>
      <c r="H1036" s="45">
        <f t="shared" si="614"/>
        <v>131839308</v>
      </c>
      <c r="I1036" s="44">
        <f t="shared" si="614"/>
        <v>122061813</v>
      </c>
      <c r="J1036" s="44"/>
      <c r="K1036" s="75">
        <f t="shared" si="615"/>
        <v>1678007</v>
      </c>
      <c r="L1036" s="36">
        <f t="shared" si="616"/>
        <v>259.73178157197196</v>
      </c>
      <c r="M1036" s="28">
        <f t="shared" si="617"/>
        <v>56.600063321503335</v>
      </c>
      <c r="N1036" s="37">
        <f t="shared" si="618"/>
        <v>16.765014731226135</v>
      </c>
      <c r="O1036" s="29">
        <f t="shared" si="619"/>
        <v>5625.0238074921072</v>
      </c>
      <c r="P1036" s="30">
        <f t="shared" si="620"/>
        <v>71.593438006655859</v>
      </c>
      <c r="Q1036" s="6"/>
      <c r="R1036" s="7"/>
      <c r="S1036" s="8"/>
      <c r="T1036" s="9"/>
      <c r="U1036" s="5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1:31">
      <c r="A1037" s="1"/>
      <c r="B1037" s="31">
        <f t="shared" si="605"/>
        <v>2008</v>
      </c>
      <c r="C1037" s="43">
        <f t="shared" si="613"/>
        <v>998</v>
      </c>
      <c r="D1037" s="44"/>
      <c r="E1037" s="45">
        <f t="shared" si="614"/>
        <v>19903</v>
      </c>
      <c r="F1037" s="45">
        <f t="shared" si="614"/>
        <v>16258</v>
      </c>
      <c r="G1037" s="45">
        <f t="shared" si="614"/>
        <v>0</v>
      </c>
      <c r="H1037" s="45">
        <f t="shared" si="614"/>
        <v>111133390</v>
      </c>
      <c r="I1037" s="44">
        <f t="shared" si="614"/>
        <v>91037671</v>
      </c>
      <c r="J1037" s="44"/>
      <c r="K1037" s="75">
        <f t="shared" si="615"/>
        <v>1392346</v>
      </c>
      <c r="L1037" s="36">
        <f t="shared" si="616"/>
        <v>263.85865150917948</v>
      </c>
      <c r="M1037" s="28">
        <f t="shared" si="617"/>
        <v>57.499379910146629</v>
      </c>
      <c r="N1037" s="37">
        <f t="shared" si="618"/>
        <v>1.5888967889222121</v>
      </c>
      <c r="O1037" s="29">
        <f t="shared" si="619"/>
        <v>5583.7506908506257</v>
      </c>
      <c r="P1037" s="30">
        <f t="shared" si="620"/>
        <v>69.956589458875541</v>
      </c>
      <c r="Q1037" s="6"/>
      <c r="R1037" s="7"/>
      <c r="S1037" s="8"/>
      <c r="T1037" s="9"/>
      <c r="U1037" s="5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1:31">
      <c r="A1038" s="1"/>
      <c r="B1038" s="31">
        <f t="shared" si="605"/>
        <v>2009</v>
      </c>
      <c r="C1038" s="43">
        <f t="shared" si="613"/>
        <v>887</v>
      </c>
      <c r="D1038" s="44"/>
      <c r="E1038" s="45">
        <f t="shared" si="614"/>
        <v>19211</v>
      </c>
      <c r="F1038" s="45">
        <f t="shared" si="614"/>
        <v>17151</v>
      </c>
      <c r="G1038" s="45">
        <f t="shared" si="614"/>
        <v>0</v>
      </c>
      <c r="H1038" s="45">
        <f t="shared" si="614"/>
        <v>93475701</v>
      </c>
      <c r="I1038" s="44">
        <f t="shared" si="614"/>
        <v>82288716</v>
      </c>
      <c r="J1038" s="44"/>
      <c r="K1038" s="75">
        <f t="shared" si="615"/>
        <v>1238004</v>
      </c>
      <c r="L1038" s="36">
        <f t="shared" si="616"/>
        <v>249.60347692881447</v>
      </c>
      <c r="M1038" s="28">
        <f t="shared" si="617"/>
        <v>54.392929944630318</v>
      </c>
      <c r="N1038" s="37">
        <f t="shared" si="618"/>
        <v>-5.402579941506704</v>
      </c>
      <c r="O1038" s="29">
        <f t="shared" si="619"/>
        <v>4865.7384311071783</v>
      </c>
      <c r="P1038" s="30">
        <f t="shared" si="620"/>
        <v>64.442454843579199</v>
      </c>
      <c r="Q1038" s="6"/>
      <c r="R1038" s="7"/>
      <c r="S1038" s="8"/>
      <c r="T1038" s="9"/>
      <c r="U1038" s="5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1:31">
      <c r="A1039" s="1"/>
      <c r="B1039" s="31">
        <f t="shared" si="605"/>
        <v>2010</v>
      </c>
      <c r="C1039" s="43">
        <f t="shared" si="613"/>
        <v>1066</v>
      </c>
      <c r="D1039" s="44"/>
      <c r="E1039" s="45">
        <f t="shared" si="614"/>
        <v>23440</v>
      </c>
      <c r="F1039" s="45">
        <f t="shared" si="614"/>
        <v>22026</v>
      </c>
      <c r="G1039" s="45">
        <f t="shared" si="614"/>
        <v>0</v>
      </c>
      <c r="H1039" s="45">
        <f t="shared" si="614"/>
        <v>119804144</v>
      </c>
      <c r="I1039" s="44">
        <f t="shared" si="614"/>
        <v>112242333</v>
      </c>
      <c r="J1039" s="44"/>
      <c r="K1039" s="75">
        <f t="shared" si="615"/>
        <v>1540095</v>
      </c>
      <c r="L1039" s="36">
        <f t="shared" si="616"/>
        <v>257.1569566502846</v>
      </c>
      <c r="M1039" s="28">
        <f t="shared" si="617"/>
        <v>56.038964280302991</v>
      </c>
      <c r="N1039" s="37">
        <f t="shared" si="618"/>
        <v>3.0261917079081142</v>
      </c>
      <c r="O1039" s="29">
        <f t="shared" si="619"/>
        <v>5111.0982935153579</v>
      </c>
      <c r="P1039" s="30">
        <f t="shared" si="620"/>
        <v>65.70371160409556</v>
      </c>
      <c r="Q1039" s="6"/>
      <c r="R1039" s="7"/>
      <c r="S1039" s="8"/>
      <c r="T1039" s="9"/>
      <c r="U1039" s="5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1:31">
      <c r="A1040" s="1"/>
      <c r="B1040" s="31">
        <f t="shared" si="605"/>
        <v>2011</v>
      </c>
      <c r="C1040" s="43">
        <f t="shared" si="613"/>
        <v>1094</v>
      </c>
      <c r="D1040" s="44"/>
      <c r="E1040" s="45">
        <f t="shared" ref="E1040:I1049" si="621">E830+E1005</f>
        <v>22676</v>
      </c>
      <c r="F1040" s="45">
        <f t="shared" si="621"/>
        <v>20456</v>
      </c>
      <c r="G1040" s="45">
        <f t="shared" si="621"/>
        <v>0</v>
      </c>
      <c r="H1040" s="45">
        <f t="shared" si="621"/>
        <v>114896492</v>
      </c>
      <c r="I1040" s="44">
        <f t="shared" si="621"/>
        <v>104424920</v>
      </c>
      <c r="J1040" s="44"/>
      <c r="K1040" s="75">
        <f t="shared" si="615"/>
        <v>1499553</v>
      </c>
      <c r="L1040" s="36">
        <f t="shared" si="616"/>
        <v>253.29049745074698</v>
      </c>
      <c r="M1040" s="28">
        <f t="shared" si="617"/>
        <v>55.196395711299438</v>
      </c>
      <c r="N1040" s="37">
        <f t="shared" si="618"/>
        <v>-1.5035405807806819</v>
      </c>
      <c r="O1040" s="29">
        <f t="shared" si="619"/>
        <v>5066.8765214323512</v>
      </c>
      <c r="P1040" s="30">
        <f t="shared" si="620"/>
        <v>66.129520197565711</v>
      </c>
      <c r="Q1040" s="6"/>
      <c r="R1040" s="7"/>
      <c r="S1040" s="8"/>
      <c r="T1040" s="9"/>
      <c r="U1040" s="5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1:31">
      <c r="A1041" s="1"/>
      <c r="B1041" s="31">
        <f t="shared" si="605"/>
        <v>2012</v>
      </c>
      <c r="C1041" s="43">
        <f t="shared" si="613"/>
        <v>1216</v>
      </c>
      <c r="D1041" s="44"/>
      <c r="E1041" s="45">
        <f t="shared" si="621"/>
        <v>22031</v>
      </c>
      <c r="F1041" s="45">
        <f t="shared" si="621"/>
        <v>20427</v>
      </c>
      <c r="G1041" s="45">
        <f t="shared" si="621"/>
        <v>0</v>
      </c>
      <c r="H1041" s="45">
        <f t="shared" si="621"/>
        <v>111550137</v>
      </c>
      <c r="I1041" s="44">
        <f t="shared" si="621"/>
        <v>103471741</v>
      </c>
      <c r="J1041" s="44"/>
      <c r="K1041" s="75">
        <f t="shared" si="615"/>
        <v>1479274</v>
      </c>
      <c r="L1041" s="36">
        <f t="shared" ref="L1041" si="622">IF(H1041=0,0,H1041/K1041*3.30578)</f>
        <v>249.28458952963413</v>
      </c>
      <c r="M1041" s="28">
        <f t="shared" ref="M1041:M1046" si="623">IF(L$1019=0,0,L1041/L$1019*100)</f>
        <v>54.323438845478734</v>
      </c>
      <c r="N1041" s="37">
        <f t="shared" ref="N1041" si="624">IF(L1040=0,"     －",IF(L1041=0,"     －",(L1041-L1040)/L1040*100))</f>
        <v>-1.5815468647385045</v>
      </c>
      <c r="O1041" s="29">
        <f t="shared" ref="O1041" si="625">IF(H1041=0,0,H1041/E1041)</f>
        <v>5063.3260859697702</v>
      </c>
      <c r="P1041" s="30">
        <f t="shared" ref="P1041" si="626">IF(K1041=0,0,K1041/E1041)</f>
        <v>67.145113703417906</v>
      </c>
      <c r="Q1041" s="6"/>
      <c r="R1041" s="7"/>
      <c r="S1041" s="8"/>
      <c r="T1041" s="9"/>
      <c r="U1041" s="5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1:31">
      <c r="A1042" s="1"/>
      <c r="B1042" s="31">
        <f t="shared" si="605"/>
        <v>2013</v>
      </c>
      <c r="C1042" s="43">
        <f t="shared" si="613"/>
        <v>1290</v>
      </c>
      <c r="D1042" s="44"/>
      <c r="E1042" s="45">
        <f t="shared" si="621"/>
        <v>26448</v>
      </c>
      <c r="F1042" s="45">
        <f t="shared" si="621"/>
        <v>25314</v>
      </c>
      <c r="G1042" s="45">
        <f t="shared" si="621"/>
        <v>0</v>
      </c>
      <c r="H1042" s="45">
        <f t="shared" si="621"/>
        <v>149243495</v>
      </c>
      <c r="I1042" s="44">
        <f t="shared" si="621"/>
        <v>143482749</v>
      </c>
      <c r="J1042" s="44"/>
      <c r="K1042" s="75">
        <f t="shared" si="615"/>
        <v>1793428</v>
      </c>
      <c r="L1042" s="36">
        <f t="shared" ref="L1042" si="627">IF(H1042=0,0,H1042/K1042*3.30578)</f>
        <v>275.09672030385383</v>
      </c>
      <c r="M1042" s="28">
        <f t="shared" si="623"/>
        <v>59.948350157608331</v>
      </c>
      <c r="N1042" s="37">
        <f t="shared" ref="N1042" si="628">IF(L1041=0,"     －",IF(L1042=0,"     －",(L1042-L1041)/L1041*100))</f>
        <v>10.354483132280118</v>
      </c>
      <c r="O1042" s="29">
        <f t="shared" ref="O1042" si="629">IF(H1042=0,0,H1042/E1042)</f>
        <v>5642.90286600121</v>
      </c>
      <c r="P1042" s="30">
        <f t="shared" ref="P1042" si="630">IF(K1042=0,0,K1042/E1042)</f>
        <v>67.809588626739256</v>
      </c>
      <c r="Q1042" s="6"/>
      <c r="R1042" s="7"/>
      <c r="S1042" s="8"/>
      <c r="T1042" s="9"/>
      <c r="U1042" s="5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1:31">
      <c r="A1043" s="1"/>
      <c r="B1043" s="31">
        <f t="shared" si="605"/>
        <v>2014</v>
      </c>
      <c r="C1043" s="43">
        <f t="shared" si="613"/>
        <v>902</v>
      </c>
      <c r="D1043" s="44"/>
      <c r="E1043" s="45">
        <f t="shared" si="621"/>
        <v>19342</v>
      </c>
      <c r="F1043" s="45">
        <f t="shared" si="621"/>
        <v>18477</v>
      </c>
      <c r="G1043" s="45">
        <f t="shared" si="621"/>
        <v>0</v>
      </c>
      <c r="H1043" s="45">
        <f t="shared" si="621"/>
        <v>114790406</v>
      </c>
      <c r="I1043" s="44">
        <f t="shared" si="621"/>
        <v>110021456</v>
      </c>
      <c r="J1043" s="44"/>
      <c r="K1043" s="75">
        <f t="shared" si="615"/>
        <v>1326122</v>
      </c>
      <c r="L1043" s="36">
        <f t="shared" ref="L1043" si="631">IF(H1043=0,0,H1043/K1043*3.30578)</f>
        <v>286.15152176547861</v>
      </c>
      <c r="M1043" s="28">
        <f t="shared" si="623"/>
        <v>62.357383272260982</v>
      </c>
      <c r="N1043" s="37">
        <f t="shared" ref="N1043" si="632">IF(L1042=0,"     －",IF(L1043=0,"     －",(L1043-L1042)/L1042*100))</f>
        <v>4.0185144517224218</v>
      </c>
      <c r="O1043" s="29">
        <f t="shared" ref="O1043" si="633">IF(H1043=0,0,H1043/E1043)</f>
        <v>5934.7743770034122</v>
      </c>
      <c r="P1043" s="30">
        <f t="shared" ref="P1043" si="634">IF(K1043=0,0,K1043/E1043)</f>
        <v>68.56178264915728</v>
      </c>
      <c r="Q1043" s="6"/>
      <c r="R1043" s="7"/>
      <c r="S1043" s="8"/>
      <c r="T1043" s="9"/>
      <c r="U1043" s="5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1:31">
      <c r="A1044" s="1"/>
      <c r="B1044" s="31">
        <f t="shared" si="605"/>
        <v>2015</v>
      </c>
      <c r="C1044" s="43">
        <f t="shared" si="613"/>
        <v>989</v>
      </c>
      <c r="D1044" s="44"/>
      <c r="E1044" s="45">
        <f t="shared" si="621"/>
        <v>20348</v>
      </c>
      <c r="F1044" s="45">
        <f t="shared" si="621"/>
        <v>19383</v>
      </c>
      <c r="G1044" s="45">
        <f t="shared" si="621"/>
        <v>0</v>
      </c>
      <c r="H1044" s="45">
        <f t="shared" si="621"/>
        <v>129863236</v>
      </c>
      <c r="I1044" s="44">
        <f t="shared" si="621"/>
        <v>124436582</v>
      </c>
      <c r="J1044" s="44"/>
      <c r="K1044" s="75">
        <f t="shared" si="615"/>
        <v>1396742</v>
      </c>
      <c r="L1044" s="36">
        <f t="shared" ref="L1044" si="635">IF(H1044=0,0,H1044/K1044*3.30578)</f>
        <v>307.35761386432142</v>
      </c>
      <c r="M1044" s="28">
        <f t="shared" si="623"/>
        <v>66.978558810856129</v>
      </c>
      <c r="N1044" s="37">
        <f t="shared" ref="N1044" si="636">IF(L1043=0,"     －",IF(L1044=0,"     －",(L1044-L1043)/L1043*100))</f>
        <v>7.4107913066500162</v>
      </c>
      <c r="O1044" s="29">
        <f t="shared" ref="O1044" si="637">IF(H1044=0,0,H1044/E1044)</f>
        <v>6382.1130332219382</v>
      </c>
      <c r="P1044" s="30">
        <f t="shared" ref="P1044" si="638">IF(K1044=0,0,K1044/E1044)</f>
        <v>68.642716728916852</v>
      </c>
      <c r="Q1044" s="6"/>
      <c r="R1044" s="7"/>
      <c r="S1044" s="8"/>
      <c r="T1044" s="9"/>
      <c r="U1044" s="5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1:31">
      <c r="A1045" s="1"/>
      <c r="B1045" s="31">
        <f t="shared" si="605"/>
        <v>2016</v>
      </c>
      <c r="C1045" s="43">
        <f t="shared" si="613"/>
        <v>1004</v>
      </c>
      <c r="D1045" s="44"/>
      <c r="E1045" s="45">
        <f t="shared" si="621"/>
        <v>15520</v>
      </c>
      <c r="F1045" s="45">
        <f t="shared" si="621"/>
        <v>14222</v>
      </c>
      <c r="G1045" s="45">
        <f t="shared" si="621"/>
        <v>0</v>
      </c>
      <c r="H1045" s="45">
        <f t="shared" si="621"/>
        <v>101774470</v>
      </c>
      <c r="I1045" s="44">
        <f t="shared" si="621"/>
        <v>93894334</v>
      </c>
      <c r="J1045" s="44"/>
      <c r="K1045" s="75">
        <f t="shared" si="615"/>
        <v>1036434</v>
      </c>
      <c r="L1045" s="36">
        <f t="shared" ref="L1045" si="639">IF(H1045=0,0,H1045/K1045*3.30578)</f>
        <v>324.61691476408532</v>
      </c>
      <c r="M1045" s="28">
        <f t="shared" si="623"/>
        <v>70.739660043439883</v>
      </c>
      <c r="N1045" s="37">
        <f t="shared" ref="N1045" si="640">IF(L1044=0,"     －",IF(L1045=0,"     －",(L1045-L1044)/L1044*100))</f>
        <v>5.6153809507978449</v>
      </c>
      <c r="O1045" s="29">
        <f t="shared" ref="O1045" si="641">IF(H1045=0,0,H1045/E1045)</f>
        <v>6557.6333762886597</v>
      </c>
      <c r="P1045" s="30">
        <f t="shared" ref="P1045" si="642">IF(K1045=0,0,K1045/E1045)</f>
        <v>66.780541237113397</v>
      </c>
      <c r="Q1045" s="6"/>
      <c r="R1045" s="7"/>
      <c r="S1045" s="8"/>
      <c r="T1045" s="9"/>
      <c r="U1045" s="5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1:31">
      <c r="A1046" s="1"/>
      <c r="B1046" s="31">
        <f t="shared" si="605"/>
        <v>2017</v>
      </c>
      <c r="C1046" s="43">
        <f t="shared" si="613"/>
        <v>1111</v>
      </c>
      <c r="D1046" s="44"/>
      <c r="E1046" s="45">
        <f t="shared" si="621"/>
        <v>17094</v>
      </c>
      <c r="F1046" s="45">
        <f t="shared" si="621"/>
        <v>15763</v>
      </c>
      <c r="G1046" s="45">
        <f t="shared" si="621"/>
        <v>0</v>
      </c>
      <c r="H1046" s="45">
        <f t="shared" si="621"/>
        <v>115988454</v>
      </c>
      <c r="I1046" s="44">
        <f t="shared" si="621"/>
        <v>107104699</v>
      </c>
      <c r="J1046" s="44"/>
      <c r="K1046" s="75">
        <f t="shared" si="615"/>
        <v>1143720</v>
      </c>
      <c r="L1046" s="36">
        <f t="shared" ref="L1046" si="643">IF(H1046=0,0,H1046/K1046*3.30578)</f>
        <v>335.25015866131571</v>
      </c>
      <c r="M1046" s="28">
        <f t="shared" si="623"/>
        <v>73.056828447913531</v>
      </c>
      <c r="N1046" s="37">
        <f t="shared" ref="N1046" si="644">IF(L1045=0,"     －",IF(L1046=0,"     －",(L1046-L1045)/L1045*100))</f>
        <v>3.2756284141749283</v>
      </c>
      <c r="O1046" s="29">
        <f t="shared" ref="O1046" si="645">IF(H1046=0,0,H1046/E1046)</f>
        <v>6785.3313443313446</v>
      </c>
      <c r="P1046" s="30">
        <f t="shared" ref="P1046" si="646">IF(K1046=0,0,K1046/E1046)</f>
        <v>66.907686907686909</v>
      </c>
      <c r="Q1046" s="6"/>
      <c r="R1046" s="7"/>
      <c r="S1046" s="8"/>
      <c r="T1046" s="9"/>
      <c r="U1046" s="5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1:31">
      <c r="A1047" s="1"/>
      <c r="B1047" s="31">
        <f t="shared" si="605"/>
        <v>2018</v>
      </c>
      <c r="C1047" s="43">
        <f t="shared" si="613"/>
        <v>1149</v>
      </c>
      <c r="D1047" s="44"/>
      <c r="E1047" s="45">
        <f t="shared" si="621"/>
        <v>15212</v>
      </c>
      <c r="F1047" s="45">
        <f t="shared" si="621"/>
        <v>13547</v>
      </c>
      <c r="G1047" s="45">
        <f t="shared" si="621"/>
        <v>0</v>
      </c>
      <c r="H1047" s="45">
        <f t="shared" si="621"/>
        <v>101624221</v>
      </c>
      <c r="I1047" s="44">
        <f t="shared" si="621"/>
        <v>90361146</v>
      </c>
      <c r="J1047" s="44"/>
      <c r="K1047" s="75">
        <f t="shared" si="615"/>
        <v>963274</v>
      </c>
      <c r="L1047" s="36">
        <f t="shared" ref="L1047" si="647">IF(H1047=0,0,H1047/K1047*3.30578)</f>
        <v>348.7557198651474</v>
      </c>
      <c r="M1047" s="28">
        <f t="shared" ref="M1047" si="648">IF(L$1019=0,0,L1047/L$1019*100)</f>
        <v>75.999924647781143</v>
      </c>
      <c r="N1047" s="37">
        <f t="shared" ref="N1047" si="649">IF(L1046=0,"     －",IF(L1047=0,"     －",(L1047-L1046)/L1046*100))</f>
        <v>4.0285025539616806</v>
      </c>
      <c r="O1047" s="29">
        <f t="shared" ref="O1047" si="650">IF(H1047=0,0,H1047/E1047)</f>
        <v>6680.529910596897</v>
      </c>
      <c r="P1047" s="30">
        <f t="shared" ref="P1047" si="651">IF(K1047=0,0,K1047/E1047)</f>
        <v>63.323297396792007</v>
      </c>
      <c r="Q1047" s="6"/>
      <c r="R1047" s="7"/>
      <c r="S1047" s="8"/>
      <c r="T1047" s="9"/>
      <c r="U1047" s="5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1:31">
      <c r="A1048" s="1"/>
      <c r="B1048" s="31">
        <f t="shared" si="605"/>
        <v>2019</v>
      </c>
      <c r="C1048" s="43">
        <f t="shared" si="613"/>
        <v>1103</v>
      </c>
      <c r="D1048" s="44"/>
      <c r="E1048" s="45">
        <f t="shared" si="621"/>
        <v>16534</v>
      </c>
      <c r="F1048" s="45">
        <f t="shared" si="621"/>
        <v>14889</v>
      </c>
      <c r="G1048" s="45">
        <f t="shared" si="621"/>
        <v>0</v>
      </c>
      <c r="H1048" s="45">
        <f t="shared" si="621"/>
        <v>117426472</v>
      </c>
      <c r="I1048" s="44">
        <f t="shared" si="621"/>
        <v>106950797</v>
      </c>
      <c r="J1048" s="44"/>
      <c r="K1048" s="75">
        <f t="shared" si="615"/>
        <v>1072663</v>
      </c>
      <c r="L1048" s="36">
        <f t="shared" ref="L1048" si="652">IF(H1048=0,0,H1048/K1048*3.30578)</f>
        <v>361.89006482759265</v>
      </c>
      <c r="M1048" s="28">
        <f t="shared" ref="M1048" si="653">IF(L$1019=0,0,L1048/L$1019*100)</f>
        <v>78.862126385518323</v>
      </c>
      <c r="N1048" s="37">
        <f t="shared" ref="N1048" si="654">IF(L1047=0,"     －",IF(L1048=0,"     －",(L1048-L1047)/L1047*100))</f>
        <v>3.7660586520341184</v>
      </c>
      <c r="O1048" s="29">
        <f t="shared" ref="O1048" si="655">IF(H1048=0,0,H1048/E1048)</f>
        <v>7102.121204790129</v>
      </c>
      <c r="P1048" s="30">
        <f t="shared" ref="P1048" si="656">IF(K1048=0,0,K1048/E1048)</f>
        <v>64.876194508285963</v>
      </c>
      <c r="Q1048" s="6"/>
      <c r="R1048" s="7"/>
      <c r="S1048" s="8"/>
      <c r="T1048" s="9"/>
      <c r="U1048" s="5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1:31">
      <c r="A1049" s="1"/>
      <c r="B1049" s="31">
        <f t="shared" si="605"/>
        <v>2020</v>
      </c>
      <c r="C1049" s="43">
        <f t="shared" si="613"/>
        <v>772</v>
      </c>
      <c r="D1049" s="44"/>
      <c r="E1049" s="45">
        <f t="shared" si="621"/>
        <v>10364</v>
      </c>
      <c r="F1049" s="45">
        <f t="shared" si="621"/>
        <v>9350</v>
      </c>
      <c r="G1049" s="45">
        <f t="shared" si="621"/>
        <v>0</v>
      </c>
      <c r="H1049" s="45">
        <f t="shared" si="621"/>
        <v>79516277</v>
      </c>
      <c r="I1049" s="44">
        <f t="shared" si="621"/>
        <v>71950810</v>
      </c>
      <c r="J1049" s="44"/>
      <c r="K1049" s="75">
        <f t="shared" si="615"/>
        <v>669533</v>
      </c>
      <c r="L1049" s="36">
        <f t="shared" ref="L1049" si="657">IF(H1049=0,0,H1049/K1049*3.30578)</f>
        <v>392.60696363145655</v>
      </c>
      <c r="M1049" s="28">
        <f t="shared" ref="M1049" si="658">IF(L$1019=0,0,L1049/L$1019*100)</f>
        <v>85.555871782467918</v>
      </c>
      <c r="N1049" s="37">
        <f t="shared" ref="N1049" si="659">IF(L1048=0,"     －",IF(L1049=0,"     －",(L1049-L1048)/L1048*100))</f>
        <v>8.4879088400776297</v>
      </c>
      <c r="O1049" s="29">
        <f t="shared" ref="O1049" si="660">IF(H1049=0,0,H1049/E1049)</f>
        <v>7672.354013894249</v>
      </c>
      <c r="P1049" s="30">
        <f t="shared" ref="P1049" si="661">IF(K1049=0,0,K1049/E1049)</f>
        <v>64.601794673871098</v>
      </c>
      <c r="Q1049" s="6"/>
      <c r="R1049" s="7"/>
      <c r="S1049" s="8"/>
      <c r="T1049" s="9"/>
      <c r="U1049" s="5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1:31">
      <c r="A1050" s="1"/>
      <c r="B1050" s="31">
        <f t="shared" si="605"/>
        <v>2021</v>
      </c>
      <c r="C1050" s="43">
        <f t="shared" si="613"/>
        <v>790</v>
      </c>
      <c r="D1050" s="44"/>
      <c r="E1050" s="45">
        <f t="shared" ref="E1050:I1053" si="662">E840+E1015</f>
        <v>13453</v>
      </c>
      <c r="F1050" s="45">
        <f t="shared" si="662"/>
        <v>12797</v>
      </c>
      <c r="G1050" s="45">
        <f t="shared" si="662"/>
        <v>0</v>
      </c>
      <c r="H1050" s="45">
        <f t="shared" si="662"/>
        <v>108685553</v>
      </c>
      <c r="I1050" s="44">
        <f t="shared" si="662"/>
        <v>103551957</v>
      </c>
      <c r="J1050" s="44"/>
      <c r="K1050" s="75">
        <f t="shared" si="615"/>
        <v>889128</v>
      </c>
      <c r="L1050" s="36">
        <f t="shared" ref="L1050" si="663">IF(H1050=0,0,H1050/K1050*3.30578)</f>
        <v>404.09314226561304</v>
      </c>
      <c r="M1050" s="28">
        <f t="shared" ref="M1050" si="664">IF(L$1019=0,0,L1050/L$1019*100)</f>
        <v>88.058909470349818</v>
      </c>
      <c r="N1050" s="37">
        <f t="shared" ref="N1050" si="665">IF(L1049=0,"     －",IF(L1050=0,"     －",(L1050-L1049)/L1049*100))</f>
        <v>2.9256176528082829</v>
      </c>
      <c r="O1050" s="29">
        <f t="shared" ref="O1050" si="666">IF(H1050=0,0,H1050/E1050)</f>
        <v>8078.9082732476027</v>
      </c>
      <c r="P1050" s="30">
        <f t="shared" ref="P1050" si="667">IF(K1050=0,0,K1050/E1050)</f>
        <v>66.091429420946994</v>
      </c>
      <c r="Q1050" s="6"/>
      <c r="R1050" s="7"/>
      <c r="S1050" s="8"/>
      <c r="T1050" s="9"/>
      <c r="U1050" s="5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1:31">
      <c r="A1051" s="1"/>
      <c r="B1051" s="31">
        <f t="shared" si="605"/>
        <v>2022</v>
      </c>
      <c r="C1051" s="43">
        <f t="shared" si="613"/>
        <v>664</v>
      </c>
      <c r="D1051" s="44"/>
      <c r="E1051" s="45">
        <f t="shared" si="662"/>
        <v>11264</v>
      </c>
      <c r="F1051" s="45">
        <f t="shared" si="662"/>
        <v>10643</v>
      </c>
      <c r="G1051" s="45">
        <f t="shared" si="662"/>
        <v>0</v>
      </c>
      <c r="H1051" s="45">
        <f t="shared" si="662"/>
        <v>89589151</v>
      </c>
      <c r="I1051" s="44">
        <f t="shared" si="662"/>
        <v>85248946</v>
      </c>
      <c r="J1051" s="44"/>
      <c r="K1051" s="75">
        <f t="shared" si="615"/>
        <v>726583</v>
      </c>
      <c r="L1051" s="36">
        <f t="shared" ref="L1051" si="668">IF(H1051=0,0,H1051/K1051*3.30578)</f>
        <v>407.609348956389</v>
      </c>
      <c r="M1051" s="28">
        <f t="shared" ref="M1051" si="669">IF(L$1019=0,0,L1051/L$1019*100)</f>
        <v>88.825151938425535</v>
      </c>
      <c r="N1051" s="37">
        <f t="shared" ref="N1051" si="670">IF(L1050=0,"     －",IF(L1051=0,"     －",(L1051-L1050)/L1050*100))</f>
        <v>0.87014757812067345</v>
      </c>
      <c r="O1051" s="29">
        <f t="shared" ref="O1051" si="671">IF(H1051=0,0,H1051/E1051)</f>
        <v>7953.582297585227</v>
      </c>
      <c r="P1051" s="30">
        <f t="shared" ref="P1051" si="672">IF(K1051=0,0,K1051/E1051)</f>
        <v>64.5048828125</v>
      </c>
      <c r="Q1051" s="6"/>
      <c r="R1051" s="7"/>
      <c r="S1051" s="8"/>
      <c r="T1051" s="9"/>
      <c r="U1051" s="5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1:31">
      <c r="A1052" s="1"/>
      <c r="B1052" s="31">
        <f t="shared" si="605"/>
        <v>2023</v>
      </c>
      <c r="C1052" s="43">
        <f t="shared" si="613"/>
        <v>628</v>
      </c>
      <c r="D1052" s="44"/>
      <c r="E1052" s="45">
        <f t="shared" si="662"/>
        <v>11682</v>
      </c>
      <c r="F1052" s="45">
        <f t="shared" si="662"/>
        <v>11104</v>
      </c>
      <c r="G1052" s="45">
        <f t="shared" si="662"/>
        <v>0</v>
      </c>
      <c r="H1052" s="45">
        <f t="shared" si="662"/>
        <v>128943544</v>
      </c>
      <c r="I1052" s="44">
        <f t="shared" si="662"/>
        <v>124629299</v>
      </c>
      <c r="J1052" s="44"/>
      <c r="K1052" s="75">
        <f t="shared" si="615"/>
        <v>786397</v>
      </c>
      <c r="L1052" s="36">
        <f t="shared" ref="L1052" si="673">IF(H1052=0,0,H1052/K1052*3.30578)</f>
        <v>542.04045651791648</v>
      </c>
      <c r="M1052" s="28">
        <f t="shared" ref="M1052" si="674">IF(L$1019=0,0,L1052/L$1019*100)</f>
        <v>118.12002357219929</v>
      </c>
      <c r="N1052" s="37">
        <f t="shared" ref="N1052" si="675">IF(L1051=0,"     －",IF(L1052=0,"     －",(L1052-L1051)/L1051*100))</f>
        <v>32.980378861700387</v>
      </c>
      <c r="O1052" s="29">
        <f t="shared" ref="O1052" si="676">IF(H1052=0,0,H1052/E1052)</f>
        <v>11037.796952576613</v>
      </c>
      <c r="P1052" s="30">
        <f t="shared" ref="P1052" si="677">IF(K1052=0,0,K1052/E1052)</f>
        <v>67.316983393254574</v>
      </c>
      <c r="Q1052" s="6"/>
      <c r="R1052" s="7"/>
      <c r="S1052" s="8"/>
      <c r="T1052" s="9"/>
      <c r="U1052" s="5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1:31">
      <c r="A1053" s="1"/>
      <c r="B1053" s="31">
        <f t="shared" si="605"/>
        <v>2024</v>
      </c>
      <c r="C1053" s="43">
        <f t="shared" si="613"/>
        <v>553</v>
      </c>
      <c r="D1053" s="44"/>
      <c r="E1053" s="45">
        <f t="shared" si="662"/>
        <v>8757</v>
      </c>
      <c r="F1053" s="45">
        <f t="shared" si="662"/>
        <v>8401</v>
      </c>
      <c r="G1053" s="45">
        <f t="shared" si="662"/>
        <v>0</v>
      </c>
      <c r="H1053" s="45">
        <f t="shared" si="662"/>
        <v>89624806</v>
      </c>
      <c r="I1053" s="44">
        <f t="shared" si="662"/>
        <v>86635588</v>
      </c>
      <c r="J1053" s="44"/>
      <c r="K1053" s="75">
        <f t="shared" si="615"/>
        <v>570544</v>
      </c>
      <c r="L1053" s="36">
        <f t="shared" ref="L1053" si="678">IF(H1053=0,0,H1053/K1053*3.30578)</f>
        <v>519.29367617340642</v>
      </c>
      <c r="M1053" s="28">
        <f t="shared" ref="M1053" si="679">IF(L$1019=0,0,L1053/L$1019*100)</f>
        <v>113.16310532342951</v>
      </c>
      <c r="N1053" s="37">
        <f t="shared" ref="N1053" si="680">IF(L1052=0,"     －",IF(L1053=0,"     －",(L1053-L1052)/L1052*100))</f>
        <v>-4.1965097016256001</v>
      </c>
      <c r="O1053" s="29">
        <f t="shared" ref="O1053" si="681">IF(H1053=0,0,H1053/E1053)</f>
        <v>10234.647253625672</v>
      </c>
      <c r="P1053" s="30">
        <f t="shared" ref="P1053" si="682">IF(K1053=0,0,K1053/E1053)</f>
        <v>65.152906246431428</v>
      </c>
      <c r="Q1053" s="6"/>
      <c r="R1053" s="7"/>
      <c r="S1053" s="8"/>
      <c r="T1053" s="9"/>
      <c r="U1053" s="5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1:31">
      <c r="A1054" s="1"/>
      <c r="B1054" s="58" t="s">
        <v>55</v>
      </c>
      <c r="C1054" s="59">
        <v>17</v>
      </c>
      <c r="D1054" s="60">
        <v>13</v>
      </c>
      <c r="E1054" s="61">
        <v>619</v>
      </c>
      <c r="F1054" s="61">
        <v>585</v>
      </c>
      <c r="G1054" s="61">
        <v>550</v>
      </c>
      <c r="H1054" s="61">
        <v>2622098</v>
      </c>
      <c r="I1054" s="60">
        <v>2338272</v>
      </c>
      <c r="J1054" s="60">
        <v>2083673</v>
      </c>
      <c r="K1054" s="73">
        <v>24107</v>
      </c>
      <c r="L1054" s="63">
        <f t="shared" si="504"/>
        <v>359.56689453021943</v>
      </c>
      <c r="M1054" s="62">
        <v>100</v>
      </c>
      <c r="N1054" s="63"/>
      <c r="O1054" s="64">
        <f t="shared" si="505"/>
        <v>4236.0226171243939</v>
      </c>
      <c r="P1054" s="65">
        <f t="shared" si="506"/>
        <v>38.945072697899839</v>
      </c>
      <c r="Q1054" s="6">
        <f t="shared" ref="Q1054:Q1069" si="683">IF(F1054=0,0,F1054/E1054*100)</f>
        <v>94.507269789983852</v>
      </c>
      <c r="R1054" s="7">
        <f t="shared" ref="R1054:R1069" si="684">IF(G1054=0,0,G1054/E1054*100)</f>
        <v>88.852988691437801</v>
      </c>
      <c r="S1054" s="8">
        <f t="shared" ref="S1054:S1069" si="685">IF(I1054=0,0,I1054/H1054*100)</f>
        <v>89.175614336306268</v>
      </c>
      <c r="T1054" s="9">
        <f t="shared" ref="T1054:T1069" si="686">E1054-F1054</f>
        <v>34</v>
      </c>
      <c r="U1054" s="5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1:31">
      <c r="A1055" s="1"/>
      <c r="B1055" s="31">
        <v>1991</v>
      </c>
      <c r="C1055" s="33">
        <v>10</v>
      </c>
      <c r="D1055" s="34">
        <v>3</v>
      </c>
      <c r="E1055" s="35">
        <v>316</v>
      </c>
      <c r="F1055" s="35">
        <v>203</v>
      </c>
      <c r="G1055" s="35">
        <v>175</v>
      </c>
      <c r="H1055" s="35">
        <v>1900330</v>
      </c>
      <c r="I1055" s="34">
        <v>1027207</v>
      </c>
      <c r="J1055" s="34">
        <v>945365</v>
      </c>
      <c r="K1055" s="72">
        <v>18416</v>
      </c>
      <c r="L1055" s="36">
        <f t="shared" si="504"/>
        <v>341.12037942006953</v>
      </c>
      <c r="M1055" s="28">
        <f>IF(L1054=0,0,L1055/L1054*100)</f>
        <v>94.869796026619582</v>
      </c>
      <c r="N1055" s="37">
        <f t="shared" ref="N1055:N1070" si="687">IF(L1054=0,"     －",IF(L1055=0,"     －",(L1055-L1054)/L1054*100))</f>
        <v>-5.1302039733804206</v>
      </c>
      <c r="O1055" s="29">
        <f t="shared" si="505"/>
        <v>6013.7025316455693</v>
      </c>
      <c r="P1055" s="30">
        <f t="shared" si="506"/>
        <v>58.278481012658226</v>
      </c>
      <c r="Q1055" s="6">
        <f t="shared" si="683"/>
        <v>64.240506329113927</v>
      </c>
      <c r="R1055" s="7">
        <f t="shared" si="684"/>
        <v>55.379746835443036</v>
      </c>
      <c r="S1055" s="8">
        <f t="shared" si="685"/>
        <v>54.054137965511252</v>
      </c>
      <c r="T1055" s="9">
        <f t="shared" si="686"/>
        <v>113</v>
      </c>
      <c r="U1055" s="5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1:31">
      <c r="A1056" s="1"/>
      <c r="B1056" s="31">
        <v>1992</v>
      </c>
      <c r="C1056" s="33">
        <v>8</v>
      </c>
      <c r="D1056" s="34">
        <v>6</v>
      </c>
      <c r="E1056" s="35">
        <v>179</v>
      </c>
      <c r="F1056" s="35">
        <v>159</v>
      </c>
      <c r="G1056" s="35">
        <v>148</v>
      </c>
      <c r="H1056" s="35">
        <v>784240</v>
      </c>
      <c r="I1056" s="34">
        <v>705770</v>
      </c>
      <c r="J1056" s="34">
        <v>665090</v>
      </c>
      <c r="K1056" s="72">
        <v>8279</v>
      </c>
      <c r="L1056" s="36">
        <f t="shared" si="504"/>
        <v>313.14469225751907</v>
      </c>
      <c r="M1056" s="28">
        <f>IF(L1054=0,0,L1056/L1054*100)</f>
        <v>87.089411461710952</v>
      </c>
      <c r="N1056" s="37">
        <f t="shared" si="687"/>
        <v>-8.2011186813614714</v>
      </c>
      <c r="O1056" s="29">
        <f t="shared" si="505"/>
        <v>4381.2290502793294</v>
      </c>
      <c r="P1056" s="30">
        <f t="shared" si="506"/>
        <v>46.25139664804469</v>
      </c>
      <c r="Q1056" s="6">
        <f t="shared" si="683"/>
        <v>88.826815642458101</v>
      </c>
      <c r="R1056" s="7">
        <f t="shared" si="684"/>
        <v>82.681564245810051</v>
      </c>
      <c r="S1056" s="8">
        <f t="shared" si="685"/>
        <v>89.994134448638178</v>
      </c>
      <c r="T1056" s="9">
        <f t="shared" si="686"/>
        <v>20</v>
      </c>
      <c r="U1056" s="5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1:31">
      <c r="A1057" s="1"/>
      <c r="B1057" s="31">
        <f>B1056+1</f>
        <v>1993</v>
      </c>
      <c r="C1057" s="33">
        <v>12</v>
      </c>
      <c r="D1057" s="34">
        <v>5</v>
      </c>
      <c r="E1057" s="35">
        <v>457</v>
      </c>
      <c r="F1057" s="35">
        <v>429</v>
      </c>
      <c r="G1057" s="35">
        <v>385</v>
      </c>
      <c r="H1057" s="35">
        <v>1935757</v>
      </c>
      <c r="I1057" s="34">
        <v>1803684</v>
      </c>
      <c r="J1057" s="34">
        <v>1630691</v>
      </c>
      <c r="K1057" s="72">
        <v>24428</v>
      </c>
      <c r="L1057" s="36">
        <f t="shared" si="504"/>
        <v>261.96114194612738</v>
      </c>
      <c r="M1057" s="28">
        <f>IF(L1054=0,0,L1057/L1054*100)</f>
        <v>72.854633152027048</v>
      </c>
      <c r="N1057" s="37">
        <f t="shared" si="687"/>
        <v>-16.345016082629353</v>
      </c>
      <c r="O1057" s="29">
        <f t="shared" si="505"/>
        <v>4235.7921225382934</v>
      </c>
      <c r="P1057" s="30">
        <f t="shared" si="506"/>
        <v>53.452954048140043</v>
      </c>
      <c r="Q1057" s="6">
        <f t="shared" si="683"/>
        <v>93.873085339168497</v>
      </c>
      <c r="R1057" s="7">
        <f t="shared" si="684"/>
        <v>84.245076586433271</v>
      </c>
      <c r="S1057" s="8">
        <f t="shared" si="685"/>
        <v>93.177191145376199</v>
      </c>
      <c r="T1057" s="9">
        <f t="shared" si="686"/>
        <v>28</v>
      </c>
      <c r="U1057" s="5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1:31">
      <c r="A1058" s="1"/>
      <c r="B1058" s="31">
        <f t="shared" ref="B1058:B1078" si="688">B1057+1</f>
        <v>1994</v>
      </c>
      <c r="C1058" s="33">
        <v>19</v>
      </c>
      <c r="D1058" s="34">
        <v>12</v>
      </c>
      <c r="E1058" s="35">
        <v>738</v>
      </c>
      <c r="F1058" s="35">
        <v>683</v>
      </c>
      <c r="G1058" s="35">
        <v>599</v>
      </c>
      <c r="H1058" s="35">
        <v>3578863</v>
      </c>
      <c r="I1058" s="34">
        <v>3329618</v>
      </c>
      <c r="J1058" s="34">
        <v>2919004</v>
      </c>
      <c r="K1058" s="72">
        <v>49073</v>
      </c>
      <c r="L1058" s="36">
        <f t="shared" si="504"/>
        <v>241.08845450940433</v>
      </c>
      <c r="M1058" s="28">
        <f>IF(L1054=0,0,L1058/L1054*100)</f>
        <v>67.049680651048448</v>
      </c>
      <c r="N1058" s="37">
        <f t="shared" si="687"/>
        <v>-7.9678563323012046</v>
      </c>
      <c r="O1058" s="29">
        <f t="shared" si="505"/>
        <v>4849.4078590785912</v>
      </c>
      <c r="P1058" s="30">
        <f t="shared" si="506"/>
        <v>66.494579945799458</v>
      </c>
      <c r="Q1058" s="6">
        <f t="shared" si="683"/>
        <v>92.547425474254737</v>
      </c>
      <c r="R1058" s="7">
        <f t="shared" si="684"/>
        <v>81.165311653116532</v>
      </c>
      <c r="S1058" s="8">
        <f t="shared" si="685"/>
        <v>93.0356372959792</v>
      </c>
      <c r="T1058" s="9">
        <f t="shared" si="686"/>
        <v>55</v>
      </c>
      <c r="U1058" s="5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1:31">
      <c r="A1059" s="1"/>
      <c r="B1059" s="31">
        <f t="shared" si="688"/>
        <v>1995</v>
      </c>
      <c r="C1059" s="33">
        <v>22</v>
      </c>
      <c r="D1059" s="34">
        <v>13</v>
      </c>
      <c r="E1059" s="35">
        <v>1093</v>
      </c>
      <c r="F1059" s="35">
        <v>1022</v>
      </c>
      <c r="G1059" s="35">
        <v>899</v>
      </c>
      <c r="H1059" s="35">
        <v>4678034</v>
      </c>
      <c r="I1059" s="34">
        <v>4411745</v>
      </c>
      <c r="J1059" s="34">
        <v>3899554</v>
      </c>
      <c r="K1059" s="72">
        <v>72926</v>
      </c>
      <c r="L1059" s="36">
        <f t="shared" si="504"/>
        <v>212.05813066012121</v>
      </c>
      <c r="M1059" s="28">
        <f>IF(L1054=0,0,L1059/L1054*100)</f>
        <v>58.975988581256608</v>
      </c>
      <c r="N1059" s="37">
        <f t="shared" si="687"/>
        <v>-12.041357977244287</v>
      </c>
      <c r="O1059" s="29">
        <f t="shared" si="505"/>
        <v>4279.9945105215002</v>
      </c>
      <c r="P1059" s="30">
        <f t="shared" si="506"/>
        <v>66.720951509606593</v>
      </c>
      <c r="Q1059" s="6">
        <f t="shared" si="683"/>
        <v>93.504117108874652</v>
      </c>
      <c r="R1059" s="7">
        <f t="shared" si="684"/>
        <v>82.250686184812437</v>
      </c>
      <c r="S1059" s="8">
        <f t="shared" si="685"/>
        <v>94.307672838632641</v>
      </c>
      <c r="T1059" s="9">
        <f t="shared" si="686"/>
        <v>71</v>
      </c>
      <c r="U1059" s="5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1:31">
      <c r="A1060" s="1"/>
      <c r="B1060" s="31">
        <f t="shared" si="688"/>
        <v>1996</v>
      </c>
      <c r="C1060" s="33">
        <v>12</v>
      </c>
      <c r="D1060" s="34">
        <v>12</v>
      </c>
      <c r="E1060" s="35">
        <v>521</v>
      </c>
      <c r="F1060" s="35">
        <v>521</v>
      </c>
      <c r="G1060" s="35">
        <v>480</v>
      </c>
      <c r="H1060" s="35">
        <v>2334806</v>
      </c>
      <c r="I1060" s="34">
        <v>2334806</v>
      </c>
      <c r="J1060" s="34">
        <v>2175420</v>
      </c>
      <c r="K1060" s="72">
        <v>35866</v>
      </c>
      <c r="L1060" s="36">
        <f t="shared" si="504"/>
        <v>215.19977077678024</v>
      </c>
      <c r="M1060" s="28">
        <f>IF(L1054=0,0,L1060/L1054*100)</f>
        <v>59.849717549203909</v>
      </c>
      <c r="N1060" s="37">
        <f t="shared" si="687"/>
        <v>1.4814994864282454</v>
      </c>
      <c r="O1060" s="29">
        <f t="shared" si="505"/>
        <v>4481.3934740882914</v>
      </c>
      <c r="P1060" s="30">
        <f t="shared" si="506"/>
        <v>68.840690978886755</v>
      </c>
      <c r="Q1060" s="6">
        <f t="shared" si="683"/>
        <v>100</v>
      </c>
      <c r="R1060" s="7">
        <f t="shared" si="684"/>
        <v>92.130518234165066</v>
      </c>
      <c r="S1060" s="8">
        <f t="shared" si="685"/>
        <v>100</v>
      </c>
      <c r="T1060" s="9">
        <f t="shared" si="686"/>
        <v>0</v>
      </c>
      <c r="U1060" s="5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1:31">
      <c r="A1061" s="1"/>
      <c r="B1061" s="31">
        <f t="shared" si="688"/>
        <v>1997</v>
      </c>
      <c r="C1061" s="33">
        <v>18</v>
      </c>
      <c r="D1061">
        <v>9</v>
      </c>
      <c r="E1061" s="35">
        <v>780</v>
      </c>
      <c r="F1061" s="35">
        <v>748</v>
      </c>
      <c r="G1061" s="35">
        <v>681</v>
      </c>
      <c r="H1061" s="35">
        <v>3285516</v>
      </c>
      <c r="I1061" s="34">
        <v>3152351</v>
      </c>
      <c r="J1061" s="34">
        <v>2875276</v>
      </c>
      <c r="K1061" s="72">
        <v>57271</v>
      </c>
      <c r="L1061" s="36">
        <f t="shared" si="504"/>
        <v>189.64559868834138</v>
      </c>
      <c r="M1061" s="28">
        <f>IF(L1054=0,0,L1061/L1054*100)</f>
        <v>52.742786272389388</v>
      </c>
      <c r="N1061" s="37">
        <f t="shared" si="687"/>
        <v>-11.874627931153968</v>
      </c>
      <c r="O1061" s="29">
        <f t="shared" si="505"/>
        <v>4212.2</v>
      </c>
      <c r="P1061" s="30">
        <f t="shared" si="506"/>
        <v>73.424358974358981</v>
      </c>
      <c r="Q1061" s="6">
        <f t="shared" si="683"/>
        <v>95.897435897435898</v>
      </c>
      <c r="R1061" s="7">
        <f t="shared" si="684"/>
        <v>87.307692307692307</v>
      </c>
      <c r="S1061" s="8">
        <f t="shared" si="685"/>
        <v>95.94690757859648</v>
      </c>
      <c r="T1061" s="9">
        <f t="shared" si="686"/>
        <v>32</v>
      </c>
      <c r="U1061" s="5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1:31">
      <c r="A1062" s="1"/>
      <c r="B1062" s="31">
        <f t="shared" si="688"/>
        <v>1998</v>
      </c>
      <c r="C1062" s="33">
        <v>25</v>
      </c>
      <c r="D1062" s="34">
        <v>17</v>
      </c>
      <c r="E1062" s="35">
        <v>561</v>
      </c>
      <c r="F1062" s="35">
        <v>522</v>
      </c>
      <c r="G1062" s="35">
        <v>433</v>
      </c>
      <c r="H1062" s="35">
        <v>1988020</v>
      </c>
      <c r="I1062" s="34">
        <v>1844930</v>
      </c>
      <c r="J1062" s="34">
        <v>1523060</v>
      </c>
      <c r="K1062" s="72">
        <v>37875</v>
      </c>
      <c r="L1062" s="36">
        <f t="shared" si="504"/>
        <v>173.51701004884487</v>
      </c>
      <c r="M1062" s="28">
        <f>IF(L1054=0,0,L1062/L1054*100)</f>
        <v>48.257226315439283</v>
      </c>
      <c r="N1062" s="37">
        <f t="shared" si="687"/>
        <v>-8.5045942278902107</v>
      </c>
      <c r="O1062" s="29">
        <f t="shared" si="505"/>
        <v>3543.7076648841353</v>
      </c>
      <c r="P1062" s="30">
        <f t="shared" si="506"/>
        <v>67.513368983957221</v>
      </c>
      <c r="Q1062" s="6">
        <f t="shared" si="683"/>
        <v>93.048128342245988</v>
      </c>
      <c r="R1062" s="7">
        <f t="shared" si="684"/>
        <v>77.183600713012481</v>
      </c>
      <c r="S1062" s="8">
        <f t="shared" si="685"/>
        <v>92.802386293900469</v>
      </c>
      <c r="T1062" s="9">
        <f t="shared" si="686"/>
        <v>39</v>
      </c>
      <c r="U1062" s="5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</row>
    <row r="1063" spans="1:31">
      <c r="A1063" s="1"/>
      <c r="B1063" s="31">
        <f t="shared" si="688"/>
        <v>1999</v>
      </c>
      <c r="C1063" s="33">
        <v>37</v>
      </c>
      <c r="D1063" s="34">
        <v>24</v>
      </c>
      <c r="E1063" s="35">
        <v>1457</v>
      </c>
      <c r="F1063" s="35">
        <v>1385</v>
      </c>
      <c r="G1063" s="35">
        <v>1196</v>
      </c>
      <c r="H1063" s="35">
        <v>5274630</v>
      </c>
      <c r="I1063" s="34">
        <v>5018360</v>
      </c>
      <c r="J1063" s="34">
        <v>4360230</v>
      </c>
      <c r="K1063" s="72">
        <v>108741</v>
      </c>
      <c r="L1063" s="36">
        <f t="shared" si="504"/>
        <v>160.35135194085026</v>
      </c>
      <c r="M1063" s="28">
        <f>IF(L1054=0,0,L1063/L1054*100)</f>
        <v>44.595693980768772</v>
      </c>
      <c r="N1063" s="37">
        <f t="shared" si="687"/>
        <v>-7.5875316802015451</v>
      </c>
      <c r="O1063" s="29">
        <f t="shared" si="505"/>
        <v>3620.1990391214827</v>
      </c>
      <c r="P1063" s="30">
        <f t="shared" si="506"/>
        <v>74.633493479752914</v>
      </c>
      <c r="Q1063" s="6">
        <f t="shared" si="683"/>
        <v>95.058339052848311</v>
      </c>
      <c r="R1063" s="7">
        <f t="shared" si="684"/>
        <v>82.086479066575151</v>
      </c>
      <c r="S1063" s="8">
        <f t="shared" si="685"/>
        <v>95.141460159290787</v>
      </c>
      <c r="T1063" s="9">
        <f t="shared" si="686"/>
        <v>72</v>
      </c>
      <c r="U1063" s="5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</row>
    <row r="1064" spans="1:31">
      <c r="A1064" s="1"/>
      <c r="B1064" s="31">
        <f t="shared" si="688"/>
        <v>2000</v>
      </c>
      <c r="C1064" s="33">
        <v>26</v>
      </c>
      <c r="D1064" s="34">
        <v>15</v>
      </c>
      <c r="E1064" s="35">
        <v>824</v>
      </c>
      <c r="F1064" s="35">
        <v>734</v>
      </c>
      <c r="G1064" s="35">
        <v>681</v>
      </c>
      <c r="H1064" s="35">
        <v>2778160</v>
      </c>
      <c r="I1064" s="34">
        <v>2482440</v>
      </c>
      <c r="J1064" s="34">
        <v>2299180</v>
      </c>
      <c r="K1064" s="72">
        <v>58603</v>
      </c>
      <c r="L1064" s="36">
        <f t="shared" si="504"/>
        <v>156.71528359981571</v>
      </c>
      <c r="M1064" s="28">
        <f>IF(L1054=0,0,L1064/L1054*100)</f>
        <v>43.58445840921118</v>
      </c>
      <c r="N1064" s="37">
        <f t="shared" si="687"/>
        <v>-2.2675632584474972</v>
      </c>
      <c r="O1064" s="29">
        <f t="shared" si="505"/>
        <v>3371.5533980582522</v>
      </c>
      <c r="P1064" s="30">
        <f t="shared" si="506"/>
        <v>71.120145631067956</v>
      </c>
      <c r="Q1064" s="6">
        <f t="shared" si="683"/>
        <v>89.077669902912632</v>
      </c>
      <c r="R1064" s="7">
        <f t="shared" si="684"/>
        <v>82.645631067961162</v>
      </c>
      <c r="S1064" s="8">
        <f t="shared" si="685"/>
        <v>89.355544677052436</v>
      </c>
      <c r="T1064" s="9">
        <f t="shared" si="686"/>
        <v>90</v>
      </c>
      <c r="U1064" s="5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</row>
    <row r="1065" spans="1:31">
      <c r="A1065" s="1"/>
      <c r="B1065" s="31">
        <f t="shared" si="688"/>
        <v>2001</v>
      </c>
      <c r="C1065" s="33">
        <v>33</v>
      </c>
      <c r="D1065" s="34"/>
      <c r="E1065" s="35">
        <v>1272</v>
      </c>
      <c r="F1065" s="35">
        <v>1191</v>
      </c>
      <c r="G1065" s="35">
        <v>1102</v>
      </c>
      <c r="H1065" s="35">
        <v>4430117</v>
      </c>
      <c r="I1065" s="34">
        <v>4135121</v>
      </c>
      <c r="J1065" s="34"/>
      <c r="K1065" s="72">
        <v>91482</v>
      </c>
      <c r="L1065" s="36">
        <f t="shared" si="504"/>
        <v>160.08605164141579</v>
      </c>
      <c r="M1065" s="28">
        <f>IF(L1054=0,0,L1065/L1054*100)</f>
        <v>44.521910686625112</v>
      </c>
      <c r="N1065" s="37">
        <f t="shared" si="687"/>
        <v>2.1508866041474275</v>
      </c>
      <c r="O1065" s="29">
        <f t="shared" si="505"/>
        <v>3482.7963836477988</v>
      </c>
      <c r="P1065" s="30">
        <f t="shared" si="506"/>
        <v>71.919811320754718</v>
      </c>
      <c r="Q1065" s="6">
        <f t="shared" si="683"/>
        <v>93.632075471698116</v>
      </c>
      <c r="R1065" s="7">
        <f t="shared" si="684"/>
        <v>86.635220125786162</v>
      </c>
      <c r="S1065" s="8">
        <f t="shared" si="685"/>
        <v>93.341123947742233</v>
      </c>
      <c r="T1065" s="9">
        <f t="shared" si="686"/>
        <v>81</v>
      </c>
      <c r="U1065" s="5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</row>
    <row r="1066" spans="1:31">
      <c r="A1066" s="1"/>
      <c r="B1066" s="31">
        <f t="shared" si="688"/>
        <v>2002</v>
      </c>
      <c r="C1066" s="33">
        <v>44</v>
      </c>
      <c r="D1066" s="34"/>
      <c r="E1066" s="35">
        <v>1384</v>
      </c>
      <c r="F1066" s="35">
        <v>1311</v>
      </c>
      <c r="G1066" s="35">
        <v>1032</v>
      </c>
      <c r="H1066" s="35">
        <v>4691912</v>
      </c>
      <c r="I1066" s="34">
        <v>4454033</v>
      </c>
      <c r="J1066" s="34"/>
      <c r="K1066" s="72">
        <v>105851</v>
      </c>
      <c r="L1066" s="36">
        <f t="shared" si="504"/>
        <v>146.53077298617868</v>
      </c>
      <c r="M1066" s="28">
        <f>IF(L1054=0,0,L1066/L1054*100)</f>
        <v>40.752020059472869</v>
      </c>
      <c r="N1066" s="37">
        <f t="shared" si="687"/>
        <v>-8.4674951479222056</v>
      </c>
      <c r="O1066" s="29">
        <f t="shared" si="505"/>
        <v>3390.1098265895953</v>
      </c>
      <c r="P1066" s="30">
        <f t="shared" si="506"/>
        <v>76.481936416184965</v>
      </c>
      <c r="Q1066" s="6">
        <f t="shared" si="683"/>
        <v>94.725433526011557</v>
      </c>
      <c r="R1066" s="7">
        <f t="shared" si="684"/>
        <v>74.566473988439313</v>
      </c>
      <c r="S1066" s="8">
        <f t="shared" si="685"/>
        <v>94.930020000375109</v>
      </c>
      <c r="T1066" s="9">
        <f t="shared" si="686"/>
        <v>73</v>
      </c>
      <c r="U1066" s="5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</row>
    <row r="1067" spans="1:31">
      <c r="A1067" s="1"/>
      <c r="B1067" s="31">
        <f t="shared" si="688"/>
        <v>2003</v>
      </c>
      <c r="C1067" s="33">
        <v>48</v>
      </c>
      <c r="D1067" s="34"/>
      <c r="E1067" s="35">
        <v>1384</v>
      </c>
      <c r="F1067" s="35">
        <v>1362</v>
      </c>
      <c r="G1067" s="35"/>
      <c r="H1067" s="35">
        <v>4559930</v>
      </c>
      <c r="I1067" s="34">
        <v>4475842</v>
      </c>
      <c r="J1067" s="34"/>
      <c r="K1067" s="72">
        <v>104536</v>
      </c>
      <c r="L1067" s="36">
        <f t="shared" si="504"/>
        <v>144.20032711601743</v>
      </c>
      <c r="M1067" s="28">
        <f>IF(L1054=0,0,L1067/L1054*100)</f>
        <v>40.103894243216615</v>
      </c>
      <c r="N1067" s="37">
        <f t="shared" si="687"/>
        <v>-1.5904139606095289</v>
      </c>
      <c r="O1067" s="29">
        <f t="shared" si="505"/>
        <v>3294.7471098265896</v>
      </c>
      <c r="P1067" s="30">
        <f t="shared" si="506"/>
        <v>75.531791907514446</v>
      </c>
      <c r="Q1067" s="15">
        <f t="shared" si="683"/>
        <v>98.410404624277461</v>
      </c>
      <c r="R1067" s="16">
        <f t="shared" si="684"/>
        <v>0</v>
      </c>
      <c r="S1067" s="17">
        <f t="shared" si="685"/>
        <v>98.155936604289977</v>
      </c>
      <c r="T1067" s="18">
        <f t="shared" si="686"/>
        <v>22</v>
      </c>
      <c r="U1067" s="5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</row>
    <row r="1068" spans="1:31">
      <c r="A1068" s="1"/>
      <c r="B1068" s="31">
        <f t="shared" si="688"/>
        <v>2004</v>
      </c>
      <c r="C1068" s="33">
        <v>36</v>
      </c>
      <c r="D1068" s="34"/>
      <c r="E1068" s="35">
        <v>815</v>
      </c>
      <c r="F1068" s="35">
        <v>804</v>
      </c>
      <c r="G1068" s="35"/>
      <c r="H1068" s="35">
        <v>2829553</v>
      </c>
      <c r="I1068" s="34">
        <v>2786122</v>
      </c>
      <c r="J1068" s="34"/>
      <c r="K1068" s="72">
        <v>62507</v>
      </c>
      <c r="L1068" s="36">
        <f t="shared" si="504"/>
        <v>149.64531518613913</v>
      </c>
      <c r="M1068" s="28">
        <f>IF(L1054=0,0,L1068/L1054*100)</f>
        <v>41.618212761676347</v>
      </c>
      <c r="N1068" s="37">
        <f t="shared" si="687"/>
        <v>3.7759887089166519</v>
      </c>
      <c r="O1068" s="29">
        <f t="shared" si="505"/>
        <v>3471.8441717791411</v>
      </c>
      <c r="P1068" s="30">
        <f t="shared" si="506"/>
        <v>76.695705521472391</v>
      </c>
      <c r="Q1068" s="6">
        <f t="shared" si="683"/>
        <v>98.650306748466249</v>
      </c>
      <c r="R1068" s="7">
        <f t="shared" si="684"/>
        <v>0</v>
      </c>
      <c r="S1068" s="8">
        <f t="shared" si="685"/>
        <v>98.465093249711174</v>
      </c>
      <c r="T1068" s="9">
        <f t="shared" si="686"/>
        <v>11</v>
      </c>
      <c r="U1068" s="5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</row>
    <row r="1069" spans="1:31">
      <c r="A1069" s="1"/>
      <c r="B1069" s="31">
        <f t="shared" si="688"/>
        <v>2005</v>
      </c>
      <c r="C1069" s="33">
        <v>24</v>
      </c>
      <c r="D1069" s="34"/>
      <c r="E1069" s="35">
        <v>1088</v>
      </c>
      <c r="F1069" s="35">
        <v>1084</v>
      </c>
      <c r="G1069" s="35"/>
      <c r="H1069" s="35">
        <v>3641718</v>
      </c>
      <c r="I1069" s="34">
        <v>3625578</v>
      </c>
      <c r="J1069" s="34"/>
      <c r="K1069" s="72">
        <v>83234</v>
      </c>
      <c r="L1069" s="36">
        <f t="shared" si="504"/>
        <v>144.63702969988225</v>
      </c>
      <c r="M1069" s="28">
        <f>IF(L1054=0,0,L1069/L1054*100)</f>
        <v>40.225346632329185</v>
      </c>
      <c r="N1069" s="37">
        <f t="shared" si="687"/>
        <v>-3.3467706490024307</v>
      </c>
      <c r="O1069" s="29">
        <f t="shared" si="505"/>
        <v>3347.1672794117649</v>
      </c>
      <c r="P1069" s="30">
        <f t="shared" si="506"/>
        <v>76.501838235294116</v>
      </c>
      <c r="Q1069" s="6">
        <f t="shared" si="683"/>
        <v>99.632352941176478</v>
      </c>
      <c r="R1069" s="7">
        <f t="shared" si="684"/>
        <v>0</v>
      </c>
      <c r="S1069" s="8">
        <f t="shared" si="685"/>
        <v>99.556802586032205</v>
      </c>
      <c r="T1069" s="9">
        <f t="shared" si="686"/>
        <v>4</v>
      </c>
      <c r="U1069" s="5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</row>
    <row r="1070" spans="1:31">
      <c r="A1070" s="1"/>
      <c r="B1070" s="31">
        <f t="shared" si="688"/>
        <v>2006</v>
      </c>
      <c r="C1070" s="33">
        <v>30</v>
      </c>
      <c r="D1070" s="34">
        <v>0</v>
      </c>
      <c r="E1070" s="35">
        <v>800</v>
      </c>
      <c r="F1070" s="35">
        <v>784</v>
      </c>
      <c r="G1070" s="35">
        <v>0</v>
      </c>
      <c r="H1070" s="35">
        <v>2933928</v>
      </c>
      <c r="I1070" s="34">
        <v>2875540</v>
      </c>
      <c r="J1070" s="34">
        <v>0</v>
      </c>
      <c r="K1070" s="72">
        <v>57320</v>
      </c>
      <c r="L1070" s="36">
        <f t="shared" si="504"/>
        <v>169.20656845498954</v>
      </c>
      <c r="M1070" s="28">
        <f>IF(L1054=0,0,L1070/L1054*100)</f>
        <v>47.058439202546978</v>
      </c>
      <c r="N1070" s="37">
        <f t="shared" si="687"/>
        <v>16.98703216326302</v>
      </c>
      <c r="O1070" s="29">
        <f t="shared" si="505"/>
        <v>3667.41</v>
      </c>
      <c r="P1070" s="30">
        <f t="shared" si="506"/>
        <v>71.650000000000006</v>
      </c>
      <c r="Q1070" s="6"/>
      <c r="R1070" s="7"/>
      <c r="S1070" s="8"/>
      <c r="T1070" s="9"/>
      <c r="U1070" s="5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</row>
    <row r="1071" spans="1:31">
      <c r="A1071" s="1"/>
      <c r="B1071" s="31">
        <f t="shared" si="688"/>
        <v>2007</v>
      </c>
      <c r="C1071" s="33">
        <v>13</v>
      </c>
      <c r="D1071" s="34"/>
      <c r="E1071" s="35">
        <v>570</v>
      </c>
      <c r="F1071" s="35">
        <v>541</v>
      </c>
      <c r="G1071" s="35"/>
      <c r="H1071" s="35">
        <v>2375036</v>
      </c>
      <c r="I1071" s="34">
        <v>2248296</v>
      </c>
      <c r="J1071" s="34"/>
      <c r="K1071" s="72">
        <v>42147</v>
      </c>
      <c r="L1071" s="36">
        <f t="shared" ref="L1071:L1076" si="689">IF(H1071=0,0,H1071/K1071*3.30578)</f>
        <v>186.28482473438206</v>
      </c>
      <c r="M1071" s="28">
        <f>IF(L1054=0,0,L1071/L1054*100)</f>
        <v>51.808113474341546</v>
      </c>
      <c r="N1071" s="37">
        <f>IF(L1070=0,"     －",IF(L1071=0,"     －",(L1071-L1070)/L1070*100))</f>
        <v>10.093140257693655</v>
      </c>
      <c r="O1071" s="29">
        <f>IF(H1071=0,0,H1071/E1071)</f>
        <v>4166.7298245614038</v>
      </c>
      <c r="P1071" s="30">
        <f>IF(K1071=0,0,K1071/E1071)</f>
        <v>73.942105263157899</v>
      </c>
      <c r="Q1071" s="6"/>
      <c r="R1071" s="7"/>
      <c r="S1071" s="8"/>
      <c r="T1071" s="9"/>
      <c r="U1071" s="5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</row>
    <row r="1072" spans="1:31">
      <c r="A1072" s="1"/>
      <c r="B1072" s="31">
        <f t="shared" si="688"/>
        <v>2008</v>
      </c>
      <c r="C1072" s="33">
        <v>17</v>
      </c>
      <c r="D1072" s="34"/>
      <c r="E1072" s="35">
        <v>408</v>
      </c>
      <c r="F1072" s="35">
        <v>327</v>
      </c>
      <c r="G1072" s="35"/>
      <c r="H1072" s="35">
        <v>1615696</v>
      </c>
      <c r="I1072" s="34">
        <v>1269446</v>
      </c>
      <c r="J1072" s="34"/>
      <c r="K1072" s="72">
        <v>27866</v>
      </c>
      <c r="L1072" s="36">
        <f t="shared" si="689"/>
        <v>191.67212814469246</v>
      </c>
      <c r="M1072" s="28">
        <f>IF(L1054=0,0,L1072/L1054*100)</f>
        <v>53.306389175542847</v>
      </c>
      <c r="N1072" s="37">
        <f>IF(L1071=0,"     －",IF(L1072=0,"     －",(L1072-L1071)/L1071*100))</f>
        <v>2.891971161897918</v>
      </c>
      <c r="O1072" s="29">
        <f>IF(H1072=0,0,H1072/E1072)</f>
        <v>3960.0392156862745</v>
      </c>
      <c r="P1072" s="30">
        <f>IF(K1072=0,0,K1072/E1072)</f>
        <v>68.299019607843135</v>
      </c>
      <c r="Q1072" s="6"/>
      <c r="R1072" s="7"/>
      <c r="S1072" s="8"/>
      <c r="T1072" s="9"/>
      <c r="U1072" s="5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</row>
    <row r="1073" spans="1:31">
      <c r="A1073" s="1"/>
      <c r="B1073" s="31">
        <f t="shared" si="688"/>
        <v>2009</v>
      </c>
      <c r="C1073" s="33">
        <v>17</v>
      </c>
      <c r="D1073" s="34"/>
      <c r="E1073" s="35">
        <v>597</v>
      </c>
      <c r="F1073" s="35">
        <v>554</v>
      </c>
      <c r="G1073" s="35"/>
      <c r="H1073" s="35">
        <v>2610690</v>
      </c>
      <c r="I1073" s="34">
        <v>2428698</v>
      </c>
      <c r="J1073" s="34"/>
      <c r="K1073" s="72">
        <v>43379</v>
      </c>
      <c r="L1073" s="36">
        <f t="shared" si="689"/>
        <v>198.95264501717421</v>
      </c>
      <c r="M1073" s="28">
        <f>IF(L1054=0,0,L1073/L1054*100)</f>
        <v>55.331190953246512</v>
      </c>
      <c r="N1073" s="37">
        <f>IF(L1072=0,"     －",IF(L1073=0,"     －",(L1073-L1072)/L1072*100))</f>
        <v>3.798422307381963</v>
      </c>
      <c r="O1073" s="29">
        <f>IF(H1073=0,0,H1073/E1073)</f>
        <v>4373.0150753768849</v>
      </c>
      <c r="P1073" s="30">
        <f>IF(K1073=0,0,K1073/E1073)</f>
        <v>72.66164154103852</v>
      </c>
      <c r="Q1073" s="6"/>
      <c r="R1073" s="7"/>
      <c r="S1073" s="8"/>
      <c r="T1073" s="9"/>
      <c r="U1073" s="5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</row>
    <row r="1074" spans="1:31">
      <c r="A1074" s="1"/>
      <c r="B1074" s="31">
        <f t="shared" si="688"/>
        <v>2010</v>
      </c>
      <c r="C1074" s="33">
        <v>16</v>
      </c>
      <c r="D1074" s="34"/>
      <c r="E1074" s="35">
        <v>681</v>
      </c>
      <c r="F1074" s="35">
        <v>647</v>
      </c>
      <c r="G1074" s="35"/>
      <c r="H1074" s="35">
        <v>2872821</v>
      </c>
      <c r="I1074" s="34">
        <v>2705449</v>
      </c>
      <c r="J1074" s="34"/>
      <c r="K1074" s="72">
        <v>48789</v>
      </c>
      <c r="L1074" s="36">
        <f t="shared" si="689"/>
        <v>194.65277430117445</v>
      </c>
      <c r="M1074" s="28">
        <f>IF(L1054=0,0,L1074/L1054*100)</f>
        <v>54.135343732211993</v>
      </c>
      <c r="N1074" s="37">
        <f>IF(L1073=0,"     －",IF(L1074=0,"     －",(L1074-L1073)/L1073*100))</f>
        <v>-2.1612533553542761</v>
      </c>
      <c r="O1074" s="29">
        <f>IF(H1074=0,0,H1074/E1074)</f>
        <v>4218.5330396475774</v>
      </c>
      <c r="P1074" s="30">
        <f>IF(K1074=0,0,K1074/E1074)</f>
        <v>71.643171806167402</v>
      </c>
      <c r="Q1074" s="6"/>
      <c r="R1074" s="7"/>
      <c r="S1074" s="8"/>
      <c r="T1074" s="9"/>
      <c r="U1074" s="5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</row>
    <row r="1075" spans="1:31">
      <c r="A1075" s="1"/>
      <c r="B1075" s="31">
        <f t="shared" si="688"/>
        <v>2011</v>
      </c>
      <c r="C1075" s="33">
        <v>19</v>
      </c>
      <c r="D1075" s="34"/>
      <c r="E1075" s="35">
        <v>628</v>
      </c>
      <c r="F1075" s="35">
        <v>482</v>
      </c>
      <c r="G1075" s="35"/>
      <c r="H1075" s="35">
        <v>2382210</v>
      </c>
      <c r="I1075" s="34">
        <v>1822846</v>
      </c>
      <c r="J1075" s="34"/>
      <c r="K1075" s="72">
        <v>43619</v>
      </c>
      <c r="L1075" s="36">
        <f t="shared" si="689"/>
        <v>180.54201549324836</v>
      </c>
      <c r="M1075" s="28">
        <f>IF(L1054=0,0,L1075/L1054*100)</f>
        <v>50.210967205178811</v>
      </c>
      <c r="N1075" s="37">
        <f>IF(L1074=0,"     －",IF(L1075=0,"     －",(L1075-L1074)/L1074*100))</f>
        <v>-7.2491948078239901</v>
      </c>
      <c r="O1075" s="29">
        <f>IF(H1075=0,0,H1075/E1075)</f>
        <v>3793.3280254777069</v>
      </c>
      <c r="P1075" s="30">
        <f>IF(K1075=0,0,K1075/E1075)</f>
        <v>69.45700636942675</v>
      </c>
      <c r="Q1075" s="6"/>
      <c r="R1075" s="7"/>
      <c r="S1075" s="8"/>
      <c r="T1075" s="9"/>
      <c r="U1075" s="5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</row>
    <row r="1076" spans="1:31">
      <c r="A1076" s="1"/>
      <c r="B1076" s="31">
        <f t="shared" si="688"/>
        <v>2012</v>
      </c>
      <c r="C1076" s="33">
        <v>34</v>
      </c>
      <c r="D1076" s="34"/>
      <c r="E1076" s="35">
        <v>865</v>
      </c>
      <c r="F1076" s="35">
        <v>754</v>
      </c>
      <c r="G1076" s="35"/>
      <c r="H1076" s="35">
        <v>3148015</v>
      </c>
      <c r="I1076" s="34">
        <v>2712418</v>
      </c>
      <c r="J1076" s="34"/>
      <c r="K1076" s="72">
        <v>59293</v>
      </c>
      <c r="L1076" s="36">
        <f t="shared" si="689"/>
        <v>175.51220256522691</v>
      </c>
      <c r="M1076" s="28">
        <f>IF(L1054=0,0,L1076/L1054*100)</f>
        <v>48.812114028054985</v>
      </c>
      <c r="N1076" s="37">
        <f t="shared" ref="N1076:N1078" si="690">IF(L1075=0,"     －",IF(L1076=0,"     －",(L1076-L1075)/L1075*100))</f>
        <v>-2.7859514663552321</v>
      </c>
      <c r="O1076" s="29">
        <f t="shared" ref="O1076:O1083" si="691">IF(H1076=0,0,H1076/E1076)</f>
        <v>3639.3236994219651</v>
      </c>
      <c r="P1076" s="30">
        <f t="shared" ref="P1076:P1083" si="692">IF(K1076=0,0,K1076/E1076)</f>
        <v>68.546820809248558</v>
      </c>
      <c r="Q1076" s="6"/>
      <c r="R1076" s="7"/>
      <c r="S1076" s="8"/>
      <c r="T1076" s="9"/>
      <c r="U1076" s="5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</row>
    <row r="1077" spans="1:31">
      <c r="A1077" s="1"/>
      <c r="B1077" s="31">
        <f t="shared" si="688"/>
        <v>2013</v>
      </c>
      <c r="C1077" s="33">
        <v>27</v>
      </c>
      <c r="D1077" s="34"/>
      <c r="E1077" s="35">
        <v>718</v>
      </c>
      <c r="F1077" s="35">
        <v>669</v>
      </c>
      <c r="G1077" s="35"/>
      <c r="H1077" s="35">
        <v>2728118</v>
      </c>
      <c r="I1077" s="34">
        <v>2537748</v>
      </c>
      <c r="J1077" s="34"/>
      <c r="K1077" s="72">
        <v>51153</v>
      </c>
      <c r="L1077" s="36">
        <f>IF(H1077=0,0,H1077/K1077*3.30578)</f>
        <v>176.30555240240065</v>
      </c>
      <c r="M1077" s="28">
        <f>IF(L1054=0,0,L1077/L1054*100)</f>
        <v>49.032754428837784</v>
      </c>
      <c r="N1077" s="37">
        <f t="shared" si="690"/>
        <v>0.45201976020949158</v>
      </c>
      <c r="O1077" s="29">
        <f t="shared" si="691"/>
        <v>3799.6072423398327</v>
      </c>
      <c r="P1077" s="30">
        <f t="shared" si="692"/>
        <v>71.243732590529248</v>
      </c>
      <c r="Q1077" s="6"/>
      <c r="R1077" s="7"/>
      <c r="S1077" s="8"/>
      <c r="T1077" s="9"/>
      <c r="U1077" s="5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</row>
    <row r="1078" spans="1:31">
      <c r="A1078" s="1"/>
      <c r="B1078" s="31">
        <f t="shared" si="688"/>
        <v>2014</v>
      </c>
      <c r="C1078" s="33">
        <v>15</v>
      </c>
      <c r="D1078" s="34"/>
      <c r="E1078" s="35">
        <v>433</v>
      </c>
      <c r="F1078" s="35">
        <v>376</v>
      </c>
      <c r="G1078" s="35"/>
      <c r="H1078" s="35">
        <v>1750843</v>
      </c>
      <c r="I1078" s="34">
        <v>1536027</v>
      </c>
      <c r="J1078" s="34"/>
      <c r="K1078" s="72">
        <v>30865</v>
      </c>
      <c r="L1078" s="36">
        <f>IF(H1078=0,0,H1078/K1078*3.30578)</f>
        <v>187.52314182860846</v>
      </c>
      <c r="M1078" s="28">
        <f>IF(L1054=0,0,L1078/L1054*100)</f>
        <v>52.152504772056616</v>
      </c>
      <c r="N1078" s="37">
        <f t="shared" si="690"/>
        <v>6.3625843164625513</v>
      </c>
      <c r="O1078" s="29">
        <f t="shared" si="691"/>
        <v>4043.5173210161661</v>
      </c>
      <c r="P1078" s="30">
        <f t="shared" si="692"/>
        <v>71.281755196304843</v>
      </c>
      <c r="Q1078" s="6"/>
      <c r="R1078" s="7"/>
      <c r="S1078" s="8"/>
      <c r="T1078" s="9"/>
      <c r="U1078" s="5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</row>
    <row r="1079" spans="1:31">
      <c r="A1079" s="1"/>
      <c r="B1079" s="31">
        <f t="shared" ref="B1079:B1088" si="693">B1078+1</f>
        <v>2015</v>
      </c>
      <c r="C1079" s="33">
        <v>17</v>
      </c>
      <c r="D1079" s="34"/>
      <c r="E1079" s="35">
        <v>404</v>
      </c>
      <c r="F1079" s="35">
        <v>360</v>
      </c>
      <c r="G1079" s="35"/>
      <c r="H1079" s="35">
        <v>1694570</v>
      </c>
      <c r="I1079" s="34">
        <v>1502046</v>
      </c>
      <c r="J1079" s="34"/>
      <c r="K1079" s="72">
        <v>27952</v>
      </c>
      <c r="L1079" s="36">
        <f>IF(H1079=0,0,H1079/K1079*3.30578)</f>
        <v>200.41054717372637</v>
      </c>
      <c r="M1079" s="28">
        <f>IF(L1054=0,0,L1079/L1054*100)</f>
        <v>55.73665157232184</v>
      </c>
      <c r="N1079" s="37">
        <f>IF(L1078=0,"     －",IF(L1079=0,"     －",(L1079-L1078)/L1078*100))</f>
        <v>6.872434633639342</v>
      </c>
      <c r="O1079" s="29">
        <f t="shared" si="691"/>
        <v>4194.4801980198017</v>
      </c>
      <c r="P1079" s="30">
        <f t="shared" si="692"/>
        <v>69.188118811881182</v>
      </c>
      <c r="Q1079" s="6"/>
      <c r="R1079" s="7"/>
      <c r="S1079" s="8"/>
      <c r="T1079" s="9"/>
      <c r="U1079" s="5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</row>
    <row r="1080" spans="1:31">
      <c r="A1080" s="1"/>
      <c r="B1080" s="31">
        <f t="shared" si="693"/>
        <v>2016</v>
      </c>
      <c r="C1080" s="33">
        <v>12</v>
      </c>
      <c r="D1080" s="34"/>
      <c r="E1080" s="35">
        <v>297</v>
      </c>
      <c r="F1080" s="35">
        <v>277</v>
      </c>
      <c r="G1080" s="35"/>
      <c r="H1080" s="35">
        <v>1245890</v>
      </c>
      <c r="I1080" s="34">
        <v>1156479</v>
      </c>
      <c r="J1080" s="34"/>
      <c r="K1080" s="72">
        <v>20768</v>
      </c>
      <c r="L1080" s="36">
        <f>IF(H1080=0,0,H1080/K1080*3.30578)</f>
        <v>198.316556442604</v>
      </c>
      <c r="M1080" s="28">
        <f>IF(L1054=0,0,L1080/L1054*100)</f>
        <v>55.154286854385781</v>
      </c>
      <c r="N1080" s="37">
        <f>IF(L1079=0,"     －",IF(L1080=0,"     －",(L1080-L1079)/L1079*100))</f>
        <v>-1.0448505633324747</v>
      </c>
      <c r="O1080" s="29">
        <f t="shared" si="691"/>
        <v>4194.9158249158245</v>
      </c>
      <c r="P1080" s="30">
        <f t="shared" si="692"/>
        <v>69.925925925925924</v>
      </c>
      <c r="Q1080" s="6"/>
      <c r="R1080" s="7"/>
      <c r="S1080" s="8"/>
      <c r="T1080" s="9"/>
      <c r="U1080" s="5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</row>
    <row r="1081" spans="1:31">
      <c r="A1081" s="1"/>
      <c r="B1081" s="31">
        <f t="shared" si="693"/>
        <v>2017</v>
      </c>
      <c r="C1081" s="33">
        <v>5</v>
      </c>
      <c r="D1081" s="34"/>
      <c r="E1081" s="35">
        <v>142</v>
      </c>
      <c r="F1081" s="35">
        <v>142</v>
      </c>
      <c r="G1081" s="35"/>
      <c r="H1081" s="35">
        <v>523304</v>
      </c>
      <c r="I1081" s="34">
        <v>523304</v>
      </c>
      <c r="J1081" s="34"/>
      <c r="K1081" s="72">
        <v>9897</v>
      </c>
      <c r="L1081" s="36">
        <f t="shared" ref="L1081:L1088" si="694">IF(H1081=0,0,H1081/K1081*3.30578)</f>
        <v>174.79315925229866</v>
      </c>
      <c r="M1081" s="28">
        <f>IF(L1054=0,0,L1081/L1054*100)</f>
        <v>48.612139190586234</v>
      </c>
      <c r="N1081" s="37">
        <f>IF(L1080=0,"     －",IF(L1081=0,"     －",(L1081-L1080)/L1080*100))</f>
        <v>-11.861539758589638</v>
      </c>
      <c r="O1081" s="29">
        <f t="shared" si="691"/>
        <v>3685.2394366197182</v>
      </c>
      <c r="P1081" s="30">
        <f t="shared" si="692"/>
        <v>69.697183098591552</v>
      </c>
      <c r="Q1081" s="6"/>
      <c r="R1081" s="7"/>
      <c r="S1081" s="8"/>
      <c r="T1081" s="9"/>
      <c r="U1081" s="5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</row>
    <row r="1082" spans="1:31">
      <c r="A1082" s="1"/>
      <c r="B1082" s="31">
        <f t="shared" si="693"/>
        <v>2018</v>
      </c>
      <c r="C1082" s="33">
        <v>5</v>
      </c>
      <c r="D1082" s="34"/>
      <c r="E1082" s="35">
        <v>48</v>
      </c>
      <c r="F1082" s="35">
        <v>42</v>
      </c>
      <c r="G1082" s="35"/>
      <c r="H1082" s="35">
        <v>210734</v>
      </c>
      <c r="I1082" s="34">
        <v>182626</v>
      </c>
      <c r="J1082" s="34"/>
      <c r="K1082" s="72">
        <v>2887</v>
      </c>
      <c r="L1082" s="36">
        <f t="shared" si="694"/>
        <v>241.3024740284032</v>
      </c>
      <c r="M1082" s="28">
        <f>IF(L1054=0,0,L1082/L1054*100)</f>
        <v>67.109202125982478</v>
      </c>
      <c r="N1082" s="37">
        <f>IF(L1081=0,"     －",IF(L1082=0,"     －",(L1082-L1081)/L1081*100))</f>
        <v>38.050296167542882</v>
      </c>
      <c r="O1082" s="29">
        <f t="shared" si="691"/>
        <v>4390.291666666667</v>
      </c>
      <c r="P1082" s="30">
        <f t="shared" si="692"/>
        <v>60.145833333333336</v>
      </c>
      <c r="Q1082" s="6"/>
      <c r="R1082" s="7"/>
      <c r="S1082" s="8"/>
      <c r="T1082" s="9"/>
      <c r="U1082" s="5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</row>
    <row r="1083" spans="1:31">
      <c r="A1083" s="1"/>
      <c r="B1083" s="31">
        <f t="shared" si="693"/>
        <v>2019</v>
      </c>
      <c r="C1083" s="33">
        <v>0</v>
      </c>
      <c r="D1083" s="34"/>
      <c r="E1083" s="35">
        <v>0</v>
      </c>
      <c r="F1083" s="35">
        <v>0</v>
      </c>
      <c r="G1083" s="35"/>
      <c r="H1083" s="35">
        <v>0</v>
      </c>
      <c r="I1083" s="34">
        <v>0</v>
      </c>
      <c r="J1083" s="34"/>
      <c r="K1083" s="72">
        <v>0</v>
      </c>
      <c r="L1083" s="36">
        <f t="shared" si="694"/>
        <v>0</v>
      </c>
      <c r="M1083" s="28">
        <f>IF(L1054=0,0,L1083/L1054*100)</f>
        <v>0</v>
      </c>
      <c r="N1083" s="37" t="str">
        <f>IF(L1082=0,"     －",IF(L1083=0,"     －",(L1083-L1082)/L1082*100))</f>
        <v xml:space="preserve">     －</v>
      </c>
      <c r="O1083" s="29">
        <f t="shared" si="691"/>
        <v>0</v>
      </c>
      <c r="P1083" s="30">
        <f t="shared" si="692"/>
        <v>0</v>
      </c>
      <c r="Q1083" s="6"/>
      <c r="R1083" s="7"/>
      <c r="S1083" s="8"/>
      <c r="T1083" s="9"/>
      <c r="U1083" s="5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</row>
    <row r="1084" spans="1:31">
      <c r="A1084" s="1"/>
      <c r="B1084" s="31">
        <f t="shared" si="693"/>
        <v>2020</v>
      </c>
      <c r="C1084" s="33">
        <v>1</v>
      </c>
      <c r="D1084" s="34"/>
      <c r="E1084" s="35">
        <v>26</v>
      </c>
      <c r="F1084" s="35">
        <v>26</v>
      </c>
      <c r="G1084" s="35"/>
      <c r="H1084" s="35">
        <v>122488</v>
      </c>
      <c r="I1084" s="34">
        <v>122488</v>
      </c>
      <c r="J1084" s="34"/>
      <c r="K1084" s="72">
        <v>1650</v>
      </c>
      <c r="L1084" s="36">
        <f t="shared" si="694"/>
        <v>245.40507917575758</v>
      </c>
      <c r="M1084" s="28">
        <f>IF(L1054=0,0,L1084/L1054*100)</f>
        <v>68.250187352866192</v>
      </c>
      <c r="N1084" s="37" t="str">
        <f t="shared" ref="N1084:N1088" si="695">IF(L1083=0,"     －",IF(L1084=0,"     －",(L1084-L1083)/L1083*100))</f>
        <v xml:space="preserve">     －</v>
      </c>
      <c r="O1084" s="29">
        <f>IF(H1084=0,0,H1084/E1084)</f>
        <v>4711.0769230769229</v>
      </c>
      <c r="P1084" s="30">
        <f>IF(K1084=0,0,K1084/E1084)</f>
        <v>63.46153846153846</v>
      </c>
      <c r="Q1084" s="6"/>
      <c r="R1084" s="7"/>
      <c r="S1084" s="8"/>
      <c r="T1084" s="9"/>
      <c r="U1084" s="5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</row>
    <row r="1085" spans="1:31">
      <c r="A1085" s="1"/>
      <c r="B1085" s="31">
        <f t="shared" si="693"/>
        <v>2021</v>
      </c>
      <c r="C1085" s="81">
        <v>8</v>
      </c>
      <c r="D1085" s="34"/>
      <c r="E1085" s="35">
        <v>139</v>
      </c>
      <c r="F1085" s="35">
        <v>133</v>
      </c>
      <c r="G1085" s="35"/>
      <c r="H1085" s="35">
        <v>673344</v>
      </c>
      <c r="I1085" s="34">
        <v>649806</v>
      </c>
      <c r="J1085" s="34"/>
      <c r="K1085" s="72">
        <v>8673</v>
      </c>
      <c r="L1085" s="36">
        <f t="shared" si="694"/>
        <v>256.65019351089586</v>
      </c>
      <c r="M1085" s="28">
        <f>IF(L1054=0,0,L1085/L1054*100)</f>
        <v>71.377592713648994</v>
      </c>
      <c r="N1085" s="37">
        <f t="shared" si="695"/>
        <v>4.5822663381325546</v>
      </c>
      <c r="O1085" s="29">
        <f>IF(H1085=0,0,H1085/E1085)</f>
        <v>4844.2014388489206</v>
      </c>
      <c r="P1085" s="30">
        <f>IF(K1085=0,0,K1085/E1085)</f>
        <v>62.39568345323741</v>
      </c>
      <c r="Q1085" s="6"/>
      <c r="R1085" s="7"/>
      <c r="S1085" s="8"/>
      <c r="T1085" s="9"/>
      <c r="U1085" s="5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</row>
    <row r="1086" spans="1:31">
      <c r="A1086" s="1"/>
      <c r="B1086" s="31">
        <f t="shared" si="693"/>
        <v>2022</v>
      </c>
      <c r="C1086" s="81">
        <v>11</v>
      </c>
      <c r="D1086" s="34"/>
      <c r="E1086" s="35">
        <v>226</v>
      </c>
      <c r="F1086" s="35">
        <v>223</v>
      </c>
      <c r="G1086" s="35"/>
      <c r="H1086" s="35">
        <v>900057</v>
      </c>
      <c r="I1086" s="34">
        <v>884678</v>
      </c>
      <c r="J1086" s="34"/>
      <c r="K1086" s="72">
        <v>9752</v>
      </c>
      <c r="L1086" s="36">
        <f t="shared" si="694"/>
        <v>305.10566339827727</v>
      </c>
      <c r="M1086" s="28">
        <f>IF(L1054=0,0,L1086/L1054*100)</f>
        <v>84.853658120251382</v>
      </c>
      <c r="N1086" s="37">
        <f t="shared" si="695"/>
        <v>18.87996623907641</v>
      </c>
      <c r="O1086" s="29">
        <f>IF(H1086=0,0,H1086/E1086)</f>
        <v>3982.5530973451328</v>
      </c>
      <c r="P1086" s="30">
        <f>IF(K1086=0,0,K1086/E1086)</f>
        <v>43.150442477876105</v>
      </c>
      <c r="Q1086" s="6"/>
      <c r="R1086" s="7"/>
      <c r="S1086" s="8"/>
      <c r="T1086" s="9"/>
      <c r="U1086" s="5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</row>
    <row r="1087" spans="1:31">
      <c r="A1087" s="1"/>
      <c r="B1087" s="31">
        <f t="shared" si="693"/>
        <v>2023</v>
      </c>
      <c r="C1087" s="81">
        <v>22</v>
      </c>
      <c r="D1087" s="34"/>
      <c r="E1087" s="35">
        <v>240</v>
      </c>
      <c r="F1087" s="35">
        <v>232</v>
      </c>
      <c r="G1087" s="35"/>
      <c r="H1087" s="35">
        <v>1185078</v>
      </c>
      <c r="I1087" s="34">
        <v>1140920</v>
      </c>
      <c r="J1087" s="34"/>
      <c r="K1087" s="72">
        <v>14112</v>
      </c>
      <c r="L1087" s="36">
        <f t="shared" si="694"/>
        <v>277.60821647108844</v>
      </c>
      <c r="M1087" s="28">
        <f>IF(L1054=0,0,L1087/L1054*100)</f>
        <v>77.206278079017409</v>
      </c>
      <c r="N1087" s="37">
        <f t="shared" si="695"/>
        <v>-9.0124341255817182</v>
      </c>
      <c r="O1087" s="29">
        <f>IF(H1087=0,0,H1087/E1087)</f>
        <v>4937.8249999999998</v>
      </c>
      <c r="P1087" s="30">
        <f>IF(K1087=0,0,K1087/E1087)</f>
        <v>58.8</v>
      </c>
      <c r="Q1087" s="6"/>
      <c r="R1087" s="7"/>
      <c r="S1087" s="8"/>
      <c r="T1087" s="9"/>
      <c r="U1087" s="5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</row>
    <row r="1088" spans="1:31">
      <c r="A1088" s="1"/>
      <c r="B1088" s="31">
        <f t="shared" si="693"/>
        <v>2024</v>
      </c>
      <c r="C1088" s="81">
        <v>16</v>
      </c>
      <c r="D1088" s="34"/>
      <c r="E1088" s="35">
        <v>239</v>
      </c>
      <c r="F1088" s="35">
        <v>238</v>
      </c>
      <c r="G1088" s="35"/>
      <c r="H1088" s="35">
        <v>1423141</v>
      </c>
      <c r="I1088" s="34">
        <v>1413761</v>
      </c>
      <c r="J1088" s="34"/>
      <c r="K1088" s="72">
        <v>15467</v>
      </c>
      <c r="L1088" s="36">
        <f t="shared" si="694"/>
        <v>304.16959041701688</v>
      </c>
      <c r="M1088" s="28">
        <f>IF(L1054=0,0,L1088/L1054*100)</f>
        <v>84.593324648093613</v>
      </c>
      <c r="N1088" s="37">
        <f t="shared" si="695"/>
        <v>9.5679350862061661</v>
      </c>
      <c r="O1088" s="29">
        <f>IF(H1088=0,0,H1088/E1088)</f>
        <v>5954.5648535564851</v>
      </c>
      <c r="P1088" s="30">
        <f>IF(K1088=0,0,K1088/E1088)</f>
        <v>64.71548117154812</v>
      </c>
      <c r="Q1088" s="6"/>
      <c r="R1088" s="7"/>
      <c r="S1088" s="8"/>
      <c r="T1088" s="9"/>
      <c r="U1088" s="5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</row>
    <row r="1089" spans="1:31">
      <c r="A1089" s="1"/>
      <c r="B1089" s="58" t="s">
        <v>56</v>
      </c>
      <c r="C1089" s="59">
        <v>7</v>
      </c>
      <c r="D1089" s="60">
        <v>3</v>
      </c>
      <c r="E1089" s="61">
        <v>207</v>
      </c>
      <c r="F1089" s="61">
        <v>135</v>
      </c>
      <c r="G1089" s="61">
        <v>131</v>
      </c>
      <c r="H1089" s="61">
        <v>1159473</v>
      </c>
      <c r="I1089" s="60">
        <v>774572</v>
      </c>
      <c r="J1089" s="60">
        <v>764501</v>
      </c>
      <c r="K1089" s="73">
        <v>9665</v>
      </c>
      <c r="L1089" s="63">
        <f t="shared" si="504"/>
        <v>396.58175415830317</v>
      </c>
      <c r="M1089" s="62">
        <v>100</v>
      </c>
      <c r="N1089" s="63"/>
      <c r="O1089" s="64">
        <f t="shared" si="505"/>
        <v>5601.31884057971</v>
      </c>
      <c r="P1089" s="65">
        <f t="shared" si="506"/>
        <v>46.690821256038646</v>
      </c>
      <c r="Q1089" s="6">
        <f t="shared" ref="Q1089:Q1104" si="696">IF(F1089=0,0,F1089/E1089*100)</f>
        <v>65.217391304347828</v>
      </c>
      <c r="R1089" s="7">
        <f t="shared" ref="R1089:R1104" si="697">IF(G1089=0,0,G1089/E1089*100)</f>
        <v>63.285024154589372</v>
      </c>
      <c r="S1089" s="8">
        <f t="shared" ref="S1089:S1104" si="698">IF(I1089=0,0,I1089/H1089*100)</f>
        <v>66.803797932336508</v>
      </c>
      <c r="T1089" s="9">
        <f t="shared" ref="T1089:T1104" si="699">E1089-F1089</f>
        <v>72</v>
      </c>
      <c r="U1089" s="5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</row>
    <row r="1090" spans="1:31">
      <c r="A1090" s="1"/>
      <c r="B1090" s="31">
        <v>1991</v>
      </c>
      <c r="C1090" s="33">
        <v>7</v>
      </c>
      <c r="D1090" s="34">
        <v>4</v>
      </c>
      <c r="E1090" s="35">
        <v>315</v>
      </c>
      <c r="F1090" s="35">
        <v>207</v>
      </c>
      <c r="G1090" s="35">
        <v>150</v>
      </c>
      <c r="H1090" s="35">
        <v>925972</v>
      </c>
      <c r="I1090" s="34">
        <v>645929</v>
      </c>
      <c r="J1090" s="34">
        <v>482553</v>
      </c>
      <c r="K1090" s="72">
        <v>7851</v>
      </c>
      <c r="L1090" s="36">
        <f t="shared" si="504"/>
        <v>389.89424508470262</v>
      </c>
      <c r="M1090" s="28">
        <f>IF(L1089=0,0,L1090/L1089*100)</f>
        <v>98.313712367379594</v>
      </c>
      <c r="N1090" s="37">
        <f t="shared" ref="N1090:N1105" si="700">IF(L1089=0,"     －",IF(L1090=0,"     －",(L1090-L1089)/L1089*100))</f>
        <v>-1.6862876326204117</v>
      </c>
      <c r="O1090" s="29">
        <f t="shared" si="505"/>
        <v>2939.5936507936508</v>
      </c>
      <c r="P1090" s="30">
        <f t="shared" si="506"/>
        <v>24.923809523809524</v>
      </c>
      <c r="Q1090" s="6">
        <f t="shared" si="696"/>
        <v>65.714285714285708</v>
      </c>
      <c r="R1090" s="7">
        <f t="shared" si="697"/>
        <v>47.619047619047613</v>
      </c>
      <c r="S1090" s="8">
        <f t="shared" si="698"/>
        <v>69.756860898601687</v>
      </c>
      <c r="T1090" s="9">
        <f t="shared" si="699"/>
        <v>108</v>
      </c>
      <c r="U1090" s="5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</row>
    <row r="1091" spans="1:31">
      <c r="A1091" s="1"/>
      <c r="B1091" s="31">
        <v>1992</v>
      </c>
      <c r="C1091" s="33">
        <v>11</v>
      </c>
      <c r="D1091" s="34">
        <v>8</v>
      </c>
      <c r="E1091" s="35">
        <v>284</v>
      </c>
      <c r="F1091" s="35">
        <v>266</v>
      </c>
      <c r="G1091" s="35">
        <v>245</v>
      </c>
      <c r="H1091" s="35">
        <v>1961764</v>
      </c>
      <c r="I1091" s="34">
        <v>1831164</v>
      </c>
      <c r="J1091" s="34">
        <v>1760339</v>
      </c>
      <c r="K1091" s="72">
        <v>19889</v>
      </c>
      <c r="L1091" s="36">
        <f t="shared" si="504"/>
        <v>326.06768545024886</v>
      </c>
      <c r="M1091" s="28">
        <f>IF(L1089=0,0,L1091/L1089*100)</f>
        <v>82.21953784593245</v>
      </c>
      <c r="N1091" s="37">
        <f t="shared" si="700"/>
        <v>-16.370223577059402</v>
      </c>
      <c r="O1091" s="29">
        <f t="shared" si="505"/>
        <v>6907.6197183098593</v>
      </c>
      <c r="P1091" s="30">
        <f t="shared" si="506"/>
        <v>70.031690140845072</v>
      </c>
      <c r="Q1091" s="6">
        <f t="shared" si="696"/>
        <v>93.661971830985919</v>
      </c>
      <c r="R1091" s="7">
        <f t="shared" si="697"/>
        <v>86.267605633802816</v>
      </c>
      <c r="S1091" s="8">
        <f t="shared" si="698"/>
        <v>93.342726240261314</v>
      </c>
      <c r="T1091" s="9">
        <f t="shared" si="699"/>
        <v>18</v>
      </c>
      <c r="U1091" s="5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</row>
    <row r="1092" spans="1:31">
      <c r="A1092" s="1"/>
      <c r="B1092" s="31">
        <f>B1091+1</f>
        <v>1993</v>
      </c>
      <c r="C1092" s="33">
        <v>6</v>
      </c>
      <c r="D1092" s="34">
        <v>3</v>
      </c>
      <c r="E1092" s="35">
        <v>165</v>
      </c>
      <c r="F1092" s="35">
        <v>165</v>
      </c>
      <c r="G1092" s="35">
        <v>165</v>
      </c>
      <c r="H1092" s="35">
        <v>821289</v>
      </c>
      <c r="I1092" s="34">
        <v>821289</v>
      </c>
      <c r="J1092" s="34">
        <v>821289</v>
      </c>
      <c r="K1092" s="72">
        <v>9938</v>
      </c>
      <c r="L1092" s="36">
        <f t="shared" si="504"/>
        <v>273.19387707989534</v>
      </c>
      <c r="M1092" s="28">
        <f>IF(L1089=0,0,L1092/L1089*100)</f>
        <v>68.887152324926376</v>
      </c>
      <c r="N1092" s="37">
        <f t="shared" si="700"/>
        <v>-16.215592875247051</v>
      </c>
      <c r="O1092" s="29">
        <f t="shared" si="505"/>
        <v>4977.5090909090914</v>
      </c>
      <c r="P1092" s="30">
        <f t="shared" si="506"/>
        <v>60.230303030303027</v>
      </c>
      <c r="Q1092" s="6">
        <f t="shared" si="696"/>
        <v>100</v>
      </c>
      <c r="R1092" s="7">
        <f t="shared" si="697"/>
        <v>100</v>
      </c>
      <c r="S1092" s="8">
        <f t="shared" si="698"/>
        <v>100</v>
      </c>
      <c r="T1092" s="9">
        <f t="shared" si="699"/>
        <v>0</v>
      </c>
      <c r="U1092" s="5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</row>
    <row r="1093" spans="1:31">
      <c r="A1093" s="1"/>
      <c r="B1093" s="31">
        <f t="shared" ref="B1093:B1113" si="701">B1092+1</f>
        <v>1994</v>
      </c>
      <c r="C1093" s="33">
        <v>13</v>
      </c>
      <c r="D1093" s="34">
        <v>9</v>
      </c>
      <c r="E1093" s="35">
        <v>447</v>
      </c>
      <c r="F1093" s="35">
        <v>424</v>
      </c>
      <c r="G1093" s="35">
        <v>391</v>
      </c>
      <c r="H1093" s="35">
        <v>2014511</v>
      </c>
      <c r="I1093" s="34">
        <v>1906262</v>
      </c>
      <c r="J1093" s="34">
        <v>1770139</v>
      </c>
      <c r="K1093" s="72">
        <v>26163</v>
      </c>
      <c r="L1093" s="36">
        <f t="shared" si="504"/>
        <v>254.54000587012195</v>
      </c>
      <c r="M1093" s="28">
        <f>IF(L1089=0,0,L1093/L1089*100)</f>
        <v>64.183488827001725</v>
      </c>
      <c r="N1093" s="37">
        <f t="shared" si="700"/>
        <v>-6.8280707493009034</v>
      </c>
      <c r="O1093" s="29">
        <f t="shared" si="505"/>
        <v>4506.7360178970921</v>
      </c>
      <c r="P1093" s="30">
        <f t="shared" si="506"/>
        <v>58.530201342281877</v>
      </c>
      <c r="Q1093" s="6">
        <f t="shared" si="696"/>
        <v>94.854586129753912</v>
      </c>
      <c r="R1093" s="7">
        <f t="shared" si="697"/>
        <v>87.472035794183441</v>
      </c>
      <c r="S1093" s="8">
        <f t="shared" si="698"/>
        <v>94.626537159638247</v>
      </c>
      <c r="T1093" s="9">
        <f t="shared" si="699"/>
        <v>23</v>
      </c>
      <c r="U1093" s="5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</row>
    <row r="1094" spans="1:31">
      <c r="A1094" s="1"/>
      <c r="B1094" s="31">
        <f t="shared" si="701"/>
        <v>1995</v>
      </c>
      <c r="C1094" s="33">
        <v>14</v>
      </c>
      <c r="D1094" s="34">
        <v>10</v>
      </c>
      <c r="E1094" s="35">
        <v>412</v>
      </c>
      <c r="F1094" s="35">
        <v>317</v>
      </c>
      <c r="G1094" s="35">
        <v>286</v>
      </c>
      <c r="H1094" s="35">
        <v>1657523</v>
      </c>
      <c r="I1094" s="34">
        <v>1293752</v>
      </c>
      <c r="J1094" s="34">
        <v>1166839</v>
      </c>
      <c r="K1094" s="72">
        <v>26226</v>
      </c>
      <c r="L1094" s="36">
        <f t="shared" si="504"/>
        <v>208.93031277892169</v>
      </c>
      <c r="M1094" s="28">
        <f>IF(L1089=0,0,L1094/L1089*100)</f>
        <v>52.682784971373941</v>
      </c>
      <c r="N1094" s="37">
        <f t="shared" si="700"/>
        <v>-17.918477268548671</v>
      </c>
      <c r="O1094" s="29">
        <f t="shared" si="505"/>
        <v>4023.1140776699031</v>
      </c>
      <c r="P1094" s="30">
        <f t="shared" si="506"/>
        <v>63.655339805825243</v>
      </c>
      <c r="Q1094" s="6">
        <f t="shared" si="696"/>
        <v>76.94174757281553</v>
      </c>
      <c r="R1094" s="7">
        <f t="shared" si="697"/>
        <v>69.417475728155338</v>
      </c>
      <c r="S1094" s="8">
        <f t="shared" si="698"/>
        <v>78.053336213132482</v>
      </c>
      <c r="T1094" s="9">
        <f t="shared" si="699"/>
        <v>95</v>
      </c>
      <c r="U1094" s="5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</row>
    <row r="1095" spans="1:31">
      <c r="A1095" s="1"/>
      <c r="B1095" s="31">
        <f t="shared" si="701"/>
        <v>1996</v>
      </c>
      <c r="C1095" s="33">
        <v>18</v>
      </c>
      <c r="D1095" s="34">
        <v>10</v>
      </c>
      <c r="E1095" s="35">
        <v>676</v>
      </c>
      <c r="F1095" s="35">
        <v>641</v>
      </c>
      <c r="G1095" s="35">
        <v>575</v>
      </c>
      <c r="H1095" s="35">
        <v>3287435</v>
      </c>
      <c r="I1095" s="34">
        <v>3098488</v>
      </c>
      <c r="J1095" s="34">
        <v>2810911</v>
      </c>
      <c r="K1095" s="72">
        <v>49292</v>
      </c>
      <c r="L1095" s="36">
        <f t="shared" si="504"/>
        <v>220.47262992574858</v>
      </c>
      <c r="M1095" s="28">
        <f>IF(L1089=0,0,L1095/L1089*100)</f>
        <v>55.593235849610657</v>
      </c>
      <c r="N1095" s="37">
        <f t="shared" si="700"/>
        <v>5.5244818204241719</v>
      </c>
      <c r="O1095" s="29">
        <f t="shared" si="505"/>
        <v>4863.0695266272187</v>
      </c>
      <c r="P1095" s="30">
        <f t="shared" si="506"/>
        <v>72.917159763313606</v>
      </c>
      <c r="Q1095" s="6">
        <f t="shared" si="696"/>
        <v>94.822485207100598</v>
      </c>
      <c r="R1095" s="7">
        <f t="shared" si="697"/>
        <v>85.059171597633139</v>
      </c>
      <c r="S1095" s="8">
        <f t="shared" si="698"/>
        <v>94.252449097852889</v>
      </c>
      <c r="T1095" s="9">
        <f t="shared" si="699"/>
        <v>35</v>
      </c>
      <c r="U1095" s="5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</row>
    <row r="1096" spans="1:31">
      <c r="A1096" s="1"/>
      <c r="B1096" s="31">
        <f t="shared" si="701"/>
        <v>1997</v>
      </c>
      <c r="C1096" s="33">
        <v>19</v>
      </c>
      <c r="D1096">
        <v>14</v>
      </c>
      <c r="E1096" s="35">
        <v>600</v>
      </c>
      <c r="F1096" s="35">
        <v>579</v>
      </c>
      <c r="G1096" s="35">
        <v>492</v>
      </c>
      <c r="H1096" s="35">
        <v>2446278</v>
      </c>
      <c r="I1096" s="34">
        <v>2356418</v>
      </c>
      <c r="J1096" s="34">
        <v>2007547</v>
      </c>
      <c r="K1096" s="72">
        <v>39655</v>
      </c>
      <c r="L1096" s="36">
        <f t="shared" si="504"/>
        <v>203.93032119127474</v>
      </c>
      <c r="M1096" s="28">
        <f>IF(L1089=0,0,L1096/L1089*100)</f>
        <v>51.422013003117648</v>
      </c>
      <c r="N1096" s="37">
        <f t="shared" si="700"/>
        <v>-7.5031121731731512</v>
      </c>
      <c r="O1096" s="29">
        <f t="shared" si="505"/>
        <v>4077.13</v>
      </c>
      <c r="P1096" s="30">
        <f t="shared" si="506"/>
        <v>66.091666666666669</v>
      </c>
      <c r="Q1096" s="6">
        <f t="shared" si="696"/>
        <v>96.5</v>
      </c>
      <c r="R1096" s="7">
        <f t="shared" si="697"/>
        <v>82</v>
      </c>
      <c r="S1096" s="8">
        <f t="shared" si="698"/>
        <v>96.326664426528794</v>
      </c>
      <c r="T1096" s="9">
        <f t="shared" si="699"/>
        <v>21</v>
      </c>
      <c r="U1096" s="5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</row>
    <row r="1097" spans="1:31">
      <c r="A1097" s="1"/>
      <c r="B1097" s="31">
        <f t="shared" si="701"/>
        <v>1998</v>
      </c>
      <c r="C1097" s="33">
        <v>20</v>
      </c>
      <c r="D1097" s="34">
        <v>11</v>
      </c>
      <c r="E1097" s="35">
        <v>408</v>
      </c>
      <c r="F1097" s="35">
        <v>366</v>
      </c>
      <c r="G1097" s="35">
        <v>278</v>
      </c>
      <c r="H1097" s="35">
        <v>1575260</v>
      </c>
      <c r="I1097" s="34">
        <v>1405470</v>
      </c>
      <c r="J1097" s="34">
        <v>1092360</v>
      </c>
      <c r="K1097" s="72">
        <v>27315</v>
      </c>
      <c r="L1097" s="36">
        <f t="shared" si="504"/>
        <v>190.6448106461651</v>
      </c>
      <c r="M1097" s="28">
        <f>IF(L1089=0,0,L1097/L1089*100)</f>
        <v>48.07200751098236</v>
      </c>
      <c r="N1097" s="37">
        <f t="shared" si="700"/>
        <v>-6.5147303586349041</v>
      </c>
      <c r="O1097" s="29">
        <f t="shared" si="505"/>
        <v>3860.9313725490197</v>
      </c>
      <c r="P1097" s="30">
        <f t="shared" si="506"/>
        <v>66.94852941176471</v>
      </c>
      <c r="Q1097" s="6">
        <f t="shared" si="696"/>
        <v>89.705882352941174</v>
      </c>
      <c r="R1097" s="7">
        <f t="shared" si="697"/>
        <v>68.137254901960787</v>
      </c>
      <c r="S1097" s="8">
        <f t="shared" si="698"/>
        <v>89.221461853916182</v>
      </c>
      <c r="T1097" s="9">
        <f t="shared" si="699"/>
        <v>42</v>
      </c>
      <c r="U1097" s="5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</row>
    <row r="1098" spans="1:31">
      <c r="A1098" s="1"/>
      <c r="B1098" s="31">
        <f t="shared" si="701"/>
        <v>1999</v>
      </c>
      <c r="C1098" s="33">
        <v>37</v>
      </c>
      <c r="D1098" s="34">
        <v>24</v>
      </c>
      <c r="E1098" s="35">
        <v>1025</v>
      </c>
      <c r="F1098" s="35">
        <v>949</v>
      </c>
      <c r="G1098" s="35">
        <v>843</v>
      </c>
      <c r="H1098" s="35">
        <v>4194190</v>
      </c>
      <c r="I1098" s="34">
        <v>3913250</v>
      </c>
      <c r="J1098" s="34">
        <v>3491360</v>
      </c>
      <c r="K1098" s="72">
        <v>73226</v>
      </c>
      <c r="L1098" s="36">
        <f t="shared" si="504"/>
        <v>189.34626250512113</v>
      </c>
      <c r="M1098" s="28">
        <f>IF(L1089=0,0,L1098/L1089*100)</f>
        <v>47.744572340950405</v>
      </c>
      <c r="N1098" s="37">
        <f t="shared" si="700"/>
        <v>-0.68113479545690803</v>
      </c>
      <c r="O1098" s="29">
        <f t="shared" si="505"/>
        <v>4091.8926829268294</v>
      </c>
      <c r="P1098" s="30">
        <f t="shared" si="506"/>
        <v>71.44</v>
      </c>
      <c r="Q1098" s="6">
        <f t="shared" si="696"/>
        <v>92.585365853658544</v>
      </c>
      <c r="R1098" s="7">
        <f t="shared" si="697"/>
        <v>82.243902439024382</v>
      </c>
      <c r="S1098" s="8">
        <f t="shared" si="698"/>
        <v>93.301686380445332</v>
      </c>
      <c r="T1098" s="9">
        <f t="shared" si="699"/>
        <v>76</v>
      </c>
      <c r="U1098" s="5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</row>
    <row r="1099" spans="1:31">
      <c r="A1099" s="1"/>
      <c r="B1099" s="31">
        <f t="shared" si="701"/>
        <v>2000</v>
      </c>
      <c r="C1099" s="33">
        <v>32</v>
      </c>
      <c r="D1099" s="34">
        <v>28</v>
      </c>
      <c r="E1099" s="35">
        <v>1436</v>
      </c>
      <c r="F1099" s="35">
        <v>1419</v>
      </c>
      <c r="G1099" s="35">
        <v>1401</v>
      </c>
      <c r="H1099" s="35">
        <v>5913040</v>
      </c>
      <c r="I1099" s="34">
        <v>5848930</v>
      </c>
      <c r="J1099" s="34">
        <v>5787100</v>
      </c>
      <c r="K1099" s="72">
        <v>106994</v>
      </c>
      <c r="L1099" s="36">
        <f t="shared" si="504"/>
        <v>182.69444427911844</v>
      </c>
      <c r="M1099" s="28">
        <f>IF(L1089=0,0,L1099/L1089*100)</f>
        <v>46.067284327506528</v>
      </c>
      <c r="N1099" s="37">
        <f t="shared" si="700"/>
        <v>-3.5130443759473633</v>
      </c>
      <c r="O1099" s="29">
        <f t="shared" si="505"/>
        <v>4117.7158774373256</v>
      </c>
      <c r="P1099" s="30">
        <f t="shared" si="506"/>
        <v>74.508356545961007</v>
      </c>
      <c r="Q1099" s="6">
        <f t="shared" si="696"/>
        <v>98.816155988857929</v>
      </c>
      <c r="R1099" s="7">
        <f t="shared" si="697"/>
        <v>97.562674094707518</v>
      </c>
      <c r="S1099" s="8">
        <f t="shared" si="698"/>
        <v>98.915786126933014</v>
      </c>
      <c r="T1099" s="9">
        <f t="shared" si="699"/>
        <v>17</v>
      </c>
      <c r="U1099" s="5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</row>
    <row r="1100" spans="1:31">
      <c r="A1100" s="1"/>
      <c r="B1100" s="31">
        <f t="shared" si="701"/>
        <v>2001</v>
      </c>
      <c r="C1100" s="33">
        <v>21</v>
      </c>
      <c r="D1100" s="34"/>
      <c r="E1100" s="35">
        <v>625</v>
      </c>
      <c r="F1100" s="35">
        <v>591</v>
      </c>
      <c r="G1100" s="35">
        <v>499</v>
      </c>
      <c r="H1100" s="35">
        <v>2175281</v>
      </c>
      <c r="I1100" s="34">
        <v>2067046</v>
      </c>
      <c r="J1100" s="34"/>
      <c r="K1100" s="72">
        <v>43029</v>
      </c>
      <c r="L1100" s="36">
        <f t="shared" si="504"/>
        <v>167.11985926189314</v>
      </c>
      <c r="M1100" s="28">
        <f>IF(L1089=0,0,L1100/L1089*100)</f>
        <v>42.140077678708352</v>
      </c>
      <c r="N1100" s="37">
        <f t="shared" si="700"/>
        <v>-8.5249363102857334</v>
      </c>
      <c r="O1100" s="29">
        <f t="shared" si="505"/>
        <v>3480.4495999999999</v>
      </c>
      <c r="P1100" s="30">
        <f t="shared" si="506"/>
        <v>68.846400000000003</v>
      </c>
      <c r="Q1100" s="6">
        <f t="shared" si="696"/>
        <v>94.56</v>
      </c>
      <c r="R1100" s="7">
        <f t="shared" si="697"/>
        <v>79.84</v>
      </c>
      <c r="S1100" s="8">
        <f t="shared" si="698"/>
        <v>95.024320995770211</v>
      </c>
      <c r="T1100" s="9">
        <f t="shared" si="699"/>
        <v>34</v>
      </c>
      <c r="U1100" s="5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</row>
    <row r="1101" spans="1:31">
      <c r="A1101" s="1"/>
      <c r="B1101" s="31">
        <f t="shared" si="701"/>
        <v>2002</v>
      </c>
      <c r="C1101" s="33">
        <v>36</v>
      </c>
      <c r="D1101" s="34"/>
      <c r="E1101" s="35">
        <v>1604</v>
      </c>
      <c r="F1101" s="35">
        <v>1572</v>
      </c>
      <c r="G1101" s="35">
        <v>1537</v>
      </c>
      <c r="H1101" s="35">
        <v>6486805</v>
      </c>
      <c r="I1101" s="34">
        <v>6357527</v>
      </c>
      <c r="J1101" s="34"/>
      <c r="K1101" s="72">
        <v>121975</v>
      </c>
      <c r="L1101" s="36">
        <f t="shared" si="504"/>
        <v>175.80610971838493</v>
      </c>
      <c r="M1101" s="28">
        <f>IF(L1089=0,0,L1101/L1089*100)</f>
        <v>44.330357580749556</v>
      </c>
      <c r="N1101" s="37">
        <f t="shared" si="700"/>
        <v>5.197617144279417</v>
      </c>
      <c r="O1101" s="29">
        <f t="shared" si="505"/>
        <v>4044.1427680798006</v>
      </c>
      <c r="P1101" s="30">
        <f t="shared" si="506"/>
        <v>76.044264339152122</v>
      </c>
      <c r="Q1101" s="6">
        <f t="shared" si="696"/>
        <v>98.004987531172077</v>
      </c>
      <c r="R1101" s="7">
        <f t="shared" si="697"/>
        <v>95.822942643391514</v>
      </c>
      <c r="S1101" s="8">
        <f t="shared" si="698"/>
        <v>98.007062028224993</v>
      </c>
      <c r="T1101" s="9">
        <f t="shared" si="699"/>
        <v>32</v>
      </c>
      <c r="U1101" s="5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</row>
    <row r="1102" spans="1:31">
      <c r="A1102" s="1"/>
      <c r="B1102" s="31">
        <f t="shared" si="701"/>
        <v>2003</v>
      </c>
      <c r="C1102" s="33">
        <v>22</v>
      </c>
      <c r="D1102" s="34"/>
      <c r="E1102" s="35">
        <v>770</v>
      </c>
      <c r="F1102" s="35">
        <v>754</v>
      </c>
      <c r="G1102" s="35"/>
      <c r="H1102" s="35">
        <v>2652690</v>
      </c>
      <c r="I1102" s="34">
        <v>2599190</v>
      </c>
      <c r="J1102" s="34"/>
      <c r="K1102" s="72">
        <v>53575</v>
      </c>
      <c r="L1102" s="36">
        <f t="shared" si="504"/>
        <v>163.6809994997667</v>
      </c>
      <c r="M1102" s="28">
        <f>IF(L1089=0,0,L1102/L1089*100)</f>
        <v>41.272952621625222</v>
      </c>
      <c r="N1102" s="37">
        <f t="shared" si="700"/>
        <v>-6.8968650964638512</v>
      </c>
      <c r="O1102" s="29">
        <f t="shared" si="505"/>
        <v>3445.0519480519479</v>
      </c>
      <c r="P1102" s="30">
        <f t="shared" si="506"/>
        <v>69.577922077922082</v>
      </c>
      <c r="Q1102" s="15">
        <f t="shared" si="696"/>
        <v>97.922077922077918</v>
      </c>
      <c r="R1102" s="16">
        <f t="shared" si="697"/>
        <v>0</v>
      </c>
      <c r="S1102" s="17">
        <f t="shared" si="698"/>
        <v>97.983179338709007</v>
      </c>
      <c r="T1102" s="18">
        <f t="shared" si="699"/>
        <v>16</v>
      </c>
      <c r="U1102" s="5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</row>
    <row r="1103" spans="1:31">
      <c r="A1103" s="1"/>
      <c r="B1103" s="31">
        <f t="shared" si="701"/>
        <v>2004</v>
      </c>
      <c r="C1103" s="33">
        <v>18</v>
      </c>
      <c r="D1103" s="34"/>
      <c r="E1103" s="35">
        <v>1086</v>
      </c>
      <c r="F1103" s="35">
        <v>1044</v>
      </c>
      <c r="G1103" s="35"/>
      <c r="H1103" s="35">
        <v>4217478</v>
      </c>
      <c r="I1103" s="34">
        <v>4063258</v>
      </c>
      <c r="J1103" s="34"/>
      <c r="K1103" s="72">
        <v>84010</v>
      </c>
      <c r="L1103" s="36">
        <f t="shared" si="504"/>
        <v>165.95708157171765</v>
      </c>
      <c r="M1103" s="28">
        <f>IF(L1089=0,0,L1103/L1089*100)</f>
        <v>41.846877681990563</v>
      </c>
      <c r="N1103" s="37">
        <f t="shared" si="700"/>
        <v>1.3905597344267173</v>
      </c>
      <c r="O1103" s="29">
        <f t="shared" si="505"/>
        <v>3883.4972375690609</v>
      </c>
      <c r="P1103" s="30">
        <f t="shared" si="506"/>
        <v>77.35727440147329</v>
      </c>
      <c r="Q1103" s="6">
        <f t="shared" si="696"/>
        <v>96.132596685082873</v>
      </c>
      <c r="R1103" s="7">
        <f t="shared" si="697"/>
        <v>0</v>
      </c>
      <c r="S1103" s="8">
        <f t="shared" si="698"/>
        <v>96.343312282838227</v>
      </c>
      <c r="T1103" s="9">
        <f t="shared" si="699"/>
        <v>42</v>
      </c>
      <c r="U1103" s="5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</row>
    <row r="1104" spans="1:31">
      <c r="A1104" s="1"/>
      <c r="B1104" s="31">
        <f t="shared" si="701"/>
        <v>2005</v>
      </c>
      <c r="C1104" s="33">
        <v>14</v>
      </c>
      <c r="D1104" s="34"/>
      <c r="E1104" s="35">
        <v>907</v>
      </c>
      <c r="F1104" s="35">
        <v>899</v>
      </c>
      <c r="G1104" s="35"/>
      <c r="H1104" s="35">
        <v>4124298</v>
      </c>
      <c r="I1104" s="34">
        <v>4096988</v>
      </c>
      <c r="J1104" s="34"/>
      <c r="K1104" s="72">
        <v>72187</v>
      </c>
      <c r="L1104" s="36">
        <f t="shared" si="504"/>
        <v>188.8708748450552</v>
      </c>
      <c r="M1104" s="28">
        <f>IF(L1089=0,0,L1104/L1089*100)</f>
        <v>47.624701052097265</v>
      </c>
      <c r="N1104" s="37">
        <f t="shared" si="700"/>
        <v>13.807059666468916</v>
      </c>
      <c r="O1104" s="29">
        <f t="shared" si="505"/>
        <v>4547.1863285556783</v>
      </c>
      <c r="P1104" s="30">
        <f t="shared" si="506"/>
        <v>79.588754134509372</v>
      </c>
      <c r="Q1104" s="6">
        <f t="shared" si="696"/>
        <v>99.117971334068358</v>
      </c>
      <c r="R1104" s="7">
        <f t="shared" si="697"/>
        <v>0</v>
      </c>
      <c r="S1104" s="8">
        <f t="shared" si="698"/>
        <v>99.337826704083938</v>
      </c>
      <c r="T1104" s="9">
        <f t="shared" si="699"/>
        <v>8</v>
      </c>
      <c r="U1104" s="5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</row>
    <row r="1105" spans="1:31">
      <c r="A1105" s="1"/>
      <c r="B1105" s="31">
        <f t="shared" si="701"/>
        <v>2006</v>
      </c>
      <c r="C1105" s="33">
        <v>17</v>
      </c>
      <c r="D1105" s="34">
        <v>0</v>
      </c>
      <c r="E1105" s="35">
        <v>878</v>
      </c>
      <c r="F1105" s="35">
        <v>874</v>
      </c>
      <c r="G1105" s="35">
        <v>0</v>
      </c>
      <c r="H1105" s="35">
        <v>3969728</v>
      </c>
      <c r="I1105" s="34">
        <v>3950758</v>
      </c>
      <c r="J1105" s="34">
        <v>0</v>
      </c>
      <c r="K1105" s="72">
        <v>65482</v>
      </c>
      <c r="L1105" s="36">
        <f t="shared" ref="L1105:L1110" si="702">IF(H1105=0,0,H1105/K1105*3.30578)</f>
        <v>200.406942790996</v>
      </c>
      <c r="M1105" s="28">
        <f>IF(L1089=0,0,L1105/L1089*100)</f>
        <v>50.533576164222559</v>
      </c>
      <c r="N1105" s="37">
        <f t="shared" si="700"/>
        <v>6.1079125912900514</v>
      </c>
      <c r="O1105" s="29">
        <f t="shared" ref="O1105:O1118" si="703">IF(H1105=0,0,H1105/E1105)</f>
        <v>4521.3302961275631</v>
      </c>
      <c r="P1105" s="30">
        <f t="shared" ref="P1105:P1118" si="704">IF(K1105=0,0,K1105/E1105)</f>
        <v>74.580865603644654</v>
      </c>
      <c r="Q1105" s="6"/>
      <c r="R1105" s="7"/>
      <c r="S1105" s="8"/>
      <c r="T1105" s="9"/>
      <c r="U1105" s="5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</row>
    <row r="1106" spans="1:31">
      <c r="A1106" s="1"/>
      <c r="B1106" s="31">
        <f t="shared" si="701"/>
        <v>2007</v>
      </c>
      <c r="C1106" s="33">
        <v>21</v>
      </c>
      <c r="D1106" s="34"/>
      <c r="E1106" s="35">
        <v>914</v>
      </c>
      <c r="F1106" s="35">
        <v>872</v>
      </c>
      <c r="G1106" s="35"/>
      <c r="H1106" s="35">
        <v>4173695</v>
      </c>
      <c r="I1106" s="34">
        <v>3973013</v>
      </c>
      <c r="J1106" s="34"/>
      <c r="K1106" s="72">
        <v>64466</v>
      </c>
      <c r="L1106" s="36">
        <f t="shared" si="702"/>
        <v>214.02471779077345</v>
      </c>
      <c r="M1106" s="28">
        <f>IF(L1089=0,0,L1106/L1089*100)</f>
        <v>53.967363739417372</v>
      </c>
      <c r="N1106" s="37">
        <f>IF(L1105=0,"     －",IF(L1106=0,"     －",(L1106-L1105)/L1105*100))</f>
        <v>6.7950614934430709</v>
      </c>
      <c r="O1106" s="29">
        <f t="shared" si="703"/>
        <v>4566.4059080962797</v>
      </c>
      <c r="P1106" s="30">
        <f t="shared" si="704"/>
        <v>70.531728665207879</v>
      </c>
      <c r="Q1106" s="6"/>
      <c r="R1106" s="7"/>
      <c r="S1106" s="8"/>
      <c r="T1106" s="9"/>
      <c r="U1106" s="5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</row>
    <row r="1107" spans="1:31">
      <c r="A1107" s="1"/>
      <c r="B1107" s="31">
        <f t="shared" si="701"/>
        <v>2008</v>
      </c>
      <c r="C1107" s="33">
        <v>11</v>
      </c>
      <c r="D1107" s="34"/>
      <c r="E1107" s="35">
        <v>418</v>
      </c>
      <c r="F1107" s="35">
        <v>354</v>
      </c>
      <c r="G1107" s="35"/>
      <c r="H1107" s="35">
        <v>2117232</v>
      </c>
      <c r="I1107" s="34">
        <v>1807388</v>
      </c>
      <c r="J1107" s="34"/>
      <c r="K1107" s="72">
        <v>26745</v>
      </c>
      <c r="L1107" s="36">
        <f t="shared" si="702"/>
        <v>261.6976332383623</v>
      </c>
      <c r="M1107" s="28">
        <f>IF(L1089=0,0,L1107/L1089*100)</f>
        <v>65.988319052595827</v>
      </c>
      <c r="N1107" s="37">
        <f>IF(L1106=0,"     －",IF(L1107=0,"     －",(L1107-L1106)/L1106*100))</f>
        <v>22.274490507303462</v>
      </c>
      <c r="O1107" s="29">
        <f t="shared" si="703"/>
        <v>5065.1483253588513</v>
      </c>
      <c r="P1107" s="30">
        <f t="shared" si="704"/>
        <v>63.983253588516746</v>
      </c>
      <c r="Q1107" s="6"/>
      <c r="R1107" s="7"/>
      <c r="S1107" s="8"/>
      <c r="T1107" s="9"/>
      <c r="U1107" s="5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</row>
    <row r="1108" spans="1:31">
      <c r="A1108" s="1"/>
      <c r="B1108" s="31">
        <f t="shared" si="701"/>
        <v>2009</v>
      </c>
      <c r="C1108" s="33">
        <v>9</v>
      </c>
      <c r="D1108" s="34"/>
      <c r="E1108" s="35">
        <v>118</v>
      </c>
      <c r="F1108" s="35">
        <v>111</v>
      </c>
      <c r="G1108" s="35"/>
      <c r="H1108" s="35">
        <v>565300</v>
      </c>
      <c r="I1108" s="34">
        <v>526440</v>
      </c>
      <c r="J1108" s="34"/>
      <c r="K1108" s="72">
        <v>8618</v>
      </c>
      <c r="L1108" s="36">
        <f t="shared" si="702"/>
        <v>216.84351752146671</v>
      </c>
      <c r="M1108" s="28">
        <f>IF(L1089=0,0,L1108/L1089*100)</f>
        <v>54.678137672190907</v>
      </c>
      <c r="N1108" s="37">
        <f>IF(L1107=0,"     －",IF(L1108=0,"     －",(L1108-L1107)/L1107*100))</f>
        <v>-17.139671903735206</v>
      </c>
      <c r="O1108" s="29">
        <f t="shared" si="703"/>
        <v>4790.6779661016953</v>
      </c>
      <c r="P1108" s="30">
        <f t="shared" si="704"/>
        <v>73.033898305084747</v>
      </c>
      <c r="Q1108" s="6"/>
      <c r="R1108" s="7"/>
      <c r="S1108" s="8"/>
      <c r="T1108" s="9"/>
      <c r="U1108" s="5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</row>
    <row r="1109" spans="1:31">
      <c r="A1109" s="1"/>
      <c r="B1109" s="31">
        <f t="shared" si="701"/>
        <v>2010</v>
      </c>
      <c r="C1109" s="33">
        <v>18</v>
      </c>
      <c r="D1109" s="34"/>
      <c r="E1109" s="35">
        <v>196</v>
      </c>
      <c r="F1109" s="35">
        <v>188</v>
      </c>
      <c r="G1109" s="35"/>
      <c r="H1109" s="35">
        <v>773854</v>
      </c>
      <c r="I1109" s="34">
        <v>739974</v>
      </c>
      <c r="J1109" s="34"/>
      <c r="K1109" s="72">
        <v>13076</v>
      </c>
      <c r="L1109" s="36">
        <f t="shared" si="702"/>
        <v>195.64018630468033</v>
      </c>
      <c r="M1109" s="28">
        <f>IF(L1089=0,0,L1109/L1089*100)</f>
        <v>49.331615550469024</v>
      </c>
      <c r="N1109" s="37">
        <f>IF(L1108=0,"     －",IF(L1109=0,"     －",(L1109-L1108)/L1108*100))</f>
        <v>-9.7781715861934071</v>
      </c>
      <c r="O1109" s="29">
        <f t="shared" si="703"/>
        <v>3948.2346938775509</v>
      </c>
      <c r="P1109" s="30">
        <f t="shared" si="704"/>
        <v>66.714285714285708</v>
      </c>
      <c r="Q1109" s="6"/>
      <c r="R1109" s="7"/>
      <c r="S1109" s="8"/>
      <c r="T1109" s="9"/>
      <c r="U1109" s="5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</row>
    <row r="1110" spans="1:31">
      <c r="A1110" s="1"/>
      <c r="B1110" s="31">
        <f t="shared" si="701"/>
        <v>2011</v>
      </c>
      <c r="C1110" s="33">
        <v>18</v>
      </c>
      <c r="D1110" s="34"/>
      <c r="E1110" s="35">
        <v>283</v>
      </c>
      <c r="F1110" s="35">
        <v>218</v>
      </c>
      <c r="G1110" s="35"/>
      <c r="H1110" s="35">
        <v>1052510</v>
      </c>
      <c r="I1110" s="34">
        <v>818590</v>
      </c>
      <c r="J1110" s="34"/>
      <c r="K1110" s="72">
        <v>18369</v>
      </c>
      <c r="L1110" s="36">
        <f t="shared" si="702"/>
        <v>189.4151291741521</v>
      </c>
      <c r="M1110" s="28">
        <f>IF(L1089=0,0,L1110/L1089*100)</f>
        <v>47.761937403338891</v>
      </c>
      <c r="N1110" s="37">
        <f>IF(L1109=0,"     －",IF(L1110=0,"     －",(L1110-L1109)/L1109*100))</f>
        <v>-3.1818908211596324</v>
      </c>
      <c r="O1110" s="29">
        <f t="shared" si="703"/>
        <v>3719.1166077738517</v>
      </c>
      <c r="P1110" s="30">
        <f t="shared" si="704"/>
        <v>64.908127208480565</v>
      </c>
      <c r="Q1110" s="6"/>
      <c r="R1110" s="7"/>
      <c r="S1110" s="8"/>
      <c r="T1110" s="9"/>
      <c r="U1110" s="5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</row>
    <row r="1111" spans="1:31">
      <c r="A1111" s="1"/>
      <c r="B1111" s="31">
        <f t="shared" si="701"/>
        <v>2012</v>
      </c>
      <c r="C1111" s="33">
        <v>34</v>
      </c>
      <c r="D1111" s="34"/>
      <c r="E1111" s="35">
        <v>646</v>
      </c>
      <c r="F1111" s="35">
        <v>599</v>
      </c>
      <c r="G1111" s="35"/>
      <c r="H1111" s="35">
        <v>2499784</v>
      </c>
      <c r="I1111" s="34">
        <v>2319704</v>
      </c>
      <c r="J1111" s="34"/>
      <c r="K1111" s="72">
        <v>42147</v>
      </c>
      <c r="L1111" s="36">
        <f>IF(H1111=0,0,H1111/K1111*3.30578)</f>
        <v>196.0693750805514</v>
      </c>
      <c r="M1111" s="28">
        <f>IF(L1089=0,0,L1111/L1089*100)</f>
        <v>49.439837568091086</v>
      </c>
      <c r="N1111" s="37">
        <f t="shared" ref="N1111:N1113" si="705">IF(L1110=0,"     －",IF(L1111=0,"     －",(L1111-L1110)/L1110*100))</f>
        <v>3.5130487915150894</v>
      </c>
      <c r="O1111" s="29">
        <f t="shared" si="703"/>
        <v>3869.6346749226004</v>
      </c>
      <c r="P1111" s="30">
        <f t="shared" si="704"/>
        <v>65.243034055727549</v>
      </c>
      <c r="Q1111" s="6"/>
      <c r="R1111" s="7"/>
      <c r="S1111" s="8"/>
      <c r="T1111" s="9"/>
      <c r="U1111" s="5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</row>
    <row r="1112" spans="1:31">
      <c r="A1112" s="1"/>
      <c r="B1112" s="31">
        <f t="shared" si="701"/>
        <v>2013</v>
      </c>
      <c r="C1112" s="33">
        <v>21</v>
      </c>
      <c r="D1112" s="34"/>
      <c r="E1112" s="35">
        <v>611</v>
      </c>
      <c r="F1112" s="35">
        <v>548</v>
      </c>
      <c r="G1112" s="35"/>
      <c r="H1112" s="35">
        <v>2675719</v>
      </c>
      <c r="I1112" s="34">
        <v>2408997</v>
      </c>
      <c r="J1112" s="34"/>
      <c r="K1112" s="72">
        <v>42985</v>
      </c>
      <c r="L1112" s="36">
        <f>IF(H1112=0,0,H1112/K1112*3.30578)</f>
        <v>205.7773259467256</v>
      </c>
      <c r="M1112" s="28">
        <f>IF(L1089=0,0,L1112/L1089*100)</f>
        <v>51.887744150878326</v>
      </c>
      <c r="N1112" s="37">
        <f t="shared" si="705"/>
        <v>4.9512836271273226</v>
      </c>
      <c r="O1112" s="29">
        <f t="shared" si="703"/>
        <v>4379.2454991816694</v>
      </c>
      <c r="P1112" s="30">
        <f t="shared" si="704"/>
        <v>70.351882160392805</v>
      </c>
      <c r="Q1112" s="6"/>
      <c r="R1112" s="7"/>
      <c r="S1112" s="8"/>
      <c r="T1112" s="9"/>
      <c r="U1112" s="5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</row>
    <row r="1113" spans="1:31">
      <c r="A1113" s="1"/>
      <c r="B1113" s="31">
        <f t="shared" si="701"/>
        <v>2014</v>
      </c>
      <c r="C1113" s="33">
        <v>7</v>
      </c>
      <c r="D1113" s="34"/>
      <c r="E1113" s="35">
        <v>294</v>
      </c>
      <c r="F1113" s="35">
        <v>290</v>
      </c>
      <c r="G1113" s="35"/>
      <c r="H1113" s="35">
        <v>1328037</v>
      </c>
      <c r="I1113" s="34">
        <v>1311727</v>
      </c>
      <c r="J1113" s="34"/>
      <c r="K1113" s="72">
        <v>20827</v>
      </c>
      <c r="L1113" s="36">
        <f>IF(H1113=0,0,H1113/K1113*3.30578)</f>
        <v>210.79359263744178</v>
      </c>
      <c r="M1113" s="28">
        <f>IF(L1089=0,0,L1113/L1089*100)</f>
        <v>53.152619964785245</v>
      </c>
      <c r="N1113" s="37">
        <f t="shared" si="705"/>
        <v>2.4377159473900725</v>
      </c>
      <c r="O1113" s="29">
        <f t="shared" si="703"/>
        <v>4517.1326530612241</v>
      </c>
      <c r="P1113" s="30">
        <f t="shared" si="704"/>
        <v>70.840136054421762</v>
      </c>
      <c r="Q1113" s="6"/>
      <c r="R1113" s="7"/>
      <c r="S1113" s="8"/>
      <c r="T1113" s="9"/>
      <c r="U1113" s="5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</row>
    <row r="1114" spans="1:31">
      <c r="A1114" s="1"/>
      <c r="B1114" s="31">
        <f t="shared" ref="B1114:B1123" si="706">B1113+1</f>
        <v>2015</v>
      </c>
      <c r="C1114" s="33">
        <v>11</v>
      </c>
      <c r="D1114" s="34"/>
      <c r="E1114" s="35">
        <v>271</v>
      </c>
      <c r="F1114" s="35">
        <v>249</v>
      </c>
      <c r="G1114" s="35"/>
      <c r="H1114" s="35">
        <v>1184685</v>
      </c>
      <c r="I1114" s="34">
        <v>1082029</v>
      </c>
      <c r="J1114" s="34"/>
      <c r="K1114" s="72">
        <v>16660</v>
      </c>
      <c r="L1114" s="36">
        <f>IF(H1114=0,0,H1114/K1114*3.30578)</f>
        <v>235.07250776110445</v>
      </c>
      <c r="M1114" s="28">
        <f>IF(L1089=0,0,L1114/L1089*100)</f>
        <v>59.274665386464243</v>
      </c>
      <c r="N1114" s="37">
        <f>IF(L1113=0,"     －",IF(L1114=0,"     －",(L1114-L1113)/L1113*100))</f>
        <v>11.517862008937637</v>
      </c>
      <c r="O1114" s="29">
        <f t="shared" si="703"/>
        <v>4371.5313653136527</v>
      </c>
      <c r="P1114" s="30">
        <f t="shared" si="704"/>
        <v>61.476014760147599</v>
      </c>
      <c r="Q1114" s="6"/>
      <c r="R1114" s="7"/>
      <c r="S1114" s="8"/>
      <c r="T1114" s="9"/>
      <c r="U1114" s="5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</row>
    <row r="1115" spans="1:31">
      <c r="A1115" s="1"/>
      <c r="B1115" s="31">
        <f t="shared" si="706"/>
        <v>2016</v>
      </c>
      <c r="C1115" s="33">
        <v>8</v>
      </c>
      <c r="D1115" s="34"/>
      <c r="E1115" s="35">
        <v>136</v>
      </c>
      <c r="F1115" s="35">
        <v>133</v>
      </c>
      <c r="G1115" s="35"/>
      <c r="H1115" s="35">
        <v>693988</v>
      </c>
      <c r="I1115" s="34">
        <v>678744</v>
      </c>
      <c r="J1115" s="34"/>
      <c r="K1115" s="72">
        <v>10052</v>
      </c>
      <c r="L1115" s="36">
        <f>IF(H1115=0,0,H1115/K1115*3.30578)</f>
        <v>228.23036715479503</v>
      </c>
      <c r="M1115" s="28">
        <f>IF(L1089=0,0,L1115/L1089*100)</f>
        <v>57.549386667872902</v>
      </c>
      <c r="N1115" s="37">
        <f>IF(L1114=0,"     －",IF(L1115=0,"     －",(L1115-L1114)/L1114*100))</f>
        <v>-2.9106511312087715</v>
      </c>
      <c r="O1115" s="29">
        <f t="shared" si="703"/>
        <v>5102.8529411764703</v>
      </c>
      <c r="P1115" s="30">
        <f t="shared" si="704"/>
        <v>73.911764705882348</v>
      </c>
      <c r="Q1115" s="6"/>
      <c r="R1115" s="7"/>
      <c r="S1115" s="8"/>
      <c r="T1115" s="9"/>
      <c r="U1115" s="5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</row>
    <row r="1116" spans="1:31">
      <c r="A1116" s="1"/>
      <c r="B1116" s="31">
        <f t="shared" si="706"/>
        <v>2017</v>
      </c>
      <c r="C1116" s="33">
        <v>19</v>
      </c>
      <c r="D1116" s="34"/>
      <c r="E1116" s="35">
        <v>204</v>
      </c>
      <c r="F1116" s="35">
        <v>181</v>
      </c>
      <c r="G1116" s="35"/>
      <c r="H1116" s="35">
        <v>1249958</v>
      </c>
      <c r="I1116" s="34">
        <v>1141320</v>
      </c>
      <c r="J1116" s="34"/>
      <c r="K1116" s="72">
        <v>13976</v>
      </c>
      <c r="L1116" s="36">
        <f t="shared" ref="L1116:L1123" si="707">IF(H1116=0,0,H1116/K1116*3.30578)</f>
        <v>295.65584983113905</v>
      </c>
      <c r="M1116" s="28">
        <f>IF(L1089=0,0,L1116/L1089*100)</f>
        <v>74.551046973563587</v>
      </c>
      <c r="N1116" s="37">
        <f>IF(L1115=0,"     －",IF(L1116=0,"     －",(L1116-L1115)/L1115*100))</f>
        <v>29.542730670285138</v>
      </c>
      <c r="O1116" s="29">
        <f t="shared" si="703"/>
        <v>6127.2450980392159</v>
      </c>
      <c r="P1116" s="30">
        <f t="shared" si="704"/>
        <v>68.509803921568633</v>
      </c>
      <c r="Q1116" s="6"/>
      <c r="R1116" s="7"/>
      <c r="S1116" s="8"/>
      <c r="T1116" s="9"/>
      <c r="U1116" s="5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</row>
    <row r="1117" spans="1:31">
      <c r="A1117" s="1"/>
      <c r="B1117" s="31">
        <f t="shared" si="706"/>
        <v>2018</v>
      </c>
      <c r="C1117" s="33">
        <v>10</v>
      </c>
      <c r="D1117" s="34"/>
      <c r="E1117" s="35">
        <v>146</v>
      </c>
      <c r="F1117" s="35">
        <v>140</v>
      </c>
      <c r="G1117" s="35"/>
      <c r="H1117" s="35">
        <v>713261</v>
      </c>
      <c r="I1117" s="34">
        <v>683039</v>
      </c>
      <c r="J1117" s="34"/>
      <c r="K1117" s="72">
        <v>7927</v>
      </c>
      <c r="L1117" s="36">
        <f t="shared" si="707"/>
        <v>297.44972228838151</v>
      </c>
      <c r="M1117" s="28">
        <f>IF(L1089=0,0,L1117/L1089*100)</f>
        <v>75.003380556345206</v>
      </c>
      <c r="N1117" s="37">
        <f>IF(L1116=0,"     －",IF(L1117=0,"     －",(L1117-L1116)/L1116*100))</f>
        <v>0.60674343439069789</v>
      </c>
      <c r="O1117" s="29">
        <f t="shared" si="703"/>
        <v>4885.3493150684935</v>
      </c>
      <c r="P1117" s="30">
        <f t="shared" si="704"/>
        <v>54.294520547945204</v>
      </c>
      <c r="Q1117" s="6"/>
      <c r="R1117" s="7"/>
      <c r="S1117" s="8"/>
      <c r="T1117" s="9"/>
      <c r="U1117" s="5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</row>
    <row r="1118" spans="1:31">
      <c r="A1118" s="1"/>
      <c r="B1118" s="31">
        <f t="shared" si="706"/>
        <v>2019</v>
      </c>
      <c r="C1118" s="33">
        <v>12</v>
      </c>
      <c r="D1118" s="34"/>
      <c r="E1118" s="35">
        <v>198</v>
      </c>
      <c r="F1118" s="35">
        <v>185</v>
      </c>
      <c r="G1118" s="35"/>
      <c r="H1118" s="35">
        <v>826190</v>
      </c>
      <c r="I1118" s="34">
        <v>765906</v>
      </c>
      <c r="J1118" s="34"/>
      <c r="K1118" s="72">
        <v>9103</v>
      </c>
      <c r="L1118" s="36">
        <f t="shared" si="707"/>
        <v>300.03321742282765</v>
      </c>
      <c r="M1118" s="28">
        <f>IF(L1089=0,0,L1118/L1089*100)</f>
        <v>75.654821301502352</v>
      </c>
      <c r="N1118" s="37">
        <f>IF(L1117=0,"     －",IF(L1118=0,"     －",(L1118-L1117)/L1117*100))</f>
        <v>0.86854851118045606</v>
      </c>
      <c r="O1118" s="29">
        <f t="shared" si="703"/>
        <v>4172.6767676767677</v>
      </c>
      <c r="P1118" s="30">
        <f t="shared" si="704"/>
        <v>45.974747474747474</v>
      </c>
      <c r="Q1118" s="6"/>
      <c r="R1118" s="7"/>
      <c r="S1118" s="8"/>
      <c r="T1118" s="9"/>
      <c r="U1118" s="5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</row>
    <row r="1119" spans="1:31">
      <c r="A1119" s="1"/>
      <c r="B1119" s="31">
        <f t="shared" si="706"/>
        <v>2020</v>
      </c>
      <c r="C1119" s="33">
        <v>10</v>
      </c>
      <c r="D1119" s="34"/>
      <c r="E1119" s="35">
        <v>290</v>
      </c>
      <c r="F1119" s="35">
        <v>279</v>
      </c>
      <c r="G1119" s="35"/>
      <c r="H1119" s="35">
        <v>1375611</v>
      </c>
      <c r="I1119" s="34">
        <v>1308843</v>
      </c>
      <c r="J1119" s="34"/>
      <c r="K1119" s="72">
        <v>14358</v>
      </c>
      <c r="L1119" s="36">
        <f t="shared" si="707"/>
        <v>316.72010945674884</v>
      </c>
      <c r="M1119" s="28">
        <f>IF(L1089=0,0,L1119/L1089*100)</f>
        <v>79.862501523538072</v>
      </c>
      <c r="N1119" s="37">
        <f t="shared" ref="N1119:N1123" si="708">IF(L1118=0,"     －",IF(L1119=0,"     －",(L1119-L1118)/L1118*100))</f>
        <v>5.5616815288838062</v>
      </c>
      <c r="O1119" s="29">
        <f>IF(H1119=0,0,H1119/E1119)</f>
        <v>4743.4862068965522</v>
      </c>
      <c r="P1119" s="30">
        <f>IF(K1119=0,0,K1119/E1119)</f>
        <v>49.510344827586209</v>
      </c>
      <c r="Q1119" s="6"/>
      <c r="R1119" s="7"/>
      <c r="S1119" s="8"/>
      <c r="T1119" s="9"/>
      <c r="U1119" s="5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</row>
    <row r="1120" spans="1:31">
      <c r="A1120" s="1"/>
      <c r="B1120" s="31">
        <f t="shared" si="706"/>
        <v>2021</v>
      </c>
      <c r="C1120" s="81">
        <v>13</v>
      </c>
      <c r="D1120" s="34"/>
      <c r="E1120" s="35">
        <v>224</v>
      </c>
      <c r="F1120" s="35">
        <v>224</v>
      </c>
      <c r="G1120" s="35"/>
      <c r="H1120" s="35">
        <v>1376534</v>
      </c>
      <c r="I1120" s="34">
        <v>1376534</v>
      </c>
      <c r="J1120" s="34"/>
      <c r="K1120" s="72">
        <v>13909</v>
      </c>
      <c r="L1120" s="36">
        <f t="shared" si="707"/>
        <v>327.16360389100583</v>
      </c>
      <c r="M1120" s="28">
        <f>IF(L1089=0,0,L1120/L1089*100)</f>
        <v>82.495878960788559</v>
      </c>
      <c r="N1120" s="37">
        <f t="shared" si="708"/>
        <v>3.2973891213191657</v>
      </c>
      <c r="O1120" s="29">
        <f>IF(H1120=0,0,H1120/E1120)</f>
        <v>6145.2410714285716</v>
      </c>
      <c r="P1120" s="30">
        <f>IF(K1120=0,0,K1120/E1120)</f>
        <v>62.09375</v>
      </c>
      <c r="Q1120" s="6"/>
      <c r="R1120" s="7"/>
      <c r="S1120" s="8"/>
      <c r="T1120" s="9"/>
      <c r="U1120" s="5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</row>
    <row r="1121" spans="1:31">
      <c r="A1121" s="1"/>
      <c r="B1121" s="31">
        <f t="shared" si="706"/>
        <v>2022</v>
      </c>
      <c r="C1121" s="81">
        <v>13</v>
      </c>
      <c r="D1121" s="34"/>
      <c r="E1121" s="35">
        <v>674</v>
      </c>
      <c r="F1121" s="35">
        <v>661</v>
      </c>
      <c r="G1121" s="35"/>
      <c r="H1121" s="35">
        <v>6826176</v>
      </c>
      <c r="I1121" s="34">
        <v>6739634</v>
      </c>
      <c r="J1121" s="34"/>
      <c r="K1121" s="72">
        <v>42557</v>
      </c>
      <c r="L1121" s="36">
        <f t="shared" si="707"/>
        <v>530.24969093874097</v>
      </c>
      <c r="M1121" s="28">
        <f>IF(L1089=0,0,L1121/L1089*100)</f>
        <v>133.70501425718183</v>
      </c>
      <c r="N1121" s="37">
        <f t="shared" si="708"/>
        <v>62.074779905955864</v>
      </c>
      <c r="O1121" s="29">
        <f>IF(H1121=0,0,H1121/E1121)</f>
        <v>10127.857566765579</v>
      </c>
      <c r="P1121" s="30">
        <f>IF(K1121=0,0,K1121/E1121)</f>
        <v>63.140949554896146</v>
      </c>
      <c r="Q1121" s="6"/>
      <c r="R1121" s="7"/>
      <c r="S1121" s="8"/>
      <c r="T1121" s="9"/>
      <c r="U1121" s="5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</row>
    <row r="1122" spans="1:31">
      <c r="A1122" s="1"/>
      <c r="B1122" s="31">
        <f t="shared" si="706"/>
        <v>2023</v>
      </c>
      <c r="C1122" s="81">
        <v>7</v>
      </c>
      <c r="D1122" s="34"/>
      <c r="E1122" s="35">
        <v>179</v>
      </c>
      <c r="F1122" s="35">
        <v>165</v>
      </c>
      <c r="G1122" s="35"/>
      <c r="H1122" s="35">
        <v>830196</v>
      </c>
      <c r="I1122" s="34">
        <v>749860</v>
      </c>
      <c r="J1122" s="34"/>
      <c r="K1122" s="72">
        <v>7395</v>
      </c>
      <c r="L1122" s="36">
        <f t="shared" si="707"/>
        <v>371.12174886815416</v>
      </c>
      <c r="M1122" s="28">
        <f>IF(L1089=0,0,L1122/L1089*100)</f>
        <v>93.580137002473847</v>
      </c>
      <c r="N1122" s="37">
        <f t="shared" si="708"/>
        <v>-30.01000185193331</v>
      </c>
      <c r="O1122" s="29">
        <f>IF(H1122=0,0,H1122/E1122)</f>
        <v>4637.9664804469276</v>
      </c>
      <c r="P1122" s="30">
        <f>IF(K1122=0,0,K1122/E1122)</f>
        <v>41.312849162011176</v>
      </c>
      <c r="Q1122" s="6"/>
      <c r="R1122" s="7"/>
      <c r="S1122" s="8"/>
      <c r="T1122" s="9"/>
      <c r="U1122" s="5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</row>
    <row r="1123" spans="1:31">
      <c r="A1123" s="1"/>
      <c r="B1123" s="31">
        <f t="shared" si="706"/>
        <v>2024</v>
      </c>
      <c r="C1123" s="81">
        <v>13</v>
      </c>
      <c r="D1123" s="34"/>
      <c r="E1123" s="35">
        <v>185</v>
      </c>
      <c r="F1123" s="35">
        <v>160</v>
      </c>
      <c r="G1123" s="35"/>
      <c r="H1123" s="35">
        <v>1576384</v>
      </c>
      <c r="I1123" s="34">
        <v>1349434</v>
      </c>
      <c r="J1123" s="34"/>
      <c r="K1123" s="72">
        <v>12187</v>
      </c>
      <c r="L1123" s="36">
        <f t="shared" si="707"/>
        <v>427.60143591696072</v>
      </c>
      <c r="M1123" s="28">
        <f>IF(L1089=0,0,L1123/L1089*100)</f>
        <v>107.82176220499429</v>
      </c>
      <c r="N1123" s="37">
        <f t="shared" si="708"/>
        <v>15.21864111199576</v>
      </c>
      <c r="O1123" s="29">
        <f>IF(H1123=0,0,H1123/E1123)</f>
        <v>8520.9945945945947</v>
      </c>
      <c r="P1123" s="30">
        <f>IF(K1123=0,0,K1123/E1123)</f>
        <v>65.87567567567568</v>
      </c>
      <c r="Q1123" s="6"/>
      <c r="R1123" s="7"/>
      <c r="S1123" s="8"/>
      <c r="T1123" s="9"/>
      <c r="U1123" s="5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</row>
    <row r="1124" spans="1:31">
      <c r="A1124" s="1"/>
      <c r="B1124" s="58" t="s">
        <v>57</v>
      </c>
      <c r="C1124" s="59">
        <v>6</v>
      </c>
      <c r="D1124" s="60">
        <v>3</v>
      </c>
      <c r="E1124" s="61">
        <v>254</v>
      </c>
      <c r="F1124" s="61">
        <v>195</v>
      </c>
      <c r="G1124" s="61">
        <v>202</v>
      </c>
      <c r="H1124" s="61">
        <v>889103</v>
      </c>
      <c r="I1124" s="60">
        <v>618562</v>
      </c>
      <c r="J1124" s="60">
        <v>672683</v>
      </c>
      <c r="K1124" s="73">
        <v>6668</v>
      </c>
      <c r="L1124" s="63">
        <f t="shared" ref="L1124:L1244" si="709">IF(H1124=0,0,H1124/K1124*3.30578)</f>
        <v>440.78867956508697</v>
      </c>
      <c r="M1124" s="62">
        <v>100</v>
      </c>
      <c r="N1124" s="63"/>
      <c r="O1124" s="64">
        <f t="shared" ref="O1124:O1244" si="710">IF(H1124=0,0,H1124/E1124)</f>
        <v>3500.4055118110236</v>
      </c>
      <c r="P1124" s="65">
        <f t="shared" ref="P1124:P1244" si="711">IF(K1124=0,0,K1124/E1124)</f>
        <v>26.251968503937007</v>
      </c>
      <c r="Q1124" s="6">
        <f t="shared" ref="Q1124:Q1139" si="712">IF(F1124=0,0,F1124/E1124*100)</f>
        <v>76.771653543307082</v>
      </c>
      <c r="R1124" s="7">
        <f t="shared" ref="R1124:R1139" si="713">IF(G1124=0,0,G1124/E1124*100)</f>
        <v>79.527559055118118</v>
      </c>
      <c r="S1124" s="8">
        <f t="shared" ref="S1124:S1139" si="714">IF(I1124=0,0,I1124/H1124*100)</f>
        <v>69.571466972892907</v>
      </c>
      <c r="T1124" s="9">
        <f t="shared" ref="T1124:T1139" si="715">E1124-F1124</f>
        <v>59</v>
      </c>
      <c r="U1124" s="5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</row>
    <row r="1125" spans="1:31">
      <c r="A1125" s="1"/>
      <c r="B1125" s="31">
        <v>1991</v>
      </c>
      <c r="C1125" s="33">
        <v>5</v>
      </c>
      <c r="D1125" s="34">
        <v>2</v>
      </c>
      <c r="E1125" s="35">
        <v>136</v>
      </c>
      <c r="F1125" s="35">
        <v>98</v>
      </c>
      <c r="G1125" s="35">
        <v>48</v>
      </c>
      <c r="H1125" s="35">
        <v>643459</v>
      </c>
      <c r="I1125" s="34">
        <v>488111</v>
      </c>
      <c r="J1125" s="34">
        <v>227771</v>
      </c>
      <c r="K1125" s="72">
        <v>4796</v>
      </c>
      <c r="L1125" s="36">
        <f t="shared" si="709"/>
        <v>443.52249645954964</v>
      </c>
      <c r="M1125" s="28">
        <f>IF(L1124=0,0,L1125/L1124*100)</f>
        <v>100.62021032326875</v>
      </c>
      <c r="N1125" s="37">
        <f t="shared" ref="N1125:N1140" si="716">IF(L1124=0,"     －",IF(L1125=0,"     －",(L1125-L1124)/L1124*100))</f>
        <v>0.62021032326874925</v>
      </c>
      <c r="O1125" s="29">
        <f t="shared" si="710"/>
        <v>4731.3161764705883</v>
      </c>
      <c r="P1125" s="30">
        <f t="shared" si="711"/>
        <v>35.264705882352942</v>
      </c>
      <c r="Q1125" s="6">
        <f t="shared" si="712"/>
        <v>72.058823529411768</v>
      </c>
      <c r="R1125" s="7">
        <f t="shared" si="713"/>
        <v>35.294117647058826</v>
      </c>
      <c r="S1125" s="8">
        <f t="shared" si="714"/>
        <v>75.857358433093637</v>
      </c>
      <c r="T1125" s="9">
        <f t="shared" si="715"/>
        <v>38</v>
      </c>
      <c r="U1125" s="5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</row>
    <row r="1126" spans="1:31">
      <c r="A1126" s="1"/>
      <c r="B1126" s="31">
        <v>1992</v>
      </c>
      <c r="C1126" s="33">
        <v>6</v>
      </c>
      <c r="D1126" s="34">
        <v>2</v>
      </c>
      <c r="E1126" s="35">
        <v>257</v>
      </c>
      <c r="F1126" s="35">
        <v>189</v>
      </c>
      <c r="G1126" s="35">
        <v>176</v>
      </c>
      <c r="H1126" s="35">
        <v>887553</v>
      </c>
      <c r="I1126" s="34">
        <v>703893</v>
      </c>
      <c r="J1126" s="34">
        <v>666903</v>
      </c>
      <c r="K1126" s="72">
        <v>8695</v>
      </c>
      <c r="L1126" s="36">
        <f t="shared" si="709"/>
        <v>337.44162810120758</v>
      </c>
      <c r="M1126" s="28">
        <f>IF(L1124=0,0,L1126/L1124*100)</f>
        <v>76.554059517624452</v>
      </c>
      <c r="N1126" s="37">
        <f t="shared" si="716"/>
        <v>-23.917810078438016</v>
      </c>
      <c r="O1126" s="29">
        <f t="shared" si="710"/>
        <v>3453.5136186770428</v>
      </c>
      <c r="P1126" s="30">
        <f t="shared" si="711"/>
        <v>33.832684824902721</v>
      </c>
      <c r="Q1126" s="6">
        <f t="shared" si="712"/>
        <v>73.540856031128413</v>
      </c>
      <c r="R1126" s="7">
        <f t="shared" si="713"/>
        <v>68.482490272373539</v>
      </c>
      <c r="S1126" s="8">
        <f t="shared" si="714"/>
        <v>79.307151234912169</v>
      </c>
      <c r="T1126" s="9">
        <f t="shared" si="715"/>
        <v>68</v>
      </c>
      <c r="U1126" s="5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</row>
    <row r="1127" spans="1:31">
      <c r="A1127" s="1"/>
      <c r="B1127" s="31">
        <f>B1126+1</f>
        <v>1993</v>
      </c>
      <c r="C1127" s="33">
        <v>4</v>
      </c>
      <c r="D1127" s="34">
        <v>1</v>
      </c>
      <c r="E1127" s="35">
        <v>127</v>
      </c>
      <c r="F1127" s="35">
        <v>119</v>
      </c>
      <c r="G1127" s="35">
        <v>115</v>
      </c>
      <c r="H1127" s="35">
        <v>473535</v>
      </c>
      <c r="I1127" s="34">
        <v>460155</v>
      </c>
      <c r="J1127" s="34">
        <v>453545</v>
      </c>
      <c r="K1127" s="72">
        <v>5796</v>
      </c>
      <c r="L1127" s="36">
        <f t="shared" si="709"/>
        <v>270.08325263975155</v>
      </c>
      <c r="M1127" s="28">
        <f>IF(L1124=0,0,L1127/L1124*100)</f>
        <v>61.272728897265381</v>
      </c>
      <c r="N1127" s="37">
        <f t="shared" si="716"/>
        <v>-19.961489588727773</v>
      </c>
      <c r="O1127" s="29">
        <f t="shared" si="710"/>
        <v>3728.6220472440946</v>
      </c>
      <c r="P1127" s="30">
        <f t="shared" si="711"/>
        <v>45.637795275590548</v>
      </c>
      <c r="Q1127" s="6">
        <f t="shared" si="712"/>
        <v>93.7007874015748</v>
      </c>
      <c r="R1127" s="7">
        <f t="shared" si="713"/>
        <v>90.551181102362193</v>
      </c>
      <c r="S1127" s="8">
        <f t="shared" si="714"/>
        <v>97.174443282967474</v>
      </c>
      <c r="T1127" s="9">
        <f t="shared" si="715"/>
        <v>8</v>
      </c>
      <c r="U1127" s="5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</row>
    <row r="1128" spans="1:31">
      <c r="A1128" s="1"/>
      <c r="B1128" s="31">
        <f t="shared" ref="B1128:B1148" si="717">B1127+1</f>
        <v>1994</v>
      </c>
      <c r="C1128" s="33">
        <v>11</v>
      </c>
      <c r="D1128" s="34">
        <v>9</v>
      </c>
      <c r="E1128" s="35">
        <v>466</v>
      </c>
      <c r="F1128" s="35">
        <v>440</v>
      </c>
      <c r="G1128" s="35">
        <v>410</v>
      </c>
      <c r="H1128" s="35">
        <v>1941088</v>
      </c>
      <c r="I1128" s="34">
        <v>1820356</v>
      </c>
      <c r="J1128" s="34">
        <v>1720588</v>
      </c>
      <c r="K1128" s="72">
        <v>25718</v>
      </c>
      <c r="L1128" s="36">
        <f t="shared" si="709"/>
        <v>249.50656694299713</v>
      </c>
      <c r="M1128" s="28">
        <f>IF(L1124=0,0,L1128/L1124*100)</f>
        <v>56.604576866442628</v>
      </c>
      <c r="N1128" s="37">
        <f t="shared" si="716"/>
        <v>-7.6186455456386541</v>
      </c>
      <c r="O1128" s="29">
        <f t="shared" si="710"/>
        <v>4165.4248927038625</v>
      </c>
      <c r="P1128" s="30">
        <f t="shared" si="711"/>
        <v>55.188841201716741</v>
      </c>
      <c r="Q1128" s="6">
        <f t="shared" si="712"/>
        <v>94.420600858369099</v>
      </c>
      <c r="R1128" s="7">
        <f t="shared" si="713"/>
        <v>87.982832618025753</v>
      </c>
      <c r="S1128" s="8">
        <f t="shared" si="714"/>
        <v>93.780189254686036</v>
      </c>
      <c r="T1128" s="9">
        <f t="shared" si="715"/>
        <v>26</v>
      </c>
      <c r="U1128" s="5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</row>
    <row r="1129" spans="1:31">
      <c r="A1129" s="1"/>
      <c r="B1129" s="31">
        <f t="shared" si="717"/>
        <v>1995</v>
      </c>
      <c r="C1129" s="33">
        <v>4</v>
      </c>
      <c r="D1129" s="34">
        <v>4</v>
      </c>
      <c r="E1129" s="35">
        <v>151</v>
      </c>
      <c r="F1129" s="35">
        <v>132</v>
      </c>
      <c r="G1129" s="35">
        <v>119</v>
      </c>
      <c r="H1129" s="35">
        <v>641235</v>
      </c>
      <c r="I1129" s="34">
        <v>558317</v>
      </c>
      <c r="J1129" s="34">
        <v>506397</v>
      </c>
      <c r="K1129" s="72">
        <v>9130</v>
      </c>
      <c r="L1129" s="36">
        <f t="shared" si="709"/>
        <v>232.17763836801751</v>
      </c>
      <c r="M1129" s="28">
        <f>IF(L1124=0,0,L1129/L1124*100)</f>
        <v>52.673230763798259</v>
      </c>
      <c r="N1129" s="37">
        <f t="shared" si="716"/>
        <v>-6.945279552076328</v>
      </c>
      <c r="O1129" s="29">
        <f t="shared" si="710"/>
        <v>4246.5894039735103</v>
      </c>
      <c r="P1129" s="30">
        <f t="shared" si="711"/>
        <v>60.463576158940398</v>
      </c>
      <c r="Q1129" s="6">
        <f t="shared" si="712"/>
        <v>87.41721854304636</v>
      </c>
      <c r="R1129" s="7">
        <f t="shared" si="713"/>
        <v>78.807947019867555</v>
      </c>
      <c r="S1129" s="8">
        <f t="shared" si="714"/>
        <v>87.069015259616208</v>
      </c>
      <c r="T1129" s="9">
        <f t="shared" si="715"/>
        <v>19</v>
      </c>
      <c r="U1129" s="5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</row>
    <row r="1130" spans="1:31">
      <c r="A1130" s="1"/>
      <c r="B1130" s="31">
        <f t="shared" si="717"/>
        <v>1996</v>
      </c>
      <c r="C1130" s="33">
        <v>14</v>
      </c>
      <c r="D1130" s="34">
        <v>7</v>
      </c>
      <c r="E1130" s="35">
        <v>572</v>
      </c>
      <c r="F1130" s="35">
        <v>524</v>
      </c>
      <c r="G1130" s="35">
        <v>464</v>
      </c>
      <c r="H1130" s="35">
        <v>2321068</v>
      </c>
      <c r="I1130" s="34">
        <v>2121024</v>
      </c>
      <c r="J1130" s="34">
        <v>1871159</v>
      </c>
      <c r="K1130" s="72">
        <v>36247</v>
      </c>
      <c r="L1130" s="36">
        <f t="shared" si="709"/>
        <v>211.68483386321626</v>
      </c>
      <c r="M1130" s="28">
        <f>IF(L1124=0,0,L1130/L1124*100)</f>
        <v>48.024108530209844</v>
      </c>
      <c r="N1130" s="37">
        <f t="shared" si="716"/>
        <v>-8.8263472093375128</v>
      </c>
      <c r="O1130" s="29">
        <f t="shared" si="710"/>
        <v>4057.8111888111889</v>
      </c>
      <c r="P1130" s="30">
        <f t="shared" si="711"/>
        <v>63.36888111888112</v>
      </c>
      <c r="Q1130" s="6">
        <f t="shared" si="712"/>
        <v>91.608391608391599</v>
      </c>
      <c r="R1130" s="7">
        <f t="shared" si="713"/>
        <v>81.11888111888112</v>
      </c>
      <c r="S1130" s="8">
        <f t="shared" si="714"/>
        <v>91.381381329629292</v>
      </c>
      <c r="T1130" s="9">
        <f t="shared" si="715"/>
        <v>48</v>
      </c>
      <c r="U1130" s="5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</row>
    <row r="1131" spans="1:31">
      <c r="A1131" s="1"/>
      <c r="B1131" s="31">
        <f t="shared" si="717"/>
        <v>1997</v>
      </c>
      <c r="C1131" s="33">
        <v>10</v>
      </c>
      <c r="D1131">
        <v>5</v>
      </c>
      <c r="E1131" s="35">
        <v>253</v>
      </c>
      <c r="F1131" s="35">
        <v>225</v>
      </c>
      <c r="G1131" s="35">
        <v>199</v>
      </c>
      <c r="H1131" s="35">
        <v>1026381</v>
      </c>
      <c r="I1131" s="34">
        <v>915156</v>
      </c>
      <c r="J1131" s="34">
        <v>811291</v>
      </c>
      <c r="K1131" s="72">
        <v>15904</v>
      </c>
      <c r="L1131" s="36">
        <f t="shared" si="709"/>
        <v>213.34191286343057</v>
      </c>
      <c r="M1131" s="28">
        <f>IF(L1124=0,0,L1131/L1124*100)</f>
        <v>48.400043547835367</v>
      </c>
      <c r="N1131" s="37">
        <f t="shared" si="716"/>
        <v>0.7828047810383334</v>
      </c>
      <c r="O1131" s="29">
        <f t="shared" si="710"/>
        <v>4056.8418972332015</v>
      </c>
      <c r="P1131" s="30">
        <f t="shared" si="711"/>
        <v>62.861660079051383</v>
      </c>
      <c r="Q1131" s="6">
        <f t="shared" si="712"/>
        <v>88.932806324110672</v>
      </c>
      <c r="R1131" s="7">
        <f t="shared" si="713"/>
        <v>78.656126482213438</v>
      </c>
      <c r="S1131" s="8">
        <f t="shared" si="714"/>
        <v>89.163380849801385</v>
      </c>
      <c r="T1131" s="9">
        <f t="shared" si="715"/>
        <v>28</v>
      </c>
      <c r="U1131" s="5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</row>
    <row r="1132" spans="1:31">
      <c r="A1132" s="1"/>
      <c r="B1132" s="31">
        <f t="shared" si="717"/>
        <v>1998</v>
      </c>
      <c r="C1132" s="33">
        <v>5</v>
      </c>
      <c r="D1132" s="34">
        <v>2</v>
      </c>
      <c r="E1132" s="35">
        <v>114</v>
      </c>
      <c r="F1132" s="35">
        <v>80</v>
      </c>
      <c r="G1132" s="35">
        <v>74</v>
      </c>
      <c r="H1132" s="35">
        <v>458370</v>
      </c>
      <c r="I1132" s="34">
        <v>329660</v>
      </c>
      <c r="J1132" s="34">
        <v>307660</v>
      </c>
      <c r="K1132" s="72">
        <v>7367</v>
      </c>
      <c r="L1132" s="36">
        <f t="shared" si="709"/>
        <v>205.68350462874983</v>
      </c>
      <c r="M1132" s="28">
        <f>IF(L1124=0,0,L1132/L1124*100)</f>
        <v>46.662610489836446</v>
      </c>
      <c r="N1132" s="37">
        <f t="shared" si="716"/>
        <v>-3.5897344932794408</v>
      </c>
      <c r="O1132" s="29">
        <f t="shared" si="710"/>
        <v>4020.7894736842104</v>
      </c>
      <c r="P1132" s="30">
        <f t="shared" si="711"/>
        <v>64.622807017543863</v>
      </c>
      <c r="Q1132" s="6">
        <f t="shared" si="712"/>
        <v>70.175438596491219</v>
      </c>
      <c r="R1132" s="7">
        <f t="shared" si="713"/>
        <v>64.912280701754383</v>
      </c>
      <c r="S1132" s="8">
        <f t="shared" si="714"/>
        <v>71.920064576652052</v>
      </c>
      <c r="T1132" s="9">
        <f t="shared" si="715"/>
        <v>34</v>
      </c>
      <c r="U1132" s="5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</row>
    <row r="1133" spans="1:31">
      <c r="A1133" s="1"/>
      <c r="B1133" s="31">
        <f t="shared" si="717"/>
        <v>1999</v>
      </c>
      <c r="C1133" s="33">
        <v>23</v>
      </c>
      <c r="D1133" s="34">
        <v>16</v>
      </c>
      <c r="E1133" s="35">
        <v>971</v>
      </c>
      <c r="F1133" s="35">
        <v>938</v>
      </c>
      <c r="G1133" s="35">
        <v>817</v>
      </c>
      <c r="H1133" s="35">
        <v>3893820</v>
      </c>
      <c r="I1133" s="34">
        <v>3760850</v>
      </c>
      <c r="J1133" s="34">
        <v>3267320</v>
      </c>
      <c r="K1133" s="72">
        <v>67340</v>
      </c>
      <c r="L1133" s="36">
        <f t="shared" si="709"/>
        <v>191.15105850311849</v>
      </c>
      <c r="M1133" s="28">
        <f>IF(L1124=0,0,L1133/L1124*100)</f>
        <v>43.365691399271313</v>
      </c>
      <c r="N1133" s="37">
        <f t="shared" si="716"/>
        <v>-7.0654407371470063</v>
      </c>
      <c r="O1133" s="29">
        <f t="shared" si="710"/>
        <v>4010.1132852729147</v>
      </c>
      <c r="P1133" s="30">
        <f t="shared" si="711"/>
        <v>69.351184346035012</v>
      </c>
      <c r="Q1133" s="6">
        <f t="shared" si="712"/>
        <v>96.601441812564374</v>
      </c>
      <c r="R1133" s="7">
        <f t="shared" si="713"/>
        <v>84.140061791967042</v>
      </c>
      <c r="S1133" s="8">
        <f t="shared" si="714"/>
        <v>96.585101519844258</v>
      </c>
      <c r="T1133" s="9">
        <f t="shared" si="715"/>
        <v>33</v>
      </c>
      <c r="U1133" s="5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</row>
    <row r="1134" spans="1:31">
      <c r="A1134" s="1"/>
      <c r="B1134" s="31">
        <f t="shared" si="717"/>
        <v>2000</v>
      </c>
      <c r="C1134" s="33">
        <v>18</v>
      </c>
      <c r="D1134" s="34">
        <v>9</v>
      </c>
      <c r="E1134" s="35">
        <v>553</v>
      </c>
      <c r="F1134" s="35">
        <v>509</v>
      </c>
      <c r="G1134" s="35">
        <v>473</v>
      </c>
      <c r="H1134" s="35">
        <v>2096340</v>
      </c>
      <c r="I1134" s="34">
        <v>1949700</v>
      </c>
      <c r="J1134" s="34">
        <v>1825960</v>
      </c>
      <c r="K1134" s="72">
        <v>38448</v>
      </c>
      <c r="L1134" s="36">
        <f t="shared" si="709"/>
        <v>180.24445602372035</v>
      </c>
      <c r="M1134" s="28">
        <f>IF(L1124=0,0,L1134/L1124*100)</f>
        <v>40.89135324472538</v>
      </c>
      <c r="N1134" s="37">
        <f t="shared" si="716"/>
        <v>-5.705750501622366</v>
      </c>
      <c r="O1134" s="29">
        <f t="shared" si="710"/>
        <v>3790.8499095840866</v>
      </c>
      <c r="P1134" s="30">
        <f t="shared" si="711"/>
        <v>69.526220614828205</v>
      </c>
      <c r="Q1134" s="6">
        <f t="shared" si="712"/>
        <v>92.043399638336339</v>
      </c>
      <c r="R1134" s="7">
        <f t="shared" si="713"/>
        <v>85.533453887884264</v>
      </c>
      <c r="S1134" s="8">
        <f t="shared" si="714"/>
        <v>93.004951486877133</v>
      </c>
      <c r="T1134" s="9">
        <f t="shared" si="715"/>
        <v>44</v>
      </c>
      <c r="U1134" s="5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</row>
    <row r="1135" spans="1:31">
      <c r="A1135" s="1"/>
      <c r="B1135" s="31">
        <f t="shared" si="717"/>
        <v>2001</v>
      </c>
      <c r="C1135" s="33">
        <v>22</v>
      </c>
      <c r="D1135" s="34"/>
      <c r="E1135" s="35">
        <v>1268</v>
      </c>
      <c r="F1135" s="35">
        <v>1247</v>
      </c>
      <c r="G1135" s="35">
        <v>1174</v>
      </c>
      <c r="H1135" s="35">
        <v>6357146</v>
      </c>
      <c r="I1135" s="34">
        <v>6282396</v>
      </c>
      <c r="J1135" s="34"/>
      <c r="K1135" s="72">
        <v>94685</v>
      </c>
      <c r="L1135" s="36">
        <f t="shared" si="709"/>
        <v>221.94989812409565</v>
      </c>
      <c r="M1135" s="28">
        <f>IF(L1124=0,0,L1135/L1124*100)</f>
        <v>50.352903423719276</v>
      </c>
      <c r="N1135" s="37">
        <f t="shared" si="716"/>
        <v>23.138266230439193</v>
      </c>
      <c r="O1135" s="29">
        <f t="shared" si="710"/>
        <v>5013.522082018927</v>
      </c>
      <c r="P1135" s="30">
        <f t="shared" si="711"/>
        <v>74.672712933753942</v>
      </c>
      <c r="Q1135" s="6">
        <f t="shared" si="712"/>
        <v>98.343848580441644</v>
      </c>
      <c r="R1135" s="7">
        <f t="shared" si="713"/>
        <v>92.586750788643542</v>
      </c>
      <c r="S1135" s="8">
        <f t="shared" si="714"/>
        <v>98.824157884685988</v>
      </c>
      <c r="T1135" s="9">
        <f t="shared" si="715"/>
        <v>21</v>
      </c>
      <c r="U1135" s="5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</row>
    <row r="1136" spans="1:31">
      <c r="A1136" s="1"/>
      <c r="B1136" s="31">
        <f t="shared" si="717"/>
        <v>2002</v>
      </c>
      <c r="C1136" s="33">
        <v>19</v>
      </c>
      <c r="D1136" s="34"/>
      <c r="E1136" s="35">
        <v>667</v>
      </c>
      <c r="F1136" s="35">
        <v>640</v>
      </c>
      <c r="G1136" s="35">
        <v>550</v>
      </c>
      <c r="H1136" s="35">
        <v>2348482</v>
      </c>
      <c r="I1136" s="34">
        <v>2251166</v>
      </c>
      <c r="J1136" s="34"/>
      <c r="K1136" s="72">
        <v>47870</v>
      </c>
      <c r="L1136" s="36">
        <f t="shared" si="709"/>
        <v>162.18017183956547</v>
      </c>
      <c r="M1136" s="28">
        <f>IF(L1124=0,0,L1136/L1124*100)</f>
        <v>36.793179897356666</v>
      </c>
      <c r="N1136" s="37">
        <f t="shared" si="716"/>
        <v>-26.929377661219739</v>
      </c>
      <c r="O1136" s="29">
        <f t="shared" si="710"/>
        <v>3520.9625187406295</v>
      </c>
      <c r="P1136" s="30">
        <f t="shared" si="711"/>
        <v>71.76911544227886</v>
      </c>
      <c r="Q1136" s="6">
        <f t="shared" si="712"/>
        <v>95.95202398800599</v>
      </c>
      <c r="R1136" s="7">
        <f t="shared" si="713"/>
        <v>82.458770614692654</v>
      </c>
      <c r="S1136" s="8">
        <f t="shared" si="714"/>
        <v>95.856216909475989</v>
      </c>
      <c r="T1136" s="9">
        <f t="shared" si="715"/>
        <v>27</v>
      </c>
      <c r="U1136" s="5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</row>
    <row r="1137" spans="1:31">
      <c r="A1137" s="1"/>
      <c r="B1137" s="31">
        <f t="shared" si="717"/>
        <v>2003</v>
      </c>
      <c r="C1137" s="33">
        <v>22</v>
      </c>
      <c r="D1137" s="34"/>
      <c r="E1137" s="35">
        <v>1203</v>
      </c>
      <c r="F1137" s="35">
        <v>1097</v>
      </c>
      <c r="G1137" s="35"/>
      <c r="H1137" s="35">
        <v>4078906</v>
      </c>
      <c r="I1137" s="34">
        <v>3836642</v>
      </c>
      <c r="J1137" s="34"/>
      <c r="K1137" s="72">
        <v>78641</v>
      </c>
      <c r="L1137" s="36">
        <f t="shared" si="709"/>
        <v>171.46228909449269</v>
      </c>
      <c r="M1137" s="28">
        <f>IF(L1124=0,0,L1137/L1124*100)</f>
        <v>38.898977456424113</v>
      </c>
      <c r="N1137" s="37">
        <f t="shared" si="716"/>
        <v>5.7233366752807626</v>
      </c>
      <c r="O1137" s="29">
        <f t="shared" si="710"/>
        <v>3390.6118038237737</v>
      </c>
      <c r="P1137" s="30">
        <f t="shared" si="711"/>
        <v>65.370739817123862</v>
      </c>
      <c r="Q1137" s="15">
        <f t="shared" si="712"/>
        <v>91.188694929343299</v>
      </c>
      <c r="R1137" s="16">
        <f t="shared" si="713"/>
        <v>0</v>
      </c>
      <c r="S1137" s="17">
        <f t="shared" si="714"/>
        <v>94.060564278755137</v>
      </c>
      <c r="T1137" s="18">
        <f t="shared" si="715"/>
        <v>106</v>
      </c>
      <c r="U1137" s="5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</row>
    <row r="1138" spans="1:31">
      <c r="A1138" s="1"/>
      <c r="B1138" s="31">
        <f t="shared" si="717"/>
        <v>2004</v>
      </c>
      <c r="C1138" s="33">
        <v>7</v>
      </c>
      <c r="D1138" s="34"/>
      <c r="E1138" s="35">
        <v>204</v>
      </c>
      <c r="F1138" s="35">
        <v>204</v>
      </c>
      <c r="G1138" s="35"/>
      <c r="H1138" s="35">
        <v>626765</v>
      </c>
      <c r="I1138" s="34">
        <v>626765</v>
      </c>
      <c r="J1138" s="34"/>
      <c r="K1138" s="72">
        <v>10292</v>
      </c>
      <c r="L1138" s="36">
        <f t="shared" si="709"/>
        <v>201.31628465798678</v>
      </c>
      <c r="M1138" s="28">
        <f>IF(L1124=0,0,L1138/L1124*100)</f>
        <v>45.671836412999433</v>
      </c>
      <c r="N1138" s="37">
        <f t="shared" si="716"/>
        <v>17.411406158844404</v>
      </c>
      <c r="O1138" s="29">
        <f t="shared" si="710"/>
        <v>3072.377450980392</v>
      </c>
      <c r="P1138" s="30">
        <f t="shared" si="711"/>
        <v>50.450980392156865</v>
      </c>
      <c r="Q1138" s="6">
        <f t="shared" si="712"/>
        <v>100</v>
      </c>
      <c r="R1138" s="7">
        <f t="shared" si="713"/>
        <v>0</v>
      </c>
      <c r="S1138" s="8">
        <f t="shared" si="714"/>
        <v>100</v>
      </c>
      <c r="T1138" s="9">
        <f t="shared" si="715"/>
        <v>0</v>
      </c>
      <c r="U1138" s="5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</row>
    <row r="1139" spans="1:31">
      <c r="A1139" s="1"/>
      <c r="B1139" s="31">
        <f t="shared" si="717"/>
        <v>2005</v>
      </c>
      <c r="C1139" s="33">
        <v>24</v>
      </c>
      <c r="D1139" s="34"/>
      <c r="E1139" s="35">
        <v>2395</v>
      </c>
      <c r="F1139" s="35">
        <v>2395</v>
      </c>
      <c r="G1139" s="35"/>
      <c r="H1139" s="35">
        <v>12030959</v>
      </c>
      <c r="I1139" s="34">
        <v>12030959</v>
      </c>
      <c r="J1139" s="34"/>
      <c r="K1139" s="72">
        <v>178931</v>
      </c>
      <c r="L1139" s="36">
        <f t="shared" si="709"/>
        <v>222.2739695358546</v>
      </c>
      <c r="M1139" s="28">
        <f>IF(L1124=0,0,L1139/L1124*100)</f>
        <v>50.426424234661759</v>
      </c>
      <c r="N1139" s="37">
        <f t="shared" si="716"/>
        <v>10.410327665977203</v>
      </c>
      <c r="O1139" s="29">
        <f t="shared" si="710"/>
        <v>5023.3649269311063</v>
      </c>
      <c r="P1139" s="30">
        <f t="shared" si="711"/>
        <v>74.710229645093946</v>
      </c>
      <c r="Q1139" s="6">
        <f t="shared" si="712"/>
        <v>100</v>
      </c>
      <c r="R1139" s="7">
        <f t="shared" si="713"/>
        <v>0</v>
      </c>
      <c r="S1139" s="8">
        <f t="shared" si="714"/>
        <v>100</v>
      </c>
      <c r="T1139" s="9">
        <f t="shared" si="715"/>
        <v>0</v>
      </c>
      <c r="U1139" s="5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</row>
    <row r="1140" spans="1:31">
      <c r="A1140" s="1"/>
      <c r="B1140" s="31">
        <f t="shared" si="717"/>
        <v>2006</v>
      </c>
      <c r="C1140" s="33">
        <v>15</v>
      </c>
      <c r="D1140" s="34">
        <v>0</v>
      </c>
      <c r="E1140" s="35">
        <v>767</v>
      </c>
      <c r="F1140" s="35">
        <v>719</v>
      </c>
      <c r="G1140" s="35">
        <v>0</v>
      </c>
      <c r="H1140" s="35">
        <v>3745160</v>
      </c>
      <c r="I1140" s="34">
        <v>3636060</v>
      </c>
      <c r="J1140" s="34">
        <v>0</v>
      </c>
      <c r="K1140" s="72">
        <v>53258</v>
      </c>
      <c r="L1140" s="36">
        <f t="shared" si="709"/>
        <v>232.46601496113263</v>
      </c>
      <c r="M1140" s="28">
        <f>IF(L1124=0,0,L1140/L1124*100)</f>
        <v>52.738653631145858</v>
      </c>
      <c r="N1140" s="37">
        <f t="shared" si="716"/>
        <v>4.5853526827998472</v>
      </c>
      <c r="O1140" s="29">
        <f t="shared" si="710"/>
        <v>4882.8683181225551</v>
      </c>
      <c r="P1140" s="30">
        <f t="shared" si="711"/>
        <v>69.436766623207305</v>
      </c>
      <c r="Q1140" s="6"/>
      <c r="R1140" s="7"/>
      <c r="S1140" s="8"/>
      <c r="T1140" s="9"/>
      <c r="U1140" s="5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</row>
    <row r="1141" spans="1:31">
      <c r="A1141" s="1"/>
      <c r="B1141" s="31">
        <f t="shared" si="717"/>
        <v>2007</v>
      </c>
      <c r="C1141" s="33">
        <v>11</v>
      </c>
      <c r="D1141" s="34"/>
      <c r="E1141" s="35">
        <v>290</v>
      </c>
      <c r="F1141" s="35">
        <v>286</v>
      </c>
      <c r="G1141" s="35"/>
      <c r="H1141" s="35">
        <v>1477563</v>
      </c>
      <c r="I1141" s="34">
        <v>1453523</v>
      </c>
      <c r="J1141" s="34"/>
      <c r="K1141" s="72">
        <v>21483</v>
      </c>
      <c r="L1141" s="36">
        <f t="shared" ref="L1141:L1146" si="718">IF(H1141=0,0,H1141/K1141*3.30578)</f>
        <v>227.36574101103199</v>
      </c>
      <c r="M1141" s="28">
        <f>IF(L1124=0,0,L1141/L1124*100)</f>
        <v>51.58157447132421</v>
      </c>
      <c r="N1141" s="37">
        <f>IF(L1140=0,"     －",IF(L1141=0,"     －",(L1141-L1140)/L1140*100))</f>
        <v>-2.1939869150135296</v>
      </c>
      <c r="O1141" s="29">
        <f>IF(H1141=0,0,H1141/E1141)</f>
        <v>5095.0448275862072</v>
      </c>
      <c r="P1141" s="30">
        <f>IF(K1141=0,0,K1141/E1141)</f>
        <v>74.07931034482759</v>
      </c>
      <c r="Q1141" s="6"/>
      <c r="R1141" s="7"/>
      <c r="S1141" s="8"/>
      <c r="T1141" s="9"/>
      <c r="U1141" s="5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</row>
    <row r="1142" spans="1:31">
      <c r="A1142" s="1"/>
      <c r="B1142" s="31">
        <f t="shared" si="717"/>
        <v>2008</v>
      </c>
      <c r="C1142" s="33">
        <v>5</v>
      </c>
      <c r="D1142" s="34"/>
      <c r="E1142" s="35">
        <v>122</v>
      </c>
      <c r="F1142" s="35">
        <v>101</v>
      </c>
      <c r="G1142" s="35"/>
      <c r="H1142" s="35">
        <v>544964</v>
      </c>
      <c r="I1142" s="34">
        <v>449591</v>
      </c>
      <c r="J1142" s="34"/>
      <c r="K1142" s="72">
        <v>7861</v>
      </c>
      <c r="L1142" s="36">
        <f t="shared" si="718"/>
        <v>229.17327209260907</v>
      </c>
      <c r="M1142" s="28">
        <f>IF(L1124=0,0,L1142/L1124*100)</f>
        <v>51.991641962930515</v>
      </c>
      <c r="N1142" s="37">
        <f>IF(L1141=0,"     －",IF(L1142=0,"     －",(L1142-L1141)/L1141*100))</f>
        <v>0.79498831861805375</v>
      </c>
      <c r="O1142" s="29">
        <f>IF(H1142=0,0,H1142/E1142)</f>
        <v>4466.9180327868853</v>
      </c>
      <c r="P1142" s="30">
        <f>IF(K1142=0,0,K1142/E1142)</f>
        <v>64.43442622950819</v>
      </c>
      <c r="Q1142" s="6"/>
      <c r="R1142" s="7"/>
      <c r="S1142" s="8"/>
      <c r="T1142" s="9"/>
      <c r="U1142" s="5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</row>
    <row r="1143" spans="1:31">
      <c r="A1143" s="1"/>
      <c r="B1143" s="31">
        <f t="shared" si="717"/>
        <v>2009</v>
      </c>
      <c r="C1143" s="33">
        <v>9</v>
      </c>
      <c r="D1143" s="34"/>
      <c r="E1143" s="35">
        <v>232</v>
      </c>
      <c r="F1143" s="35">
        <v>206</v>
      </c>
      <c r="G1143" s="35"/>
      <c r="H1143" s="35">
        <v>733306</v>
      </c>
      <c r="I1143" s="34">
        <v>637098</v>
      </c>
      <c r="J1143" s="34"/>
      <c r="K1143" s="72">
        <v>13335</v>
      </c>
      <c r="L1143" s="36">
        <f t="shared" si="718"/>
        <v>181.78839960104986</v>
      </c>
      <c r="M1143" s="28">
        <f>IF(L1124=0,0,L1143/L1124*100)</f>
        <v>41.241621672411156</v>
      </c>
      <c r="N1143" s="37">
        <f>IF(L1142=0,"     －",IF(L1143=0,"     －",(L1143-L1142)/L1142*100))</f>
        <v>-20.676439298039497</v>
      </c>
      <c r="O1143" s="29">
        <f>IF(H1143=0,0,H1143/E1143)</f>
        <v>3160.8017241379312</v>
      </c>
      <c r="P1143" s="30">
        <f>IF(K1143=0,0,K1143/E1143)</f>
        <v>57.478448275862071</v>
      </c>
      <c r="Q1143" s="6"/>
      <c r="R1143" s="7"/>
      <c r="S1143" s="8"/>
      <c r="T1143" s="9"/>
      <c r="U1143" s="5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</row>
    <row r="1144" spans="1:31">
      <c r="A1144" s="1"/>
      <c r="B1144" s="31">
        <f t="shared" si="717"/>
        <v>2010</v>
      </c>
      <c r="C1144" s="33">
        <v>11</v>
      </c>
      <c r="D1144" s="34"/>
      <c r="E1144" s="35">
        <v>371</v>
      </c>
      <c r="F1144" s="35">
        <v>345</v>
      </c>
      <c r="G1144" s="35"/>
      <c r="H1144" s="35">
        <v>1843554</v>
      </c>
      <c r="I1144" s="34">
        <v>1763074</v>
      </c>
      <c r="J1144" s="34"/>
      <c r="K1144" s="72">
        <v>25444</v>
      </c>
      <c r="L1144" s="36">
        <f t="shared" si="718"/>
        <v>239.52145661531205</v>
      </c>
      <c r="M1144" s="28">
        <f>IF(L1124=0,0,L1144/L1124*100)</f>
        <v>54.33929402443836</v>
      </c>
      <c r="N1144" s="37">
        <f>IF(L1143=0,"     －",IF(L1144=0,"     －",(L1144-L1143)/L1143*100))</f>
        <v>31.758383450738499</v>
      </c>
      <c r="O1144" s="29">
        <f>IF(H1144=0,0,H1144/E1144)</f>
        <v>4969.1482479784363</v>
      </c>
      <c r="P1144" s="30">
        <f>IF(K1144=0,0,K1144/E1144)</f>
        <v>68.582210242587607</v>
      </c>
      <c r="Q1144" s="6"/>
      <c r="R1144" s="7"/>
      <c r="S1144" s="8"/>
      <c r="T1144" s="9"/>
      <c r="U1144" s="5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</row>
    <row r="1145" spans="1:31">
      <c r="A1145" s="1"/>
      <c r="B1145" s="31">
        <f t="shared" si="717"/>
        <v>2011</v>
      </c>
      <c r="C1145" s="33">
        <v>20</v>
      </c>
      <c r="D1145" s="34"/>
      <c r="E1145" s="35">
        <v>585</v>
      </c>
      <c r="F1145" s="35">
        <v>543</v>
      </c>
      <c r="G1145" s="35"/>
      <c r="H1145" s="35">
        <v>2511424</v>
      </c>
      <c r="I1145" s="34">
        <v>2227835</v>
      </c>
      <c r="J1145" s="34"/>
      <c r="K1145" s="72">
        <v>35324</v>
      </c>
      <c r="L1145" s="36">
        <f t="shared" si="718"/>
        <v>235.03043909862981</v>
      </c>
      <c r="M1145" s="28">
        <f>IF(L1124=0,0,L1145/L1124*100)</f>
        <v>53.320434483600479</v>
      </c>
      <c r="N1145" s="37">
        <f>IF(L1144=0,"     －",IF(L1145=0,"     －",(L1145-L1144)/L1144*100))</f>
        <v>-1.8749959106566045</v>
      </c>
      <c r="O1145" s="29">
        <f>IF(H1145=0,0,H1145/E1145)</f>
        <v>4293.0324786324791</v>
      </c>
      <c r="P1145" s="30">
        <f>IF(K1145=0,0,K1145/E1145)</f>
        <v>60.382905982905982</v>
      </c>
      <c r="Q1145" s="6"/>
      <c r="R1145" s="7"/>
      <c r="S1145" s="8"/>
      <c r="T1145" s="9"/>
      <c r="U1145" s="5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</row>
    <row r="1146" spans="1:31">
      <c r="A1146" s="1"/>
      <c r="B1146" s="31">
        <f t="shared" si="717"/>
        <v>2012</v>
      </c>
      <c r="C1146" s="33">
        <v>7</v>
      </c>
      <c r="D1146" s="34"/>
      <c r="E1146" s="35">
        <v>61</v>
      </c>
      <c r="F1146" s="35">
        <v>59</v>
      </c>
      <c r="G1146" s="35"/>
      <c r="H1146" s="35">
        <v>349386</v>
      </c>
      <c r="I1146" s="34">
        <v>342350</v>
      </c>
      <c r="J1146" s="34"/>
      <c r="K1146" s="72">
        <v>4629</v>
      </c>
      <c r="L1146" s="36">
        <f t="shared" si="718"/>
        <v>249.51247593000647</v>
      </c>
      <c r="M1146" s="28">
        <f>IF(L1124=0,0,L1146/L1124*100)</f>
        <v>56.605917415164328</v>
      </c>
      <c r="N1146" s="37">
        <f t="shared" ref="N1146:N1148" si="719">IF(L1145=0,"     －",IF(L1146=0,"     －",(L1146-L1145)/L1145*100))</f>
        <v>6.16177074208644</v>
      </c>
      <c r="O1146" s="29">
        <f t="shared" ref="O1146:O1153" si="720">IF(H1146=0,0,H1146/E1146)</f>
        <v>5727.6393442622948</v>
      </c>
      <c r="P1146" s="30">
        <f t="shared" ref="P1146:P1153" si="721">IF(K1146=0,0,K1146/E1146)</f>
        <v>75.885245901639351</v>
      </c>
      <c r="Q1146" s="6"/>
      <c r="R1146" s="7"/>
      <c r="S1146" s="8"/>
      <c r="T1146" s="9"/>
      <c r="U1146" s="5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</row>
    <row r="1147" spans="1:31">
      <c r="A1147" s="1"/>
      <c r="B1147" s="31">
        <f t="shared" si="717"/>
        <v>2013</v>
      </c>
      <c r="C1147" s="33">
        <v>2</v>
      </c>
      <c r="D1147" s="34"/>
      <c r="E1147" s="35">
        <v>27</v>
      </c>
      <c r="F1147" s="35">
        <v>27</v>
      </c>
      <c r="G1147" s="35"/>
      <c r="H1147" s="35">
        <v>98690</v>
      </c>
      <c r="I1147" s="34">
        <v>98690</v>
      </c>
      <c r="J1147" s="34"/>
      <c r="K1147" s="72">
        <v>1366</v>
      </c>
      <c r="L1147" s="36">
        <f>IF(H1147=0,0,H1147/K1147*3.30578)</f>
        <v>238.83413484626647</v>
      </c>
      <c r="M1147" s="28">
        <f>IF(L1124=0,0,L1147/L1124*100)</f>
        <v>54.183364028748869</v>
      </c>
      <c r="N1147" s="37">
        <f t="shared" si="719"/>
        <v>-4.2796822258841711</v>
      </c>
      <c r="O1147" s="29">
        <f t="shared" si="720"/>
        <v>3655.1851851851852</v>
      </c>
      <c r="P1147" s="30">
        <f t="shared" si="721"/>
        <v>50.592592592592595</v>
      </c>
      <c r="Q1147" s="6"/>
      <c r="R1147" s="7"/>
      <c r="S1147" s="8"/>
      <c r="T1147" s="9"/>
      <c r="U1147" s="5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</row>
    <row r="1148" spans="1:31">
      <c r="A1148" s="1"/>
      <c r="B1148" s="31">
        <f t="shared" si="717"/>
        <v>2014</v>
      </c>
      <c r="C1148" s="33">
        <v>3</v>
      </c>
      <c r="D1148" s="34"/>
      <c r="E1148" s="35">
        <v>54</v>
      </c>
      <c r="F1148" s="35">
        <v>51</v>
      </c>
      <c r="G1148" s="35"/>
      <c r="H1148" s="35">
        <v>200214</v>
      </c>
      <c r="I1148" s="34">
        <v>187934</v>
      </c>
      <c r="J1148" s="34"/>
      <c r="K1148" s="72">
        <v>2983</v>
      </c>
      <c r="L1148" s="36">
        <f>IF(H1148=0,0,H1148/K1148*3.30578)</f>
        <v>221.87845689574254</v>
      </c>
      <c r="M1148" s="28">
        <f>IF(L1124=0,0,L1148/L1124*100)</f>
        <v>50.336695832266699</v>
      </c>
      <c r="N1148" s="37">
        <f t="shared" si="719"/>
        <v>-7.0993528464589062</v>
      </c>
      <c r="O1148" s="29">
        <f t="shared" si="720"/>
        <v>3707.6666666666665</v>
      </c>
      <c r="P1148" s="30">
        <f t="shared" si="721"/>
        <v>55.24074074074074</v>
      </c>
      <c r="Q1148" s="6"/>
      <c r="R1148" s="7"/>
      <c r="S1148" s="8"/>
      <c r="T1148" s="9"/>
      <c r="U1148" s="5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</row>
    <row r="1149" spans="1:31">
      <c r="A1149" s="1"/>
      <c r="B1149" s="31">
        <f t="shared" ref="B1149:B1158" si="722">B1148+1</f>
        <v>2015</v>
      </c>
      <c r="C1149" s="33">
        <v>13</v>
      </c>
      <c r="D1149" s="34"/>
      <c r="E1149" s="35">
        <v>575</v>
      </c>
      <c r="F1149" s="35">
        <v>562</v>
      </c>
      <c r="G1149" s="35"/>
      <c r="H1149" s="35">
        <v>4960863</v>
      </c>
      <c r="I1149" s="34">
        <v>4861223</v>
      </c>
      <c r="J1149" s="34"/>
      <c r="K1149" s="72">
        <v>42123</v>
      </c>
      <c r="L1149" s="36">
        <f>IF(H1149=0,0,H1149/K1149*3.30578)</f>
        <v>389.32463708995084</v>
      </c>
      <c r="M1149" s="28">
        <f>IF(L1124=0,0,L1149/L1124*100)</f>
        <v>88.324554404184298</v>
      </c>
      <c r="N1149" s="37">
        <f>IF(L1148=0,"     －",IF(L1149=0,"     －",(L1149-L1148)/L1148*100))</f>
        <v>75.46752512024581</v>
      </c>
      <c r="O1149" s="29">
        <f t="shared" si="720"/>
        <v>8627.5878260869558</v>
      </c>
      <c r="P1149" s="30">
        <f t="shared" si="721"/>
        <v>73.25739130434782</v>
      </c>
      <c r="Q1149" s="6"/>
      <c r="R1149" s="7"/>
      <c r="S1149" s="8"/>
      <c r="T1149" s="9"/>
      <c r="U1149" s="5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</row>
    <row r="1150" spans="1:31">
      <c r="A1150" s="1"/>
      <c r="B1150" s="31">
        <f t="shared" si="722"/>
        <v>2016</v>
      </c>
      <c r="C1150" s="33">
        <v>17</v>
      </c>
      <c r="D1150" s="34"/>
      <c r="E1150" s="35">
        <v>418</v>
      </c>
      <c r="F1150" s="35">
        <v>406</v>
      </c>
      <c r="G1150" s="35"/>
      <c r="H1150" s="35">
        <v>3063108</v>
      </c>
      <c r="I1150" s="34">
        <v>2976601</v>
      </c>
      <c r="J1150" s="34"/>
      <c r="K1150" s="72">
        <v>29563</v>
      </c>
      <c r="L1150" s="36">
        <f>IF(H1150=0,0,H1150/K1150*3.30578)</f>
        <v>342.52143436863645</v>
      </c>
      <c r="M1150" s="28">
        <f>IF(L1124=0,0,L1150/L1124*100)</f>
        <v>77.70649525450429</v>
      </c>
      <c r="N1150" s="37">
        <f>IF(L1149=0,"     －",IF(L1150=0,"     －",(L1150-L1149)/L1149*100))</f>
        <v>-12.021639080215934</v>
      </c>
      <c r="O1150" s="29">
        <f t="shared" si="720"/>
        <v>7328.0095693779904</v>
      </c>
      <c r="P1150" s="30">
        <f t="shared" si="721"/>
        <v>70.724880382775126</v>
      </c>
      <c r="Q1150" s="6"/>
      <c r="R1150" s="7"/>
      <c r="S1150" s="8"/>
      <c r="T1150" s="9"/>
      <c r="U1150" s="5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</row>
    <row r="1151" spans="1:31">
      <c r="A1151" s="1"/>
      <c r="B1151" s="31">
        <f t="shared" si="722"/>
        <v>2017</v>
      </c>
      <c r="C1151" s="33">
        <v>19</v>
      </c>
      <c r="D1151" s="34"/>
      <c r="E1151" s="35">
        <v>310</v>
      </c>
      <c r="F1151" s="35">
        <v>280</v>
      </c>
      <c r="G1151" s="35"/>
      <c r="H1151" s="35">
        <v>1992916</v>
      </c>
      <c r="I1151" s="34">
        <v>1797734</v>
      </c>
      <c r="J1151" s="34"/>
      <c r="K1151" s="72">
        <v>22140</v>
      </c>
      <c r="L1151" s="36">
        <f t="shared" ref="L1151:L1158" si="723">IF(H1151=0,0,H1151/K1151*3.30578)</f>
        <v>297.56738276784097</v>
      </c>
      <c r="M1151" s="28">
        <f>IF(L1124=0,0,L1151/L1124*100)</f>
        <v>67.507945771529748</v>
      </c>
      <c r="N1151" s="37">
        <f>IF(L1150=0,"     －",IF(L1151=0,"     －",(L1151-L1150)/L1150*100))</f>
        <v>-13.124449184810425</v>
      </c>
      <c r="O1151" s="29">
        <f t="shared" si="720"/>
        <v>6428.7612903225809</v>
      </c>
      <c r="P1151" s="30">
        <f t="shared" si="721"/>
        <v>71.41935483870968</v>
      </c>
      <c r="Q1151" s="6"/>
      <c r="R1151" s="7"/>
      <c r="S1151" s="8"/>
      <c r="T1151" s="9"/>
      <c r="U1151" s="5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</row>
    <row r="1152" spans="1:31">
      <c r="A1152" s="1"/>
      <c r="B1152" s="31">
        <f t="shared" si="722"/>
        <v>2018</v>
      </c>
      <c r="C1152" s="33">
        <v>10</v>
      </c>
      <c r="D1152" s="34"/>
      <c r="E1152" s="35">
        <v>153</v>
      </c>
      <c r="F1152" s="35">
        <v>138</v>
      </c>
      <c r="G1152" s="35"/>
      <c r="H1152" s="35">
        <v>920870</v>
      </c>
      <c r="I1152" s="34">
        <v>829030</v>
      </c>
      <c r="J1152" s="34"/>
      <c r="K1152" s="72">
        <v>10532</v>
      </c>
      <c r="L1152" s="36">
        <f t="shared" si="723"/>
        <v>289.04231186859096</v>
      </c>
      <c r="M1152" s="28">
        <f>IF(L1124=0,0,L1152/L1124*100)</f>
        <v>65.573896351825638</v>
      </c>
      <c r="N1152" s="37">
        <f>IF(L1151=0,"     －",IF(L1152=0,"     －",(L1152-L1151)/L1151*100))</f>
        <v>-2.8649211549846458</v>
      </c>
      <c r="O1152" s="29">
        <f t="shared" si="720"/>
        <v>6018.7581699346401</v>
      </c>
      <c r="P1152" s="30">
        <f t="shared" si="721"/>
        <v>68.83660130718954</v>
      </c>
      <c r="Q1152" s="6"/>
      <c r="R1152" s="7"/>
      <c r="S1152" s="8"/>
      <c r="T1152" s="9"/>
      <c r="U1152" s="5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</row>
    <row r="1153" spans="1:31">
      <c r="A1153" s="1"/>
      <c r="B1153" s="31">
        <f t="shared" si="722"/>
        <v>2019</v>
      </c>
      <c r="C1153" s="33">
        <v>24</v>
      </c>
      <c r="D1153" s="34"/>
      <c r="E1153" s="35">
        <v>241</v>
      </c>
      <c r="F1153" s="35">
        <v>230</v>
      </c>
      <c r="G1153" s="35"/>
      <c r="H1153" s="35">
        <v>1639501</v>
      </c>
      <c r="I1153" s="34">
        <v>1566316</v>
      </c>
      <c r="J1153" s="34"/>
      <c r="K1153" s="72">
        <v>16970</v>
      </c>
      <c r="L1153" s="36">
        <f t="shared" si="723"/>
        <v>319.37711348143785</v>
      </c>
      <c r="M1153" s="28">
        <f>IF(L1124=0,0,L1153/L1124*100)</f>
        <v>72.455833892231013</v>
      </c>
      <c r="N1153" s="37">
        <f>IF(L1152=0,"     －",IF(L1153=0,"     －",(L1153-L1152)/L1152*100))</f>
        <v>10.494934605504463</v>
      </c>
      <c r="O1153" s="29">
        <f t="shared" si="720"/>
        <v>6802.9087136929456</v>
      </c>
      <c r="P1153" s="30">
        <f t="shared" si="721"/>
        <v>70.414937759336098</v>
      </c>
      <c r="Q1153" s="6"/>
      <c r="R1153" s="7"/>
      <c r="S1153" s="8"/>
      <c r="T1153" s="9"/>
      <c r="U1153" s="5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</row>
    <row r="1154" spans="1:31">
      <c r="A1154" s="1"/>
      <c r="B1154" s="31">
        <f t="shared" si="722"/>
        <v>2020</v>
      </c>
      <c r="C1154" s="33">
        <v>7</v>
      </c>
      <c r="D1154" s="34"/>
      <c r="E1154" s="35">
        <v>336</v>
      </c>
      <c r="F1154" s="35">
        <v>152</v>
      </c>
      <c r="G1154" s="35"/>
      <c r="H1154" s="35">
        <v>2135308</v>
      </c>
      <c r="I1154" s="34">
        <v>912638</v>
      </c>
      <c r="J1154" s="34"/>
      <c r="K1154" s="72">
        <v>20868</v>
      </c>
      <c r="L1154" s="36">
        <f t="shared" si="723"/>
        <v>338.26233852022233</v>
      </c>
      <c r="M1154" s="28">
        <f>IF(L1124=0,0,L1154/L1124*100)</f>
        <v>76.740250873496947</v>
      </c>
      <c r="N1154" s="37">
        <f t="shared" ref="N1154:N1158" si="724">IF(L1153=0,"     －",IF(L1154=0,"     －",(L1154-L1153)/L1153*100))</f>
        <v>5.9131428776852824</v>
      </c>
      <c r="O1154" s="29">
        <f>IF(H1154=0,0,H1154/E1154)</f>
        <v>6355.083333333333</v>
      </c>
      <c r="P1154" s="30">
        <f>IF(K1154=0,0,K1154/E1154)</f>
        <v>62.107142857142854</v>
      </c>
      <c r="Q1154" s="6"/>
      <c r="R1154" s="7"/>
      <c r="S1154" s="8"/>
      <c r="T1154" s="9"/>
      <c r="U1154" s="5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</row>
    <row r="1155" spans="1:31">
      <c r="A1155" s="1"/>
      <c r="B1155" s="31">
        <f t="shared" si="722"/>
        <v>2021</v>
      </c>
      <c r="C1155" s="81">
        <v>7</v>
      </c>
      <c r="D1155" s="34"/>
      <c r="E1155" s="35">
        <v>104</v>
      </c>
      <c r="F1155" s="35">
        <v>82</v>
      </c>
      <c r="G1155" s="35"/>
      <c r="H1155" s="35">
        <v>524570</v>
      </c>
      <c r="I1155" s="34">
        <v>389438</v>
      </c>
      <c r="J1155" s="34"/>
      <c r="K1155" s="72">
        <v>5969</v>
      </c>
      <c r="L1155" s="36">
        <f t="shared" si="723"/>
        <v>290.51985501759088</v>
      </c>
      <c r="M1155" s="28">
        <f>IF(L1124=0,0,L1155/L1124*100)</f>
        <v>65.909100774602052</v>
      </c>
      <c r="N1155" s="37">
        <f t="shared" si="724"/>
        <v>-14.114040514083792</v>
      </c>
      <c r="O1155" s="29">
        <f>IF(H1155=0,0,H1155/E1155)</f>
        <v>5043.9423076923076</v>
      </c>
      <c r="P1155" s="30">
        <f>IF(K1155=0,0,K1155/E1155)</f>
        <v>57.394230769230766</v>
      </c>
      <c r="Q1155" s="6"/>
      <c r="R1155" s="7"/>
      <c r="S1155" s="8"/>
      <c r="T1155" s="9"/>
      <c r="U1155" s="5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</row>
    <row r="1156" spans="1:31">
      <c r="A1156" s="1"/>
      <c r="B1156" s="31">
        <f t="shared" si="722"/>
        <v>2022</v>
      </c>
      <c r="C1156" s="81">
        <v>14</v>
      </c>
      <c r="D1156" s="34"/>
      <c r="E1156" s="35">
        <v>144</v>
      </c>
      <c r="F1156" s="35">
        <v>118</v>
      </c>
      <c r="G1156" s="35"/>
      <c r="H1156" s="35">
        <v>1075030</v>
      </c>
      <c r="I1156" s="34">
        <v>874806</v>
      </c>
      <c r="J1156" s="34"/>
      <c r="K1156" s="72">
        <v>8459</v>
      </c>
      <c r="L1156" s="36">
        <f t="shared" si="723"/>
        <v>420.1220798439532</v>
      </c>
      <c r="M1156" s="28">
        <f>IF(L1124=0,0,L1156/L1124*100)</f>
        <v>95.311449526896908</v>
      </c>
      <c r="N1156" s="37">
        <f t="shared" si="724"/>
        <v>44.610453498441593</v>
      </c>
      <c r="O1156" s="29">
        <f>IF(H1156=0,0,H1156/E1156)</f>
        <v>7465.4861111111113</v>
      </c>
      <c r="P1156" s="30">
        <f>IF(K1156=0,0,K1156/E1156)</f>
        <v>58.743055555555557</v>
      </c>
      <c r="Q1156" s="6"/>
      <c r="R1156" s="7"/>
      <c r="S1156" s="8"/>
      <c r="T1156" s="9"/>
      <c r="U1156" s="5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</row>
    <row r="1157" spans="1:31">
      <c r="A1157" s="1"/>
      <c r="B1157" s="31">
        <f t="shared" si="722"/>
        <v>2023</v>
      </c>
      <c r="C1157" s="81">
        <v>12</v>
      </c>
      <c r="D1157" s="34"/>
      <c r="E1157" s="35">
        <v>99</v>
      </c>
      <c r="F1157" s="35">
        <v>87</v>
      </c>
      <c r="G1157" s="35"/>
      <c r="H1157" s="35">
        <v>812814</v>
      </c>
      <c r="I1157" s="34">
        <v>714446</v>
      </c>
      <c r="J1157" s="34"/>
      <c r="K1157" s="72">
        <v>6054</v>
      </c>
      <c r="L1157" s="36">
        <f t="shared" si="723"/>
        <v>443.83618515361746</v>
      </c>
      <c r="M1157" s="28">
        <f>IF(L1124=0,0,L1157/L1124*100)</f>
        <v>100.69137564774518</v>
      </c>
      <c r="N1157" s="37">
        <f t="shared" si="724"/>
        <v>5.6445748622572856</v>
      </c>
      <c r="O1157" s="29">
        <f>IF(H1157=0,0,H1157/E1157)</f>
        <v>8210.242424242424</v>
      </c>
      <c r="P1157" s="30">
        <f>IF(K1157=0,0,K1157/E1157)</f>
        <v>61.151515151515149</v>
      </c>
      <c r="Q1157" s="6"/>
      <c r="R1157" s="7"/>
      <c r="S1157" s="8"/>
      <c r="T1157" s="9"/>
      <c r="U1157" s="5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</row>
    <row r="1158" spans="1:31">
      <c r="A1158" s="1"/>
      <c r="B1158" s="31">
        <f t="shared" si="722"/>
        <v>2024</v>
      </c>
      <c r="C1158" s="81">
        <v>9</v>
      </c>
      <c r="D1158" s="34"/>
      <c r="E1158" s="35">
        <v>106</v>
      </c>
      <c r="F1158" s="35">
        <v>95</v>
      </c>
      <c r="G1158" s="35"/>
      <c r="H1158" s="35">
        <v>970492</v>
      </c>
      <c r="I1158" s="34">
        <v>862692</v>
      </c>
      <c r="J1158" s="34"/>
      <c r="K1158" s="72">
        <v>6441</v>
      </c>
      <c r="L1158" s="36">
        <f t="shared" si="723"/>
        <v>498.09548886197791</v>
      </c>
      <c r="M1158" s="28">
        <f>IF(L1124=0,0,L1158/L1124*100)</f>
        <v>113.00097120312478</v>
      </c>
      <c r="N1158" s="37">
        <f t="shared" si="724"/>
        <v>12.225074368278603</v>
      </c>
      <c r="O1158" s="29">
        <f>IF(H1158=0,0,H1158/E1158)</f>
        <v>9155.5849056603765</v>
      </c>
      <c r="P1158" s="30">
        <f>IF(K1158=0,0,K1158/E1158)</f>
        <v>60.764150943396224</v>
      </c>
      <c r="Q1158" s="6"/>
      <c r="R1158" s="7"/>
      <c r="S1158" s="8"/>
      <c r="T1158" s="9"/>
      <c r="U1158" s="5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</row>
    <row r="1159" spans="1:31">
      <c r="A1159" s="1"/>
      <c r="B1159" s="58" t="s">
        <v>58</v>
      </c>
      <c r="C1159" s="59">
        <v>7</v>
      </c>
      <c r="D1159" s="60">
        <v>4</v>
      </c>
      <c r="E1159" s="61">
        <v>366</v>
      </c>
      <c r="F1159" s="61">
        <v>275</v>
      </c>
      <c r="G1159" s="61">
        <v>275</v>
      </c>
      <c r="H1159" s="61">
        <v>2074996</v>
      </c>
      <c r="I1159" s="60">
        <v>1643719</v>
      </c>
      <c r="J1159" s="60">
        <v>1643719</v>
      </c>
      <c r="K1159" s="73">
        <v>12605</v>
      </c>
      <c r="L1159" s="63">
        <f t="shared" si="709"/>
        <v>544.18724925664412</v>
      </c>
      <c r="M1159" s="62">
        <v>100</v>
      </c>
      <c r="N1159" s="63"/>
      <c r="O1159" s="64">
        <f t="shared" si="710"/>
        <v>5669.3879781420765</v>
      </c>
      <c r="P1159" s="65">
        <f t="shared" si="711"/>
        <v>34.439890710382514</v>
      </c>
      <c r="Q1159" s="6">
        <f t="shared" ref="Q1159:Q1174" si="725">IF(F1159=0,0,F1159/E1159*100)</f>
        <v>75.136612021857914</v>
      </c>
      <c r="R1159" s="7">
        <f t="shared" ref="R1159:R1174" si="726">IF(G1159=0,0,G1159/E1159*100)</f>
        <v>75.136612021857914</v>
      </c>
      <c r="S1159" s="8">
        <f t="shared" ref="S1159:S1174" si="727">IF(I1159=0,0,I1159/H1159*100)</f>
        <v>79.215526198604721</v>
      </c>
      <c r="T1159" s="9">
        <f t="shared" ref="T1159:T1174" si="728">E1159-F1159</f>
        <v>91</v>
      </c>
      <c r="U1159" s="5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</row>
    <row r="1160" spans="1:31">
      <c r="A1160" s="1"/>
      <c r="B1160" s="31">
        <v>1991</v>
      </c>
      <c r="C1160" s="33">
        <v>9</v>
      </c>
      <c r="D1160" s="34">
        <v>5</v>
      </c>
      <c r="E1160" s="35">
        <v>257</v>
      </c>
      <c r="F1160" s="35">
        <v>182</v>
      </c>
      <c r="G1160" s="35">
        <v>167</v>
      </c>
      <c r="H1160" s="35">
        <v>1819911</v>
      </c>
      <c r="I1160" s="34">
        <v>1311184</v>
      </c>
      <c r="J1160" s="34">
        <v>1197487</v>
      </c>
      <c r="K1160" s="72">
        <v>19669</v>
      </c>
      <c r="L1160" s="36">
        <f t="shared" si="709"/>
        <v>305.87347529513448</v>
      </c>
      <c r="M1160" s="28">
        <f>IF(L1159=0,0,L1160/L1159*100)</f>
        <v>56.207394736454305</v>
      </c>
      <c r="N1160" s="37">
        <f t="shared" ref="N1160:N1175" si="729">IF(L1159=0,"     －",IF(L1160=0,"     －",(L1160-L1159)/L1159*100))</f>
        <v>-43.792605263545695</v>
      </c>
      <c r="O1160" s="29">
        <f t="shared" si="710"/>
        <v>7081.3657587548641</v>
      </c>
      <c r="P1160" s="30">
        <f t="shared" si="711"/>
        <v>76.533073929961091</v>
      </c>
      <c r="Q1160" s="6">
        <f t="shared" si="725"/>
        <v>70.817120622568098</v>
      </c>
      <c r="R1160" s="7">
        <f t="shared" si="726"/>
        <v>64.980544747081709</v>
      </c>
      <c r="S1160" s="8">
        <f t="shared" si="727"/>
        <v>72.046600080992974</v>
      </c>
      <c r="T1160" s="9">
        <f t="shared" si="728"/>
        <v>75</v>
      </c>
      <c r="U1160" s="5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</row>
    <row r="1161" spans="1:31">
      <c r="A1161" s="1"/>
      <c r="B1161" s="31">
        <v>1992</v>
      </c>
      <c r="C1161" s="33">
        <v>7</v>
      </c>
      <c r="D1161" s="34">
        <v>2</v>
      </c>
      <c r="E1161" s="35">
        <v>192</v>
      </c>
      <c r="F1161" s="35">
        <v>91</v>
      </c>
      <c r="G1161" s="35">
        <v>66</v>
      </c>
      <c r="H1161" s="35">
        <v>864337</v>
      </c>
      <c r="I1161" s="34">
        <v>487359</v>
      </c>
      <c r="J1161" s="34">
        <v>367805</v>
      </c>
      <c r="K1161" s="72">
        <v>7151</v>
      </c>
      <c r="L1161" s="36">
        <f t="shared" si="709"/>
        <v>399.56760842679347</v>
      </c>
      <c r="M1161" s="28">
        <f>IF(L1159=0,0,L1161/L1159*100)</f>
        <v>73.424654651978699</v>
      </c>
      <c r="N1161" s="37">
        <f t="shared" si="729"/>
        <v>30.631663318061296</v>
      </c>
      <c r="O1161" s="29">
        <f t="shared" si="710"/>
        <v>4501.755208333333</v>
      </c>
      <c r="P1161" s="30">
        <f t="shared" si="711"/>
        <v>37.244791666666664</v>
      </c>
      <c r="Q1161" s="6">
        <f t="shared" si="725"/>
        <v>47.395833333333329</v>
      </c>
      <c r="R1161" s="7">
        <f t="shared" si="726"/>
        <v>34.375</v>
      </c>
      <c r="S1161" s="8">
        <f t="shared" si="727"/>
        <v>56.38529878970818</v>
      </c>
      <c r="T1161" s="9">
        <f t="shared" si="728"/>
        <v>101</v>
      </c>
      <c r="U1161" s="5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</row>
    <row r="1162" spans="1:31">
      <c r="A1162" s="1"/>
      <c r="B1162" s="31">
        <f>B1161+1</f>
        <v>1993</v>
      </c>
      <c r="C1162" s="33">
        <v>6</v>
      </c>
      <c r="D1162" s="34">
        <v>2</v>
      </c>
      <c r="E1162" s="35">
        <v>180</v>
      </c>
      <c r="F1162" s="35">
        <v>139</v>
      </c>
      <c r="G1162" s="35">
        <v>100</v>
      </c>
      <c r="H1162" s="35">
        <v>913791</v>
      </c>
      <c r="I1162" s="34">
        <v>681175</v>
      </c>
      <c r="J1162" s="34">
        <v>480480</v>
      </c>
      <c r="K1162" s="72">
        <v>9967</v>
      </c>
      <c r="L1162" s="36">
        <f t="shared" si="709"/>
        <v>303.07936309621755</v>
      </c>
      <c r="M1162" s="28">
        <f>IF(L1159=0,0,L1162/L1159*100)</f>
        <v>55.69394790308332</v>
      </c>
      <c r="N1162" s="37">
        <f t="shared" si="729"/>
        <v>-24.148164990269464</v>
      </c>
      <c r="O1162" s="29">
        <f t="shared" si="710"/>
        <v>5076.6166666666668</v>
      </c>
      <c r="P1162" s="30">
        <f t="shared" si="711"/>
        <v>55.37222222222222</v>
      </c>
      <c r="Q1162" s="6">
        <f t="shared" si="725"/>
        <v>77.222222222222229</v>
      </c>
      <c r="R1162" s="7">
        <f t="shared" si="726"/>
        <v>55.555555555555557</v>
      </c>
      <c r="S1162" s="8">
        <f t="shared" si="727"/>
        <v>74.543850836788721</v>
      </c>
      <c r="T1162" s="9">
        <f t="shared" si="728"/>
        <v>41</v>
      </c>
      <c r="U1162" s="5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</row>
    <row r="1163" spans="1:31">
      <c r="A1163" s="1"/>
      <c r="B1163" s="31">
        <f t="shared" ref="B1163:B1183" si="730">B1162+1</f>
        <v>1994</v>
      </c>
      <c r="C1163" s="33">
        <v>4</v>
      </c>
      <c r="D1163" s="34">
        <v>3</v>
      </c>
      <c r="E1163" s="35">
        <v>168</v>
      </c>
      <c r="F1163" s="35">
        <v>124</v>
      </c>
      <c r="G1163" s="35">
        <v>96</v>
      </c>
      <c r="H1163" s="35">
        <v>833196</v>
      </c>
      <c r="I1163" s="34">
        <v>604750</v>
      </c>
      <c r="J1163" s="34">
        <v>477136</v>
      </c>
      <c r="K1163" s="72">
        <v>10398</v>
      </c>
      <c r="L1163" s="36">
        <f t="shared" si="709"/>
        <v>264.89350575879979</v>
      </c>
      <c r="M1163" s="28">
        <f>IF(L1159=0,0,L1163/L1159*100)</f>
        <v>48.676904157648387</v>
      </c>
      <c r="N1163" s="37">
        <f t="shared" si="729"/>
        <v>-12.59929311825003</v>
      </c>
      <c r="O1163" s="29">
        <f t="shared" si="710"/>
        <v>4959.5</v>
      </c>
      <c r="P1163" s="30">
        <f t="shared" si="711"/>
        <v>61.892857142857146</v>
      </c>
      <c r="Q1163" s="6">
        <f t="shared" si="725"/>
        <v>73.80952380952381</v>
      </c>
      <c r="R1163" s="7">
        <f t="shared" si="726"/>
        <v>57.142857142857139</v>
      </c>
      <c r="S1163" s="8">
        <f t="shared" si="727"/>
        <v>72.581961507256395</v>
      </c>
      <c r="T1163" s="9">
        <f t="shared" si="728"/>
        <v>44</v>
      </c>
      <c r="U1163" s="5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</row>
    <row r="1164" spans="1:31">
      <c r="A1164" s="1"/>
      <c r="B1164" s="31">
        <f t="shared" si="730"/>
        <v>1995</v>
      </c>
      <c r="C1164" s="33">
        <v>15</v>
      </c>
      <c r="D1164" s="34">
        <v>9</v>
      </c>
      <c r="E1164" s="35">
        <v>436</v>
      </c>
      <c r="F1164" s="35">
        <v>392</v>
      </c>
      <c r="G1164" s="35">
        <v>359</v>
      </c>
      <c r="H1164" s="35">
        <v>1873855</v>
      </c>
      <c r="I1164" s="34">
        <v>1686251</v>
      </c>
      <c r="J1164" s="34">
        <v>1546220</v>
      </c>
      <c r="K1164" s="72">
        <v>26828</v>
      </c>
      <c r="L1164" s="36">
        <f t="shared" si="709"/>
        <v>230.89877672208141</v>
      </c>
      <c r="M1164" s="28">
        <f>IF(L1159=0,0,L1164/L1159*100)</f>
        <v>42.430023312285883</v>
      </c>
      <c r="N1164" s="37">
        <f t="shared" si="729"/>
        <v>-12.833356914258392</v>
      </c>
      <c r="O1164" s="29">
        <f t="shared" si="710"/>
        <v>4297.8325688073392</v>
      </c>
      <c r="P1164" s="30">
        <f t="shared" si="711"/>
        <v>61.532110091743121</v>
      </c>
      <c r="Q1164" s="6">
        <f t="shared" si="725"/>
        <v>89.908256880733944</v>
      </c>
      <c r="R1164" s="7">
        <f t="shared" si="726"/>
        <v>82.339449541284409</v>
      </c>
      <c r="S1164" s="8">
        <f t="shared" si="727"/>
        <v>89.988339546016107</v>
      </c>
      <c r="T1164" s="9">
        <f t="shared" si="728"/>
        <v>44</v>
      </c>
      <c r="U1164" s="5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</row>
    <row r="1165" spans="1:31">
      <c r="A1165" s="1"/>
      <c r="B1165" s="31">
        <f t="shared" si="730"/>
        <v>1996</v>
      </c>
      <c r="C1165" s="33">
        <v>18</v>
      </c>
      <c r="D1165" s="34">
        <v>14</v>
      </c>
      <c r="E1165" s="35">
        <v>708</v>
      </c>
      <c r="F1165" s="35">
        <v>688</v>
      </c>
      <c r="G1165" s="35">
        <v>636</v>
      </c>
      <c r="H1165" s="35">
        <v>3322416</v>
      </c>
      <c r="I1165" s="34">
        <v>3249256</v>
      </c>
      <c r="J1165" s="34">
        <v>3008211</v>
      </c>
      <c r="K1165" s="72">
        <v>47508</v>
      </c>
      <c r="L1165" s="36">
        <f t="shared" si="709"/>
        <v>231.18582900732508</v>
      </c>
      <c r="M1165" s="28">
        <f>IF(L1159=0,0,L1165/L1159*100)</f>
        <v>42.482772119913371</v>
      </c>
      <c r="N1165" s="37">
        <f t="shared" si="729"/>
        <v>0.12431953487098031</v>
      </c>
      <c r="O1165" s="29">
        <f t="shared" si="710"/>
        <v>4692.6779661016953</v>
      </c>
      <c r="P1165" s="30">
        <f t="shared" si="711"/>
        <v>67.101694915254242</v>
      </c>
      <c r="Q1165" s="6">
        <f t="shared" si="725"/>
        <v>97.175141242937855</v>
      </c>
      <c r="R1165" s="7">
        <f t="shared" si="726"/>
        <v>89.830508474576277</v>
      </c>
      <c r="S1165" s="8">
        <f t="shared" si="727"/>
        <v>97.797987970199998</v>
      </c>
      <c r="T1165" s="9">
        <f t="shared" si="728"/>
        <v>20</v>
      </c>
      <c r="U1165" s="5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</row>
    <row r="1166" spans="1:31">
      <c r="A1166" s="1"/>
      <c r="B1166" s="31">
        <f t="shared" si="730"/>
        <v>1997</v>
      </c>
      <c r="C1166" s="33">
        <v>13</v>
      </c>
      <c r="D1166">
        <v>4</v>
      </c>
      <c r="E1166" s="35">
        <v>505</v>
      </c>
      <c r="F1166" s="35">
        <v>435</v>
      </c>
      <c r="G1166" s="35">
        <v>302</v>
      </c>
      <c r="H1166" s="35">
        <v>2172601</v>
      </c>
      <c r="I1166" s="34">
        <v>1832582</v>
      </c>
      <c r="J1166" s="34">
        <v>1340387</v>
      </c>
      <c r="K1166" s="72">
        <v>32365</v>
      </c>
      <c r="L1166" s="36">
        <f t="shared" si="709"/>
        <v>221.9107348611154</v>
      </c>
      <c r="M1166" s="28">
        <f>IF(L1159=0,0,L1166/L1159*100)</f>
        <v>40.778378244665575</v>
      </c>
      <c r="N1166" s="37">
        <f t="shared" si="729"/>
        <v>-4.0119648276174411</v>
      </c>
      <c r="O1166" s="29">
        <f t="shared" si="710"/>
        <v>4302.1801980198015</v>
      </c>
      <c r="P1166" s="30">
        <f t="shared" si="711"/>
        <v>64.089108910891085</v>
      </c>
      <c r="Q1166" s="6">
        <f t="shared" si="725"/>
        <v>86.138613861386133</v>
      </c>
      <c r="R1166" s="7">
        <f t="shared" si="726"/>
        <v>59.801980198019798</v>
      </c>
      <c r="S1166" s="8">
        <f t="shared" si="727"/>
        <v>84.349680406112299</v>
      </c>
      <c r="T1166" s="9">
        <f t="shared" si="728"/>
        <v>70</v>
      </c>
      <c r="U1166" s="5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</row>
    <row r="1167" spans="1:31">
      <c r="A1167" s="1"/>
      <c r="B1167" s="31">
        <f t="shared" si="730"/>
        <v>1998</v>
      </c>
      <c r="C1167" s="33">
        <v>16</v>
      </c>
      <c r="D1167" s="34">
        <v>8</v>
      </c>
      <c r="E1167" s="35">
        <v>348</v>
      </c>
      <c r="F1167" s="35">
        <v>297</v>
      </c>
      <c r="G1167" s="35">
        <v>142</v>
      </c>
      <c r="H1167" s="35">
        <v>1742740</v>
      </c>
      <c r="I1167" s="34">
        <v>1509650</v>
      </c>
      <c r="J1167" s="34">
        <v>771991</v>
      </c>
      <c r="K1167" s="72">
        <v>24597</v>
      </c>
      <c r="L1167" s="36">
        <f t="shared" si="709"/>
        <v>234.2202316217425</v>
      </c>
      <c r="M1167" s="28">
        <f>IF(L1159=0,0,L1167/L1159*100)</f>
        <v>43.040374786745858</v>
      </c>
      <c r="N1167" s="37">
        <f t="shared" si="729"/>
        <v>5.5470488024525242</v>
      </c>
      <c r="O1167" s="29">
        <f t="shared" si="710"/>
        <v>5007.8735632183907</v>
      </c>
      <c r="P1167" s="30">
        <f t="shared" si="711"/>
        <v>70.681034482758619</v>
      </c>
      <c r="Q1167" s="6">
        <f t="shared" si="725"/>
        <v>85.34482758620689</v>
      </c>
      <c r="R1167" s="7">
        <f t="shared" si="726"/>
        <v>40.804597701149426</v>
      </c>
      <c r="S1167" s="8">
        <f t="shared" si="727"/>
        <v>86.625084636836249</v>
      </c>
      <c r="T1167" s="9">
        <f t="shared" si="728"/>
        <v>51</v>
      </c>
      <c r="U1167" s="5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</row>
    <row r="1168" spans="1:31">
      <c r="A1168" s="1"/>
      <c r="B1168" s="31">
        <f t="shared" si="730"/>
        <v>1999</v>
      </c>
      <c r="C1168" s="33">
        <v>21</v>
      </c>
      <c r="D1168" s="34">
        <v>12</v>
      </c>
      <c r="E1168" s="35">
        <v>680</v>
      </c>
      <c r="F1168" s="35">
        <v>575</v>
      </c>
      <c r="G1168" s="35">
        <v>560</v>
      </c>
      <c r="H1168" s="35">
        <v>3132060</v>
      </c>
      <c r="I1168" s="34">
        <v>2699990</v>
      </c>
      <c r="J1168" s="34">
        <v>2630920</v>
      </c>
      <c r="K1168" s="72">
        <v>47704</v>
      </c>
      <c r="L1168" s="36">
        <f t="shared" si="709"/>
        <v>217.04471966292135</v>
      </c>
      <c r="M1168" s="28">
        <f>IF(L1159=0,0,L1168/L1159*100)</f>
        <v>39.884197940948248</v>
      </c>
      <c r="N1168" s="37">
        <f t="shared" si="729"/>
        <v>-7.3330607863794608</v>
      </c>
      <c r="O1168" s="29">
        <f t="shared" si="710"/>
        <v>4605.9705882352937</v>
      </c>
      <c r="P1168" s="30">
        <f t="shared" si="711"/>
        <v>70.152941176470591</v>
      </c>
      <c r="Q1168" s="6">
        <f t="shared" si="725"/>
        <v>84.558823529411768</v>
      </c>
      <c r="R1168" s="7">
        <f t="shared" si="726"/>
        <v>82.35294117647058</v>
      </c>
      <c r="S1168" s="8">
        <f t="shared" si="727"/>
        <v>86.20492583156134</v>
      </c>
      <c r="T1168" s="9">
        <f t="shared" si="728"/>
        <v>105</v>
      </c>
      <c r="U1168" s="5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</row>
    <row r="1169" spans="1:31">
      <c r="A1169" s="1"/>
      <c r="B1169" s="31">
        <f t="shared" si="730"/>
        <v>2000</v>
      </c>
      <c r="C1169" s="33">
        <v>34</v>
      </c>
      <c r="D1169" s="34">
        <v>21</v>
      </c>
      <c r="E1169" s="35">
        <v>1362</v>
      </c>
      <c r="F1169" s="35">
        <v>1283</v>
      </c>
      <c r="G1169" s="35">
        <v>1059</v>
      </c>
      <c r="H1169" s="35">
        <v>6635950</v>
      </c>
      <c r="I1169" s="34">
        <v>6305300</v>
      </c>
      <c r="J1169" s="34">
        <v>5095910</v>
      </c>
      <c r="K1169" s="72">
        <v>104631</v>
      </c>
      <c r="L1169" s="36">
        <f t="shared" si="709"/>
        <v>209.66052882033048</v>
      </c>
      <c r="M1169" s="28">
        <f>IF(L1159=0,0,L1169/L1159*100)</f>
        <v>38.527276981723716</v>
      </c>
      <c r="N1169" s="37">
        <f t="shared" si="729"/>
        <v>-3.4021518026602053</v>
      </c>
      <c r="O1169" s="29">
        <f t="shared" si="710"/>
        <v>4872.2099853157124</v>
      </c>
      <c r="P1169" s="30">
        <f t="shared" si="711"/>
        <v>76.821585903083701</v>
      </c>
      <c r="Q1169" s="6">
        <f t="shared" si="725"/>
        <v>94.199706314243755</v>
      </c>
      <c r="R1169" s="7">
        <f t="shared" si="726"/>
        <v>77.75330396475772</v>
      </c>
      <c r="S1169" s="8">
        <f t="shared" si="727"/>
        <v>95.017292173690279</v>
      </c>
      <c r="T1169" s="9">
        <f t="shared" si="728"/>
        <v>79</v>
      </c>
      <c r="U1169" s="5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</row>
    <row r="1170" spans="1:31">
      <c r="A1170" s="1"/>
      <c r="B1170" s="31">
        <f t="shared" si="730"/>
        <v>2001</v>
      </c>
      <c r="C1170" s="33">
        <v>25</v>
      </c>
      <c r="D1170" s="34"/>
      <c r="E1170" s="35">
        <v>1118</v>
      </c>
      <c r="F1170" s="35">
        <v>1014</v>
      </c>
      <c r="G1170" s="35">
        <v>814</v>
      </c>
      <c r="H1170" s="35">
        <v>4222497</v>
      </c>
      <c r="I1170" s="34">
        <v>3830797</v>
      </c>
      <c r="J1170" s="34"/>
      <c r="K1170" s="72">
        <v>74743</v>
      </c>
      <c r="L1170" s="36">
        <f t="shared" si="709"/>
        <v>186.75522968920166</v>
      </c>
      <c r="M1170" s="28">
        <f>IF(L1159=0,0,L1170/L1159*100)</f>
        <v>34.31819285444633</v>
      </c>
      <c r="N1170" s="37">
        <f t="shared" si="729"/>
        <v>-10.924945796906592</v>
      </c>
      <c r="O1170" s="29">
        <f t="shared" si="710"/>
        <v>3776.8309481216456</v>
      </c>
      <c r="P1170" s="30">
        <f t="shared" si="711"/>
        <v>66.854203935599287</v>
      </c>
      <c r="Q1170" s="6">
        <f t="shared" si="725"/>
        <v>90.697674418604649</v>
      </c>
      <c r="R1170" s="7">
        <f t="shared" si="726"/>
        <v>72.808586762075137</v>
      </c>
      <c r="S1170" s="8">
        <f t="shared" si="727"/>
        <v>90.723498441798782</v>
      </c>
      <c r="T1170" s="9">
        <f t="shared" si="728"/>
        <v>104</v>
      </c>
      <c r="U1170" s="5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</row>
    <row r="1171" spans="1:31">
      <c r="A1171" s="1"/>
      <c r="B1171" s="31">
        <f t="shared" si="730"/>
        <v>2002</v>
      </c>
      <c r="C1171" s="33">
        <v>34</v>
      </c>
      <c r="D1171" s="34"/>
      <c r="E1171" s="35">
        <v>1764</v>
      </c>
      <c r="F1171" s="35">
        <v>1471</v>
      </c>
      <c r="G1171" s="35">
        <v>1243</v>
      </c>
      <c r="H1171" s="35">
        <v>7283132</v>
      </c>
      <c r="I1171" s="34">
        <v>6219100</v>
      </c>
      <c r="J1171" s="34"/>
      <c r="K1171" s="72">
        <v>117814</v>
      </c>
      <c r="L1171" s="36">
        <f t="shared" si="709"/>
        <v>204.35968648004481</v>
      </c>
      <c r="M1171" s="28">
        <f>IF(L1159=0,0,L1171/L1159*100)</f>
        <v>37.553192721659443</v>
      </c>
      <c r="N1171" s="37">
        <f t="shared" si="729"/>
        <v>9.4264866478655112</v>
      </c>
      <c r="O1171" s="29">
        <f t="shared" si="710"/>
        <v>4128.7596371882082</v>
      </c>
      <c r="P1171" s="30">
        <f t="shared" si="711"/>
        <v>66.787981859410436</v>
      </c>
      <c r="Q1171" s="6">
        <f t="shared" si="725"/>
        <v>83.390022675736958</v>
      </c>
      <c r="R1171" s="7">
        <f t="shared" si="726"/>
        <v>70.464852607709744</v>
      </c>
      <c r="S1171" s="8">
        <f t="shared" si="727"/>
        <v>85.390461136774675</v>
      </c>
      <c r="T1171" s="9">
        <f t="shared" si="728"/>
        <v>293</v>
      </c>
      <c r="U1171" s="5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</row>
    <row r="1172" spans="1:31">
      <c r="A1172" s="1"/>
      <c r="B1172" s="31">
        <f t="shared" si="730"/>
        <v>2003</v>
      </c>
      <c r="C1172" s="33">
        <v>33</v>
      </c>
      <c r="D1172" s="34"/>
      <c r="E1172" s="35">
        <v>813</v>
      </c>
      <c r="F1172" s="35">
        <v>704</v>
      </c>
      <c r="G1172" s="35"/>
      <c r="H1172" s="35">
        <v>3295007</v>
      </c>
      <c r="I1172" s="34">
        <v>2926488</v>
      </c>
      <c r="J1172" s="34"/>
      <c r="K1172" s="72">
        <v>52467</v>
      </c>
      <c r="L1172" s="36">
        <f t="shared" si="709"/>
        <v>207.60798674328626</v>
      </c>
      <c r="M1172" s="28">
        <f>IF(L1159=0,0,L1172/L1159*100)</f>
        <v>38.15010127982184</v>
      </c>
      <c r="N1172" s="37">
        <f t="shared" si="729"/>
        <v>1.5895014908229637</v>
      </c>
      <c r="O1172" s="29">
        <f t="shared" si="710"/>
        <v>4052.8991389913899</v>
      </c>
      <c r="P1172" s="30">
        <f t="shared" si="711"/>
        <v>64.535055350553506</v>
      </c>
      <c r="Q1172" s="15">
        <f t="shared" si="725"/>
        <v>86.592865928659293</v>
      </c>
      <c r="R1172" s="16">
        <f t="shared" si="726"/>
        <v>0</v>
      </c>
      <c r="S1172" s="17">
        <f t="shared" si="727"/>
        <v>88.815835596100399</v>
      </c>
      <c r="T1172" s="18">
        <f t="shared" si="728"/>
        <v>109</v>
      </c>
      <c r="U1172" s="5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</row>
    <row r="1173" spans="1:31">
      <c r="A1173" s="1"/>
      <c r="B1173" s="31">
        <f t="shared" si="730"/>
        <v>2004</v>
      </c>
      <c r="C1173" s="33">
        <v>31</v>
      </c>
      <c r="D1173" s="34"/>
      <c r="E1173" s="35">
        <v>1134</v>
      </c>
      <c r="F1173" s="35">
        <v>1085</v>
      </c>
      <c r="G1173" s="35"/>
      <c r="H1173" s="35">
        <v>4543656</v>
      </c>
      <c r="I1173" s="34">
        <v>4336690</v>
      </c>
      <c r="J1173" s="34"/>
      <c r="K1173" s="72">
        <v>76076</v>
      </c>
      <c r="L1173" s="36">
        <f t="shared" si="709"/>
        <v>197.43844486671225</v>
      </c>
      <c r="M1173" s="28">
        <f>IF(L1159=0,0,L1173/L1159*100)</f>
        <v>36.281343441326811</v>
      </c>
      <c r="N1173" s="37">
        <f t="shared" si="729"/>
        <v>-4.8984348030641858</v>
      </c>
      <c r="O1173" s="29">
        <f t="shared" si="710"/>
        <v>4006.7513227513227</v>
      </c>
      <c r="P1173" s="30">
        <f t="shared" si="711"/>
        <v>67.086419753086417</v>
      </c>
      <c r="Q1173" s="6">
        <f t="shared" si="725"/>
        <v>95.679012345679013</v>
      </c>
      <c r="R1173" s="7">
        <f t="shared" si="726"/>
        <v>0</v>
      </c>
      <c r="S1173" s="8">
        <f t="shared" si="727"/>
        <v>95.444945656097204</v>
      </c>
      <c r="T1173" s="9">
        <f t="shared" si="728"/>
        <v>49</v>
      </c>
      <c r="U1173" s="5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</row>
    <row r="1174" spans="1:31">
      <c r="A1174" s="1"/>
      <c r="B1174" s="31">
        <f t="shared" si="730"/>
        <v>2005</v>
      </c>
      <c r="C1174" s="33">
        <v>16</v>
      </c>
      <c r="D1174" s="34"/>
      <c r="E1174" s="35">
        <v>353</v>
      </c>
      <c r="F1174" s="35">
        <v>351</v>
      </c>
      <c r="G1174" s="35"/>
      <c r="H1174" s="35">
        <v>1507866</v>
      </c>
      <c r="I1174" s="34">
        <v>1500426</v>
      </c>
      <c r="J1174" s="34"/>
      <c r="K1174" s="72">
        <v>23074</v>
      </c>
      <c r="L1174" s="36">
        <f t="shared" si="709"/>
        <v>216.02987195458093</v>
      </c>
      <c r="M1174" s="28">
        <f>IF(L1159=0,0,L1174/L1159*100)</f>
        <v>39.697709244322823</v>
      </c>
      <c r="N1174" s="37">
        <f t="shared" si="729"/>
        <v>9.4163156017661489</v>
      </c>
      <c r="O1174" s="29">
        <f t="shared" si="710"/>
        <v>4271.5750708215301</v>
      </c>
      <c r="P1174" s="30">
        <f t="shared" si="711"/>
        <v>65.365439093484426</v>
      </c>
      <c r="Q1174" s="6">
        <f t="shared" si="725"/>
        <v>99.433427762039656</v>
      </c>
      <c r="R1174" s="7">
        <f t="shared" si="726"/>
        <v>0</v>
      </c>
      <c r="S1174" s="8">
        <f t="shared" si="727"/>
        <v>99.506587455383965</v>
      </c>
      <c r="T1174" s="9">
        <f t="shared" si="728"/>
        <v>2</v>
      </c>
      <c r="U1174" s="5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</row>
    <row r="1175" spans="1:31">
      <c r="A1175" s="1"/>
      <c r="B1175" s="31">
        <f t="shared" si="730"/>
        <v>2006</v>
      </c>
      <c r="C1175" s="33">
        <v>14</v>
      </c>
      <c r="D1175" s="34">
        <v>0</v>
      </c>
      <c r="E1175" s="35">
        <v>276</v>
      </c>
      <c r="F1175" s="35">
        <v>247</v>
      </c>
      <c r="G1175" s="35">
        <v>0</v>
      </c>
      <c r="H1175" s="35">
        <v>1173176</v>
      </c>
      <c r="I1175" s="34">
        <v>1087169</v>
      </c>
      <c r="J1175" s="34">
        <v>0</v>
      </c>
      <c r="K1175" s="72">
        <v>18506</v>
      </c>
      <c r="L1175" s="36">
        <f t="shared" si="709"/>
        <v>209.56780272776396</v>
      </c>
      <c r="M1175" s="28">
        <f>IF(L1159=0,0,L1175/L1159*100)</f>
        <v>38.510237609211181</v>
      </c>
      <c r="N1175" s="37">
        <f t="shared" si="729"/>
        <v>-2.9912850331067076</v>
      </c>
      <c r="O1175" s="29">
        <f t="shared" si="710"/>
        <v>4250.63768115942</v>
      </c>
      <c r="P1175" s="30">
        <f t="shared" si="711"/>
        <v>67.050724637681157</v>
      </c>
      <c r="Q1175" s="6"/>
      <c r="R1175" s="7"/>
      <c r="S1175" s="8"/>
      <c r="T1175" s="9"/>
      <c r="U1175" s="5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</row>
    <row r="1176" spans="1:31">
      <c r="A1176" s="1"/>
      <c r="B1176" s="31">
        <f t="shared" si="730"/>
        <v>2007</v>
      </c>
      <c r="C1176" s="33">
        <v>14</v>
      </c>
      <c r="D1176" s="34"/>
      <c r="E1176" s="35">
        <v>533</v>
      </c>
      <c r="F1176" s="35">
        <v>518</v>
      </c>
      <c r="G1176" s="35"/>
      <c r="H1176" s="35">
        <v>1542866</v>
      </c>
      <c r="I1176" s="34">
        <v>1487008</v>
      </c>
      <c r="J1176" s="34"/>
      <c r="K1176" s="72">
        <v>22628</v>
      </c>
      <c r="L1176" s="36">
        <f t="shared" ref="L1176:L1181" si="731">IF(H1176=0,0,H1176/K1176*3.30578)</f>
        <v>225.40107678451477</v>
      </c>
      <c r="M1176" s="28">
        <f>IF(L1159=0,0,L1176/L1159*100)</f>
        <v>41.419764445493904</v>
      </c>
      <c r="N1176" s="37">
        <f>IF(L1175=0,"     －",IF(L1176=0,"     －",(L1176-L1175)/L1175*100))</f>
        <v>7.5552035430360434</v>
      </c>
      <c r="O1176" s="29">
        <f>IF(H1176=0,0,H1176/E1176)</f>
        <v>2894.6829268292681</v>
      </c>
      <c r="P1176" s="30">
        <f>IF(K1176=0,0,K1176/E1176)</f>
        <v>42.454033771106943</v>
      </c>
      <c r="Q1176" s="6"/>
      <c r="R1176" s="7"/>
      <c r="S1176" s="8"/>
      <c r="T1176" s="9"/>
      <c r="U1176" s="5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</row>
    <row r="1177" spans="1:31">
      <c r="A1177" s="1"/>
      <c r="B1177" s="31">
        <f t="shared" si="730"/>
        <v>2008</v>
      </c>
      <c r="C1177" s="33">
        <v>6</v>
      </c>
      <c r="D1177" s="34"/>
      <c r="E1177" s="35">
        <v>198</v>
      </c>
      <c r="F1177" s="35">
        <v>148</v>
      </c>
      <c r="G1177" s="35"/>
      <c r="H1177" s="35">
        <v>785715</v>
      </c>
      <c r="I1177" s="34">
        <v>582302</v>
      </c>
      <c r="J1177" s="34"/>
      <c r="K1177" s="72">
        <v>13244</v>
      </c>
      <c r="L1177" s="36">
        <f t="shared" si="731"/>
        <v>196.11906770613106</v>
      </c>
      <c r="M1177" s="28">
        <f>IF(L1159=0,0,L1177/L1159*100)</f>
        <v>36.038894328014536</v>
      </c>
      <c r="N1177" s="37">
        <f>IF(L1176=0,"     －",IF(L1177=0,"     －",(L1177-L1176)/L1176*100))</f>
        <v>-12.9910688520701</v>
      </c>
      <c r="O1177" s="29">
        <f>IF(H1177=0,0,H1177/E1177)</f>
        <v>3968.257575757576</v>
      </c>
      <c r="P1177" s="30">
        <f>IF(K1177=0,0,K1177/E1177)</f>
        <v>66.888888888888886</v>
      </c>
      <c r="Q1177" s="6"/>
      <c r="R1177" s="7"/>
      <c r="S1177" s="8"/>
      <c r="T1177" s="9"/>
      <c r="U1177" s="5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</row>
    <row r="1178" spans="1:31">
      <c r="A1178" s="1"/>
      <c r="B1178" s="31">
        <f t="shared" si="730"/>
        <v>2009</v>
      </c>
      <c r="C1178" s="33">
        <v>6</v>
      </c>
      <c r="D1178" s="34"/>
      <c r="E1178" s="35">
        <v>385</v>
      </c>
      <c r="F1178" s="35">
        <v>377</v>
      </c>
      <c r="G1178" s="35"/>
      <c r="H1178" s="35">
        <v>1354935</v>
      </c>
      <c r="I1178" s="34">
        <v>1327575</v>
      </c>
      <c r="J1178" s="34"/>
      <c r="K1178" s="72">
        <v>22869</v>
      </c>
      <c r="L1178" s="36">
        <f t="shared" si="731"/>
        <v>195.85976755870394</v>
      </c>
      <c r="M1178" s="28">
        <f>IF(L1159=0,0,L1178/L1159*100)</f>
        <v>35.991245260936736</v>
      </c>
      <c r="N1178" s="37">
        <f>IF(L1177=0,"     －",IF(L1178=0,"     －",(L1178-L1177)/L1177*100))</f>
        <v>-0.13221567411062085</v>
      </c>
      <c r="O1178" s="29">
        <f>IF(H1178=0,0,H1178/E1178)</f>
        <v>3519.3116883116882</v>
      </c>
      <c r="P1178" s="30">
        <f>IF(K1178=0,0,K1178/E1178)</f>
        <v>59.4</v>
      </c>
      <c r="Q1178" s="6"/>
      <c r="R1178" s="7"/>
      <c r="S1178" s="8"/>
      <c r="T1178" s="9"/>
      <c r="U1178" s="5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</row>
    <row r="1179" spans="1:31">
      <c r="A1179" s="1"/>
      <c r="B1179" s="31">
        <f t="shared" si="730"/>
        <v>2010</v>
      </c>
      <c r="C1179" s="33">
        <v>13</v>
      </c>
      <c r="D1179" s="34"/>
      <c r="E1179" s="35">
        <v>325</v>
      </c>
      <c r="F1179" s="35">
        <v>299</v>
      </c>
      <c r="G1179" s="35"/>
      <c r="H1179" s="35">
        <v>1425251</v>
      </c>
      <c r="I1179" s="34">
        <v>1310661</v>
      </c>
      <c r="J1179" s="34"/>
      <c r="K1179" s="72">
        <v>21659</v>
      </c>
      <c r="L1179" s="36">
        <f t="shared" si="731"/>
        <v>217.53387740800591</v>
      </c>
      <c r="M1179" s="28">
        <f>IF(L1159=0,0,L1179/L1159*100)</f>
        <v>39.974085703984358</v>
      </c>
      <c r="N1179" s="37">
        <f>IF(L1178=0,"     －",IF(L1179=0,"     －",(L1179-L1178)/L1178*100))</f>
        <v>11.066136817917807</v>
      </c>
      <c r="O1179" s="29">
        <f>IF(H1179=0,0,H1179/E1179)</f>
        <v>4385.3876923076923</v>
      </c>
      <c r="P1179" s="30">
        <f>IF(K1179=0,0,K1179/E1179)</f>
        <v>66.643076923076919</v>
      </c>
      <c r="Q1179" s="6"/>
      <c r="R1179" s="7"/>
      <c r="S1179" s="8"/>
      <c r="T1179" s="9"/>
      <c r="U1179" s="5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</row>
    <row r="1180" spans="1:31">
      <c r="A1180" s="1"/>
      <c r="B1180" s="31">
        <f t="shared" si="730"/>
        <v>2011</v>
      </c>
      <c r="C1180" s="33">
        <v>29</v>
      </c>
      <c r="D1180" s="34"/>
      <c r="E1180" s="35">
        <v>749</v>
      </c>
      <c r="F1180" s="35">
        <v>687</v>
      </c>
      <c r="G1180" s="35"/>
      <c r="H1180" s="35">
        <v>2726330</v>
      </c>
      <c r="I1180" s="34">
        <v>2524000</v>
      </c>
      <c r="J1180" s="34"/>
      <c r="K1180" s="72">
        <v>43222</v>
      </c>
      <c r="L1180" s="36">
        <f t="shared" si="731"/>
        <v>208.51990161029104</v>
      </c>
      <c r="M1180" s="28">
        <f>IF(L1159=0,0,L1180/L1159*100)</f>
        <v>38.317675008947333</v>
      </c>
      <c r="N1180" s="37">
        <f>IF(L1179=0,"     －",IF(L1180=0,"     －",(L1180-L1179)/L1179*100))</f>
        <v>-4.1437112716049631</v>
      </c>
      <c r="O1180" s="29">
        <f>IF(H1180=0,0,H1180/E1180)</f>
        <v>3639.9599465954607</v>
      </c>
      <c r="P1180" s="30">
        <f>IF(K1180=0,0,K1180/E1180)</f>
        <v>57.706275033377835</v>
      </c>
      <c r="Q1180" s="6"/>
      <c r="R1180" s="7"/>
      <c r="S1180" s="8"/>
      <c r="T1180" s="9"/>
      <c r="U1180" s="5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</row>
    <row r="1181" spans="1:31">
      <c r="A1181" s="1"/>
      <c r="B1181" s="31">
        <f t="shared" si="730"/>
        <v>2012</v>
      </c>
      <c r="C1181" s="33">
        <v>11</v>
      </c>
      <c r="D1181" s="34"/>
      <c r="E1181" s="35">
        <v>507</v>
      </c>
      <c r="F1181" s="35">
        <v>499</v>
      </c>
      <c r="G1181" s="35"/>
      <c r="H1181" s="35">
        <v>1315080</v>
      </c>
      <c r="I1181" s="34">
        <v>1281840</v>
      </c>
      <c r="J1181" s="34"/>
      <c r="K1181" s="72">
        <v>15367</v>
      </c>
      <c r="L1181" s="36">
        <f t="shared" si="731"/>
        <v>282.90265910067029</v>
      </c>
      <c r="M1181" s="28">
        <f>IF(L1159=0,0,L1181/L1159*100)</f>
        <v>51.986271175429657</v>
      </c>
      <c r="N1181" s="37">
        <f t="shared" ref="N1181:N1183" si="732">IF(L1180=0,"     －",IF(L1181=0,"     －",(L1181-L1180)/L1180*100))</f>
        <v>35.671778528552814</v>
      </c>
      <c r="O1181" s="29">
        <f t="shared" ref="O1181:O1188" si="733">IF(H1181=0,0,H1181/E1181)</f>
        <v>2593.8461538461538</v>
      </c>
      <c r="P1181" s="30">
        <f t="shared" ref="P1181:P1188" si="734">IF(K1181=0,0,K1181/E1181)</f>
        <v>30.30966469428008</v>
      </c>
      <c r="Q1181" s="6"/>
      <c r="R1181" s="7"/>
      <c r="S1181" s="8"/>
      <c r="T1181" s="9"/>
      <c r="U1181" s="5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</row>
    <row r="1182" spans="1:31">
      <c r="A1182" s="1"/>
      <c r="B1182" s="31">
        <f t="shared" si="730"/>
        <v>2013</v>
      </c>
      <c r="C1182" s="33">
        <v>18</v>
      </c>
      <c r="D1182" s="34"/>
      <c r="E1182" s="35">
        <v>509</v>
      </c>
      <c r="F1182" s="35">
        <v>481</v>
      </c>
      <c r="G1182" s="35"/>
      <c r="H1182" s="35">
        <v>2078331</v>
      </c>
      <c r="I1182" s="34">
        <v>1971273</v>
      </c>
      <c r="J1182" s="34"/>
      <c r="K1182" s="72">
        <v>30563</v>
      </c>
      <c r="L1182" s="36">
        <f>IF(H1182=0,0,H1182/K1182*3.30578)</f>
        <v>224.7981236521284</v>
      </c>
      <c r="M1182" s="28">
        <f>IF(L1159=0,0,L1182/L1159*100)</f>
        <v>41.308965610495477</v>
      </c>
      <c r="N1182" s="37">
        <f t="shared" si="732"/>
        <v>-20.538702475704028</v>
      </c>
      <c r="O1182" s="29">
        <f t="shared" si="733"/>
        <v>4083.1650294695482</v>
      </c>
      <c r="P1182" s="30">
        <f t="shared" si="734"/>
        <v>60.045186640471513</v>
      </c>
      <c r="Q1182" s="6"/>
      <c r="R1182" s="7"/>
      <c r="S1182" s="8"/>
      <c r="T1182" s="9"/>
      <c r="U1182" s="5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</row>
    <row r="1183" spans="1:31">
      <c r="A1183" s="1"/>
      <c r="B1183" s="31">
        <f t="shared" si="730"/>
        <v>2014</v>
      </c>
      <c r="C1183" s="33">
        <v>29</v>
      </c>
      <c r="D1183" s="34"/>
      <c r="E1183" s="35">
        <v>504</v>
      </c>
      <c r="F1183" s="35">
        <v>478</v>
      </c>
      <c r="G1183" s="35"/>
      <c r="H1183" s="35">
        <v>2304619</v>
      </c>
      <c r="I1183" s="34">
        <v>2174417</v>
      </c>
      <c r="J1183" s="34"/>
      <c r="K1183" s="72">
        <v>31394</v>
      </c>
      <c r="L1183" s="36">
        <f>IF(H1183=0,0,H1183/K1183*3.30578)</f>
        <v>242.67577874179779</v>
      </c>
      <c r="M1183" s="28">
        <f>IF(L1159=0,0,L1183/L1159*100)</f>
        <v>44.594168472945874</v>
      </c>
      <c r="N1183" s="37">
        <f t="shared" si="732"/>
        <v>7.9527599248714287</v>
      </c>
      <c r="O1183" s="29">
        <f t="shared" si="733"/>
        <v>4572.6567460317465</v>
      </c>
      <c r="P1183" s="30">
        <f t="shared" si="734"/>
        <v>62.289682539682538</v>
      </c>
      <c r="Q1183" s="6"/>
      <c r="R1183" s="7"/>
      <c r="S1183" s="8"/>
      <c r="T1183" s="9"/>
      <c r="U1183" s="5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</row>
    <row r="1184" spans="1:31">
      <c r="A1184" s="1"/>
      <c r="B1184" s="31">
        <f t="shared" ref="B1184:B1193" si="735">B1183+1</f>
        <v>2015</v>
      </c>
      <c r="C1184" s="33">
        <v>5</v>
      </c>
      <c r="D1184" s="34"/>
      <c r="E1184" s="35">
        <v>25</v>
      </c>
      <c r="F1184" s="35">
        <v>25</v>
      </c>
      <c r="G1184" s="35"/>
      <c r="H1184" s="35">
        <v>102490</v>
      </c>
      <c r="I1184" s="34">
        <v>102490</v>
      </c>
      <c r="J1184" s="34"/>
      <c r="K1184" s="72">
        <v>1411</v>
      </c>
      <c r="L1184" s="36">
        <f>IF(H1184=0,0,H1184/K1184*3.30578)</f>
        <v>240.1200511693834</v>
      </c>
      <c r="M1184" s="28">
        <f>IF(L1159=0,0,L1184/L1159*100)</f>
        <v>44.124527264721038</v>
      </c>
      <c r="N1184" s="37">
        <f>IF(L1183=0,"     －",IF(L1184=0,"     －",(L1184-L1183)/L1183*100))</f>
        <v>-1.0531448938435783</v>
      </c>
      <c r="O1184" s="29">
        <f t="shared" si="733"/>
        <v>4099.6000000000004</v>
      </c>
      <c r="P1184" s="30">
        <f t="shared" si="734"/>
        <v>56.44</v>
      </c>
      <c r="Q1184" s="6"/>
      <c r="R1184" s="7"/>
      <c r="S1184" s="8"/>
      <c r="T1184" s="9"/>
      <c r="U1184" s="5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</row>
    <row r="1185" spans="1:31">
      <c r="A1185" s="1"/>
      <c r="B1185" s="31">
        <f t="shared" si="735"/>
        <v>2016</v>
      </c>
      <c r="C1185" s="33">
        <v>4</v>
      </c>
      <c r="D1185" s="34"/>
      <c r="E1185" s="35">
        <v>56</v>
      </c>
      <c r="F1185" s="35">
        <v>52</v>
      </c>
      <c r="G1185" s="35"/>
      <c r="H1185" s="35">
        <v>320425</v>
      </c>
      <c r="I1185" s="34">
        <v>296945</v>
      </c>
      <c r="J1185" s="34"/>
      <c r="K1185" s="72">
        <v>3215</v>
      </c>
      <c r="L1185" s="36">
        <f>IF(H1185=0,0,H1185/K1185*3.30578)</f>
        <v>329.47264587869364</v>
      </c>
      <c r="M1185" s="28">
        <f>IF(L1159=0,0,L1185/L1159*100)</f>
        <v>60.543984874462041</v>
      </c>
      <c r="N1185" s="37">
        <f>IF(L1184=0,"     －",IF(L1185=0,"     －",(L1185-L1184)/L1184*100))</f>
        <v>37.211634044788667</v>
      </c>
      <c r="O1185" s="29">
        <f t="shared" si="733"/>
        <v>5721.875</v>
      </c>
      <c r="P1185" s="30">
        <f t="shared" si="734"/>
        <v>57.410714285714285</v>
      </c>
      <c r="Q1185" s="6"/>
      <c r="R1185" s="7"/>
      <c r="S1185" s="8"/>
      <c r="T1185" s="9"/>
      <c r="U1185" s="5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</row>
    <row r="1186" spans="1:31">
      <c r="A1186" s="1"/>
      <c r="B1186" s="31">
        <f t="shared" si="735"/>
        <v>2017</v>
      </c>
      <c r="C1186" s="33">
        <v>13</v>
      </c>
      <c r="D1186" s="34"/>
      <c r="E1186" s="35">
        <v>1081</v>
      </c>
      <c r="F1186" s="35">
        <v>1056</v>
      </c>
      <c r="G1186" s="35"/>
      <c r="H1186" s="35">
        <v>8220330</v>
      </c>
      <c r="I1186" s="34">
        <v>8062620</v>
      </c>
      <c r="J1186" s="34"/>
      <c r="K1186" s="72">
        <v>69476</v>
      </c>
      <c r="L1186" s="36">
        <f t="shared" ref="L1186:L1193" si="736">IF(H1186=0,0,H1186/K1186*3.30578)</f>
        <v>391.13654366112036</v>
      </c>
      <c r="M1186" s="28">
        <f>IF(L1159=0,0,L1186/L1159*100)</f>
        <v>71.875359850016707</v>
      </c>
      <c r="N1186" s="37">
        <f>IF(L1185=0,"     －",IF(L1186=0,"     －",(L1186-L1185)/L1185*100))</f>
        <v>18.71593850165344</v>
      </c>
      <c r="O1186" s="29">
        <f t="shared" si="733"/>
        <v>7604.3755781683631</v>
      </c>
      <c r="P1186" s="30">
        <f t="shared" si="734"/>
        <v>64.270120259019421</v>
      </c>
      <c r="Q1186" s="6"/>
      <c r="R1186" s="7"/>
      <c r="S1186" s="8"/>
      <c r="T1186" s="9"/>
      <c r="U1186" s="5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</row>
    <row r="1187" spans="1:31">
      <c r="A1187" s="1"/>
      <c r="B1187" s="31">
        <f t="shared" si="735"/>
        <v>2018</v>
      </c>
      <c r="C1187" s="33">
        <v>14</v>
      </c>
      <c r="D1187" s="34"/>
      <c r="E1187" s="35">
        <v>491</v>
      </c>
      <c r="F1187" s="35">
        <v>490</v>
      </c>
      <c r="G1187" s="35"/>
      <c r="H1187" s="35">
        <v>4014427</v>
      </c>
      <c r="I1187" s="34">
        <v>4010488</v>
      </c>
      <c r="J1187" s="34"/>
      <c r="K1187" s="72">
        <v>33957</v>
      </c>
      <c r="L1187" s="36">
        <f t="shared" si="736"/>
        <v>390.81227694024795</v>
      </c>
      <c r="M1187" s="28">
        <f>IF(L1159=0,0,L1187/L1159*100)</f>
        <v>71.815772507366674</v>
      </c>
      <c r="N1187" s="37">
        <f>IF(L1186=0,"     －",IF(L1187=0,"     －",(L1187-L1186)/L1186*100))</f>
        <v>-8.2903713837934115E-2</v>
      </c>
      <c r="O1187" s="29">
        <f t="shared" si="733"/>
        <v>8176.0224032586557</v>
      </c>
      <c r="P1187" s="30">
        <f t="shared" si="734"/>
        <v>69.158859470468428</v>
      </c>
      <c r="Q1187" s="6"/>
      <c r="R1187" s="7"/>
      <c r="S1187" s="8"/>
      <c r="T1187" s="9"/>
      <c r="U1187" s="5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</row>
    <row r="1188" spans="1:31">
      <c r="A1188" s="1"/>
      <c r="B1188" s="31">
        <f t="shared" si="735"/>
        <v>2019</v>
      </c>
      <c r="C1188" s="33">
        <v>8</v>
      </c>
      <c r="D1188" s="34"/>
      <c r="E1188" s="35">
        <v>80</v>
      </c>
      <c r="F1188" s="35">
        <v>73</v>
      </c>
      <c r="G1188" s="35"/>
      <c r="H1188" s="35">
        <v>447408</v>
      </c>
      <c r="I1188" s="34">
        <v>406691</v>
      </c>
      <c r="J1188" s="34"/>
      <c r="K1188" s="72">
        <v>4199</v>
      </c>
      <c r="L1188" s="36">
        <f t="shared" si="736"/>
        <v>352.23444111455103</v>
      </c>
      <c r="M1188" s="28">
        <f>IF(L1159=0,0,L1188/L1159*100)</f>
        <v>64.726698686104967</v>
      </c>
      <c r="N1188" s="37">
        <f>IF(L1187=0,"     －",IF(L1188=0,"     －",(L1188-L1187)/L1187*100))</f>
        <v>-9.8711934353063224</v>
      </c>
      <c r="O1188" s="29">
        <f t="shared" si="733"/>
        <v>5592.6</v>
      </c>
      <c r="P1188" s="30">
        <f t="shared" si="734"/>
        <v>52.487499999999997</v>
      </c>
      <c r="Q1188" s="6"/>
      <c r="R1188" s="7"/>
      <c r="S1188" s="8"/>
      <c r="T1188" s="9"/>
      <c r="U1188" s="5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</row>
    <row r="1189" spans="1:31">
      <c r="A1189" s="1"/>
      <c r="B1189" s="31">
        <f t="shared" si="735"/>
        <v>2020</v>
      </c>
      <c r="C1189" s="33">
        <v>22</v>
      </c>
      <c r="D1189" s="34"/>
      <c r="E1189" s="35">
        <v>138</v>
      </c>
      <c r="F1189" s="35">
        <v>119</v>
      </c>
      <c r="G1189" s="35"/>
      <c r="H1189" s="35">
        <v>886827</v>
      </c>
      <c r="I1189" s="34">
        <v>780151</v>
      </c>
      <c r="J1189" s="34"/>
      <c r="K1189" s="72">
        <v>8131</v>
      </c>
      <c r="L1189" s="36">
        <f t="shared" si="736"/>
        <v>360.55281761898902</v>
      </c>
      <c r="M1189" s="28">
        <f>IF(L1159=0,0,L1189/L1159*100)</f>
        <v>66.255285861898017</v>
      </c>
      <c r="N1189" s="37">
        <f t="shared" ref="N1189:N1193" si="737">IF(L1188=0,"     －",IF(L1189=0,"     －",(L1189-L1188)/L1188*100))</f>
        <v>2.3616022550539721</v>
      </c>
      <c r="O1189" s="29">
        <f>IF(H1189=0,0,H1189/E1189)</f>
        <v>6426.282608695652</v>
      </c>
      <c r="P1189" s="30">
        <f>IF(K1189=0,0,K1189/E1189)</f>
        <v>58.920289855072461</v>
      </c>
      <c r="Q1189" s="6"/>
      <c r="R1189" s="7"/>
      <c r="S1189" s="8"/>
      <c r="T1189" s="9"/>
      <c r="U1189" s="5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</row>
    <row r="1190" spans="1:31">
      <c r="A1190" s="1"/>
      <c r="B1190" s="31">
        <f t="shared" si="735"/>
        <v>2021</v>
      </c>
      <c r="C1190" s="81">
        <v>11</v>
      </c>
      <c r="D1190" s="34"/>
      <c r="E1190" s="35">
        <v>154</v>
      </c>
      <c r="F1190" s="35">
        <v>140</v>
      </c>
      <c r="G1190" s="35"/>
      <c r="H1190" s="35">
        <v>737046</v>
      </c>
      <c r="I1190" s="34">
        <v>686102</v>
      </c>
      <c r="J1190" s="34"/>
      <c r="K1190" s="72">
        <v>6443</v>
      </c>
      <c r="L1190" s="36">
        <f t="shared" si="736"/>
        <v>378.16419771534999</v>
      </c>
      <c r="M1190" s="28">
        <f>IF(L1159=0,0,L1190/L1159*100)</f>
        <v>69.491557957655132</v>
      </c>
      <c r="N1190" s="37">
        <f t="shared" si="737"/>
        <v>4.8845492909090593</v>
      </c>
      <c r="O1190" s="29">
        <f>IF(H1190=0,0,H1190/E1190)</f>
        <v>4786.0129870129867</v>
      </c>
      <c r="P1190" s="30">
        <f>IF(K1190=0,0,K1190/E1190)</f>
        <v>41.837662337662337</v>
      </c>
      <c r="Q1190" s="6"/>
      <c r="R1190" s="7"/>
      <c r="S1190" s="8"/>
      <c r="T1190" s="9"/>
      <c r="U1190" s="5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</row>
    <row r="1191" spans="1:31">
      <c r="A1191" s="1"/>
      <c r="B1191" s="31">
        <f t="shared" si="735"/>
        <v>2022</v>
      </c>
      <c r="C1191" s="81">
        <v>17</v>
      </c>
      <c r="D1191" s="34"/>
      <c r="E1191" s="35">
        <v>233</v>
      </c>
      <c r="F1191" s="35">
        <v>222</v>
      </c>
      <c r="G1191" s="35"/>
      <c r="H1191" s="35">
        <v>1538711</v>
      </c>
      <c r="I1191" s="34">
        <v>1380273</v>
      </c>
      <c r="J1191" s="34"/>
      <c r="K1191" s="72">
        <v>12570</v>
      </c>
      <c r="L1191" s="36">
        <f t="shared" si="736"/>
        <v>404.66507952108191</v>
      </c>
      <c r="M1191" s="28">
        <f>IF(L1159=0,0,L1191/L1159*100)</f>
        <v>74.361367355418835</v>
      </c>
      <c r="N1191" s="37">
        <f t="shared" si="737"/>
        <v>7.0077712183847565</v>
      </c>
      <c r="O1191" s="29">
        <f>IF(H1191=0,0,H1191/E1191)</f>
        <v>6603.9098712446348</v>
      </c>
      <c r="P1191" s="30">
        <f>IF(K1191=0,0,K1191/E1191)</f>
        <v>53.948497854077253</v>
      </c>
      <c r="Q1191" s="6"/>
      <c r="R1191" s="7"/>
      <c r="S1191" s="8"/>
      <c r="T1191" s="9"/>
      <c r="U1191" s="5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</row>
    <row r="1192" spans="1:31">
      <c r="A1192" s="1"/>
      <c r="B1192" s="31">
        <f t="shared" si="735"/>
        <v>2023</v>
      </c>
      <c r="C1192" s="81">
        <v>8</v>
      </c>
      <c r="D1192" s="34"/>
      <c r="E1192" s="35">
        <v>160</v>
      </c>
      <c r="F1192" s="35">
        <v>141</v>
      </c>
      <c r="G1192" s="35"/>
      <c r="H1192" s="35">
        <v>858590</v>
      </c>
      <c r="I1192" s="34">
        <v>735468</v>
      </c>
      <c r="J1192" s="34"/>
      <c r="K1192" s="72">
        <v>6055</v>
      </c>
      <c r="L1192" s="36">
        <f t="shared" si="736"/>
        <v>468.75469037159371</v>
      </c>
      <c r="M1192" s="28">
        <f>IF(L1159=0,0,L1192/L1159*100)</f>
        <v>86.138492037788325</v>
      </c>
      <c r="N1192" s="37">
        <f t="shared" si="737"/>
        <v>15.837692475555681</v>
      </c>
      <c r="O1192" s="29">
        <f>IF(H1192=0,0,H1192/E1192)</f>
        <v>5366.1875</v>
      </c>
      <c r="P1192" s="30">
        <f>IF(K1192=0,0,K1192/E1192)</f>
        <v>37.84375</v>
      </c>
      <c r="Q1192" s="6"/>
      <c r="R1192" s="7"/>
      <c r="S1192" s="8"/>
      <c r="T1192" s="9"/>
      <c r="U1192" s="5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</row>
    <row r="1193" spans="1:31">
      <c r="A1193" s="1"/>
      <c r="B1193" s="31">
        <f t="shared" si="735"/>
        <v>2024</v>
      </c>
      <c r="C1193" s="81">
        <v>8</v>
      </c>
      <c r="D1193" s="34"/>
      <c r="E1193" s="35">
        <v>47</v>
      </c>
      <c r="F1193" s="35">
        <v>38</v>
      </c>
      <c r="G1193" s="35"/>
      <c r="H1193" s="35">
        <v>552838</v>
      </c>
      <c r="I1193" s="34">
        <v>502076</v>
      </c>
      <c r="J1193" s="34"/>
      <c r="K1193" s="72">
        <v>3055</v>
      </c>
      <c r="L1193" s="36">
        <f t="shared" si="736"/>
        <v>598.2195756595745</v>
      </c>
      <c r="M1193" s="28">
        <f>IF(L1159=0,0,L1193/L1159*100)</f>
        <v>109.92899530019091</v>
      </c>
      <c r="N1193" s="37">
        <f t="shared" si="737"/>
        <v>27.618899169915657</v>
      </c>
      <c r="O1193" s="29">
        <f>IF(H1193=0,0,H1193/E1193)</f>
        <v>11762.510638297872</v>
      </c>
      <c r="P1193" s="30">
        <f>IF(K1193=0,0,K1193/E1193)</f>
        <v>65</v>
      </c>
      <c r="Q1193" s="6"/>
      <c r="R1193" s="7"/>
      <c r="S1193" s="8"/>
      <c r="T1193" s="9"/>
      <c r="U1193" s="5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</row>
    <row r="1194" spans="1:31">
      <c r="A1194" s="1"/>
      <c r="B1194" s="58" t="s">
        <v>59</v>
      </c>
      <c r="C1194" s="59">
        <v>14</v>
      </c>
      <c r="D1194" s="60">
        <v>7</v>
      </c>
      <c r="E1194" s="61">
        <v>664</v>
      </c>
      <c r="F1194" s="61">
        <v>526</v>
      </c>
      <c r="G1194" s="61">
        <v>499</v>
      </c>
      <c r="H1194" s="61">
        <v>2989604</v>
      </c>
      <c r="I1194" s="60">
        <v>2277093</v>
      </c>
      <c r="J1194" s="60">
        <v>2142313</v>
      </c>
      <c r="K1194" s="73">
        <v>28540</v>
      </c>
      <c r="L1194" s="63">
        <f t="shared" si="709"/>
        <v>346.28497235879468</v>
      </c>
      <c r="M1194" s="62">
        <v>100</v>
      </c>
      <c r="N1194" s="63"/>
      <c r="O1194" s="64">
        <f t="shared" si="710"/>
        <v>4502.4156626506028</v>
      </c>
      <c r="P1194" s="65">
        <f t="shared" si="711"/>
        <v>42.981927710843372</v>
      </c>
      <c r="Q1194" s="6">
        <f t="shared" ref="Q1194:Q1209" si="738">IF(F1194=0,0,F1194/E1194*100)</f>
        <v>79.216867469879517</v>
      </c>
      <c r="R1194" s="7">
        <f t="shared" ref="R1194:R1209" si="739">IF(G1194=0,0,G1194/E1194*100)</f>
        <v>75.150602409638552</v>
      </c>
      <c r="S1194" s="8">
        <f t="shared" ref="S1194:S1209" si="740">IF(I1194=0,0,I1194/H1194*100)</f>
        <v>76.167044197157878</v>
      </c>
      <c r="T1194" s="9">
        <f t="shared" ref="T1194:T1209" si="741">E1194-F1194</f>
        <v>138</v>
      </c>
      <c r="U1194" s="5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</row>
    <row r="1195" spans="1:31">
      <c r="A1195" s="1"/>
      <c r="B1195" s="31">
        <v>1991</v>
      </c>
      <c r="C1195" s="33">
        <v>13</v>
      </c>
      <c r="D1195" s="34">
        <v>6</v>
      </c>
      <c r="E1195" s="35">
        <v>485</v>
      </c>
      <c r="F1195" s="35">
        <v>404</v>
      </c>
      <c r="G1195" s="35">
        <v>286</v>
      </c>
      <c r="H1195" s="35">
        <v>1958991</v>
      </c>
      <c r="I1195" s="34">
        <v>1533799</v>
      </c>
      <c r="J1195" s="34">
        <v>1093943</v>
      </c>
      <c r="K1195" s="72">
        <v>18295</v>
      </c>
      <c r="L1195" s="36">
        <f t="shared" si="709"/>
        <v>353.97612833998357</v>
      </c>
      <c r="M1195" s="28">
        <f>IF(L1194=0,0,L1195/L1194*100)</f>
        <v>102.22104815256606</v>
      </c>
      <c r="N1195" s="37">
        <f t="shared" ref="N1195:N1210" si="742">IF(L1194=0,"     －",IF(L1195=0,"     －",(L1195-L1194)/L1194*100))</f>
        <v>2.2210481525660595</v>
      </c>
      <c r="O1195" s="29">
        <f t="shared" si="710"/>
        <v>4039.1567010309277</v>
      </c>
      <c r="P1195" s="30">
        <f t="shared" si="711"/>
        <v>37.72164948453608</v>
      </c>
      <c r="Q1195" s="6">
        <f t="shared" si="738"/>
        <v>83.298969072164951</v>
      </c>
      <c r="R1195" s="7">
        <f t="shared" si="739"/>
        <v>58.969072164948457</v>
      </c>
      <c r="S1195" s="8">
        <f t="shared" si="740"/>
        <v>78.295357150696461</v>
      </c>
      <c r="T1195" s="9">
        <f t="shared" si="741"/>
        <v>81</v>
      </c>
      <c r="U1195" s="5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</row>
    <row r="1196" spans="1:31">
      <c r="A1196" s="1"/>
      <c r="B1196" s="31">
        <v>1992</v>
      </c>
      <c r="C1196" s="33">
        <v>11</v>
      </c>
      <c r="D1196" s="34">
        <v>8</v>
      </c>
      <c r="E1196" s="35">
        <v>409</v>
      </c>
      <c r="F1196" s="35">
        <v>380</v>
      </c>
      <c r="G1196" s="35">
        <v>348</v>
      </c>
      <c r="H1196" s="35">
        <v>1691047</v>
      </c>
      <c r="I1196" s="34">
        <v>1552988</v>
      </c>
      <c r="J1196" s="34">
        <v>1450448</v>
      </c>
      <c r="K1196" s="72">
        <v>22296</v>
      </c>
      <c r="L1196" s="36">
        <f t="shared" si="709"/>
        <v>250.72790418281306</v>
      </c>
      <c r="M1196" s="28">
        <f>IF(L1194=0,0,L1196/L1194*100)</f>
        <v>72.40507795499353</v>
      </c>
      <c r="N1196" s="37">
        <f t="shared" si="742"/>
        <v>-29.168131941938093</v>
      </c>
      <c r="O1196" s="29">
        <f t="shared" si="710"/>
        <v>4134.5892420537893</v>
      </c>
      <c r="P1196" s="30">
        <f t="shared" si="711"/>
        <v>54.513447432762838</v>
      </c>
      <c r="Q1196" s="6">
        <f t="shared" si="738"/>
        <v>92.909535452322729</v>
      </c>
      <c r="R1196" s="7">
        <f t="shared" si="739"/>
        <v>85.085574572127143</v>
      </c>
      <c r="S1196" s="8">
        <f t="shared" si="740"/>
        <v>91.835886288198964</v>
      </c>
      <c r="T1196" s="9">
        <f t="shared" si="741"/>
        <v>29</v>
      </c>
      <c r="U1196" s="5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</row>
    <row r="1197" spans="1:31">
      <c r="A1197" s="1"/>
      <c r="B1197" s="31">
        <f>B1196+1</f>
        <v>1993</v>
      </c>
      <c r="C1197" s="33">
        <v>19</v>
      </c>
      <c r="D1197" s="34">
        <v>12</v>
      </c>
      <c r="E1197" s="35">
        <v>619</v>
      </c>
      <c r="F1197" s="35">
        <v>572</v>
      </c>
      <c r="G1197" s="35">
        <v>525</v>
      </c>
      <c r="H1197" s="35">
        <v>2188891</v>
      </c>
      <c r="I1197" s="34">
        <v>2072248</v>
      </c>
      <c r="J1197" s="34">
        <v>1930608</v>
      </c>
      <c r="K1197" s="72">
        <v>26344</v>
      </c>
      <c r="L1197" s="36">
        <f t="shared" si="709"/>
        <v>274.67324969556637</v>
      </c>
      <c r="M1197" s="28">
        <f>IF(L1194=0,0,L1197/L1194*100)</f>
        <v>79.320002778223483</v>
      </c>
      <c r="N1197" s="37">
        <f t="shared" si="742"/>
        <v>9.550331300697211</v>
      </c>
      <c r="O1197" s="29">
        <f t="shared" si="710"/>
        <v>3536.1728594507272</v>
      </c>
      <c r="P1197" s="30">
        <f t="shared" si="711"/>
        <v>42.55896607431341</v>
      </c>
      <c r="Q1197" s="6">
        <f t="shared" si="738"/>
        <v>92.407108239095308</v>
      </c>
      <c r="R1197" s="7">
        <f t="shared" si="739"/>
        <v>84.81421647819063</v>
      </c>
      <c r="S1197" s="8">
        <f t="shared" si="740"/>
        <v>94.671137119207856</v>
      </c>
      <c r="T1197" s="9">
        <f t="shared" si="741"/>
        <v>47</v>
      </c>
      <c r="U1197" s="5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</row>
    <row r="1198" spans="1:31">
      <c r="A1198" s="1"/>
      <c r="B1198" s="31">
        <f t="shared" ref="B1198:B1218" si="743">B1197+1</f>
        <v>1994</v>
      </c>
      <c r="C1198" s="33">
        <v>19</v>
      </c>
      <c r="D1198" s="34">
        <v>16</v>
      </c>
      <c r="E1198" s="35">
        <v>548</v>
      </c>
      <c r="F1198" s="35">
        <v>517</v>
      </c>
      <c r="G1198" s="35">
        <v>465</v>
      </c>
      <c r="H1198" s="35">
        <v>2330152</v>
      </c>
      <c r="I1198" s="34">
        <v>2210312</v>
      </c>
      <c r="J1198" s="34">
        <v>1984460</v>
      </c>
      <c r="K1198" s="72">
        <v>32767</v>
      </c>
      <c r="L1198" s="36">
        <f t="shared" si="709"/>
        <v>235.08315923215429</v>
      </c>
      <c r="M1198" s="28">
        <f>IF(L1194=0,0,L1198/L1194*100)</f>
        <v>67.887196383612817</v>
      </c>
      <c r="N1198" s="37">
        <f t="shared" si="742"/>
        <v>-14.413522433397388</v>
      </c>
      <c r="O1198" s="29">
        <f t="shared" si="710"/>
        <v>4252.1021897810215</v>
      </c>
      <c r="P1198" s="30">
        <f t="shared" si="711"/>
        <v>59.793795620437955</v>
      </c>
      <c r="Q1198" s="6">
        <f t="shared" si="738"/>
        <v>94.34306569343066</v>
      </c>
      <c r="R1198" s="7">
        <f t="shared" si="739"/>
        <v>84.854014598540147</v>
      </c>
      <c r="S1198" s="8">
        <f t="shared" si="740"/>
        <v>94.856987870319188</v>
      </c>
      <c r="T1198" s="9">
        <f t="shared" si="741"/>
        <v>31</v>
      </c>
      <c r="U1198" s="5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</row>
    <row r="1199" spans="1:31">
      <c r="A1199" s="1"/>
      <c r="B1199" s="31">
        <f t="shared" si="743"/>
        <v>1995</v>
      </c>
      <c r="C1199" s="33">
        <v>18</v>
      </c>
      <c r="D1199" s="34">
        <v>13</v>
      </c>
      <c r="E1199" s="35">
        <v>645</v>
      </c>
      <c r="F1199" s="35">
        <v>611</v>
      </c>
      <c r="G1199" s="35">
        <v>535</v>
      </c>
      <c r="H1199" s="35">
        <v>2605041</v>
      </c>
      <c r="I1199" s="34">
        <v>2421301</v>
      </c>
      <c r="J1199" s="34">
        <v>2146028</v>
      </c>
      <c r="K1199" s="72">
        <v>42363</v>
      </c>
      <c r="L1199" s="36">
        <f t="shared" si="709"/>
        <v>203.28334718929253</v>
      </c>
      <c r="M1199" s="28">
        <f>IF(L1194=0,0,L1199/L1194*100)</f>
        <v>58.704062669709344</v>
      </c>
      <c r="N1199" s="37">
        <f t="shared" si="742"/>
        <v>-13.527048107881749</v>
      </c>
      <c r="O1199" s="29">
        <f t="shared" si="710"/>
        <v>4038.8232558139534</v>
      </c>
      <c r="P1199" s="30">
        <f t="shared" si="711"/>
        <v>65.67906976744186</v>
      </c>
      <c r="Q1199" s="6">
        <f t="shared" si="738"/>
        <v>94.728682170542626</v>
      </c>
      <c r="R1199" s="7">
        <f t="shared" si="739"/>
        <v>82.945736434108525</v>
      </c>
      <c r="S1199" s="8">
        <f t="shared" si="740"/>
        <v>92.946752085667754</v>
      </c>
      <c r="T1199" s="9">
        <f t="shared" si="741"/>
        <v>34</v>
      </c>
      <c r="U1199" s="5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</row>
    <row r="1200" spans="1:31">
      <c r="A1200" s="1"/>
      <c r="B1200" s="31">
        <f t="shared" si="743"/>
        <v>1996</v>
      </c>
      <c r="C1200" s="33">
        <v>29</v>
      </c>
      <c r="D1200" s="34">
        <v>22</v>
      </c>
      <c r="E1200" s="35">
        <v>1092</v>
      </c>
      <c r="F1200" s="35">
        <v>1036</v>
      </c>
      <c r="G1200" s="35">
        <v>893</v>
      </c>
      <c r="H1200" s="35">
        <v>4196264</v>
      </c>
      <c r="I1200" s="34">
        <v>3962807</v>
      </c>
      <c r="J1200" s="34">
        <v>3419998</v>
      </c>
      <c r="K1200" s="72">
        <v>73309</v>
      </c>
      <c r="L1200" s="36">
        <f t="shared" si="709"/>
        <v>189.22541033051877</v>
      </c>
      <c r="M1200" s="28">
        <f>IF(L1194=0,0,L1200/L1194*100)</f>
        <v>54.64441874031354</v>
      </c>
      <c r="N1200" s="37">
        <f t="shared" si="742"/>
        <v>-6.9154394854013033</v>
      </c>
      <c r="O1200" s="29">
        <f t="shared" si="710"/>
        <v>3842.7326007326005</v>
      </c>
      <c r="P1200" s="30">
        <f t="shared" si="711"/>
        <v>67.132783882783883</v>
      </c>
      <c r="Q1200" s="6">
        <f t="shared" si="738"/>
        <v>94.871794871794862</v>
      </c>
      <c r="R1200" s="7">
        <f t="shared" si="739"/>
        <v>81.776556776556774</v>
      </c>
      <c r="S1200" s="8">
        <f t="shared" si="740"/>
        <v>94.436551179811374</v>
      </c>
      <c r="T1200" s="9">
        <f t="shared" si="741"/>
        <v>56</v>
      </c>
      <c r="U1200" s="5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</row>
    <row r="1201" spans="1:31">
      <c r="A1201" s="1"/>
      <c r="B1201" s="31">
        <f t="shared" si="743"/>
        <v>1997</v>
      </c>
      <c r="C1201" s="33">
        <v>19</v>
      </c>
      <c r="D1201">
        <v>10</v>
      </c>
      <c r="E1201" s="35">
        <v>617</v>
      </c>
      <c r="F1201" s="35">
        <v>574</v>
      </c>
      <c r="G1201" s="35">
        <v>430</v>
      </c>
      <c r="H1201" s="35">
        <v>2305392</v>
      </c>
      <c r="I1201" s="34">
        <v>2143191</v>
      </c>
      <c r="J1201" s="34">
        <v>1613377</v>
      </c>
      <c r="K1201" s="72">
        <v>42123</v>
      </c>
      <c r="L1201" s="36">
        <f t="shared" si="709"/>
        <v>180.92535588063529</v>
      </c>
      <c r="M1201" s="28">
        <f>IF(L1194=0,0,L1201/L1194*100)</f>
        <v>52.247533194473696</v>
      </c>
      <c r="N1201" s="37">
        <f t="shared" si="742"/>
        <v>-4.3863318543666123</v>
      </c>
      <c r="O1201" s="29">
        <f t="shared" si="710"/>
        <v>3736.4538087520259</v>
      </c>
      <c r="P1201" s="30">
        <f t="shared" si="711"/>
        <v>68.270664505672613</v>
      </c>
      <c r="Q1201" s="6">
        <f t="shared" si="738"/>
        <v>93.030794165316038</v>
      </c>
      <c r="R1201" s="7">
        <f t="shared" si="739"/>
        <v>69.692058346839545</v>
      </c>
      <c r="S1201" s="8">
        <f t="shared" si="740"/>
        <v>92.964276791105377</v>
      </c>
      <c r="T1201" s="9">
        <f t="shared" si="741"/>
        <v>43</v>
      </c>
      <c r="U1201" s="5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</row>
    <row r="1202" spans="1:31">
      <c r="A1202" s="1"/>
      <c r="B1202" s="31">
        <f t="shared" si="743"/>
        <v>1998</v>
      </c>
      <c r="C1202" s="33">
        <v>8</v>
      </c>
      <c r="D1202" s="34">
        <v>7</v>
      </c>
      <c r="E1202" s="35">
        <v>141</v>
      </c>
      <c r="F1202" s="35">
        <v>132</v>
      </c>
      <c r="G1202" s="35">
        <v>118</v>
      </c>
      <c r="H1202" s="35">
        <v>542947</v>
      </c>
      <c r="I1202" s="34">
        <v>507447</v>
      </c>
      <c r="J1202" s="34">
        <v>448227</v>
      </c>
      <c r="K1202" s="72">
        <v>10218</v>
      </c>
      <c r="L1202" s="36">
        <f t="shared" si="709"/>
        <v>175.65701053630849</v>
      </c>
      <c r="M1202" s="28">
        <f>IF(L1194=0,0,L1202/L1194*100)</f>
        <v>50.726143077992361</v>
      </c>
      <c r="N1202" s="37">
        <f t="shared" si="742"/>
        <v>-2.911888894004758</v>
      </c>
      <c r="O1202" s="29">
        <f t="shared" si="710"/>
        <v>3850.6879432624114</v>
      </c>
      <c r="P1202" s="30">
        <f t="shared" si="711"/>
        <v>72.468085106382972</v>
      </c>
      <c r="Q1202" s="6">
        <f t="shared" si="738"/>
        <v>93.61702127659575</v>
      </c>
      <c r="R1202" s="7">
        <f t="shared" si="739"/>
        <v>83.687943262411352</v>
      </c>
      <c r="S1202" s="8">
        <f t="shared" si="740"/>
        <v>93.461608591630494</v>
      </c>
      <c r="T1202" s="9">
        <f t="shared" si="741"/>
        <v>9</v>
      </c>
      <c r="U1202" s="5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</row>
    <row r="1203" spans="1:31">
      <c r="A1203" s="1"/>
      <c r="B1203" s="31">
        <f t="shared" si="743"/>
        <v>1999</v>
      </c>
      <c r="C1203" s="33">
        <v>23</v>
      </c>
      <c r="D1203" s="34">
        <v>15</v>
      </c>
      <c r="E1203" s="35">
        <v>594</v>
      </c>
      <c r="F1203" s="35">
        <v>529</v>
      </c>
      <c r="G1203" s="35">
        <v>459</v>
      </c>
      <c r="H1203" s="35">
        <v>2041150</v>
      </c>
      <c r="I1203" s="34">
        <v>1806860</v>
      </c>
      <c r="J1203" s="34">
        <v>1551090</v>
      </c>
      <c r="K1203" s="72">
        <v>39924</v>
      </c>
      <c r="L1203" s="36">
        <f t="shared" si="709"/>
        <v>169.01094196473301</v>
      </c>
      <c r="M1203" s="28">
        <f>IF(L1194=0,0,L1203/L1194*100)</f>
        <v>48.806894741483745</v>
      </c>
      <c r="N1203" s="37">
        <f t="shared" si="742"/>
        <v>-3.7835487187696013</v>
      </c>
      <c r="O1203" s="29">
        <f t="shared" si="710"/>
        <v>3436.2794612794614</v>
      </c>
      <c r="P1203" s="30">
        <f t="shared" si="711"/>
        <v>67.212121212121218</v>
      </c>
      <c r="Q1203" s="6">
        <f t="shared" si="738"/>
        <v>89.057239057239059</v>
      </c>
      <c r="R1203" s="7">
        <f t="shared" si="739"/>
        <v>77.272727272727266</v>
      </c>
      <c r="S1203" s="8">
        <f t="shared" si="740"/>
        <v>88.521666707493324</v>
      </c>
      <c r="T1203" s="9">
        <f t="shared" si="741"/>
        <v>65</v>
      </c>
      <c r="U1203" s="5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</row>
    <row r="1204" spans="1:31">
      <c r="A1204" s="1"/>
      <c r="B1204" s="31">
        <f t="shared" si="743"/>
        <v>2000</v>
      </c>
      <c r="C1204" s="33">
        <v>15</v>
      </c>
      <c r="D1204" s="34">
        <v>6</v>
      </c>
      <c r="E1204" s="35">
        <v>638</v>
      </c>
      <c r="F1204" s="35">
        <v>461</v>
      </c>
      <c r="G1204" s="35">
        <v>434</v>
      </c>
      <c r="H1204" s="35">
        <v>2193740</v>
      </c>
      <c r="I1204" s="34">
        <v>1584560</v>
      </c>
      <c r="J1204" s="34">
        <v>1502970</v>
      </c>
      <c r="K1204" s="72">
        <v>45486</v>
      </c>
      <c r="L1204" s="36">
        <f t="shared" si="709"/>
        <v>159.43415154553048</v>
      </c>
      <c r="M1204" s="28">
        <f>IF(L1194=0,0,L1204/L1194*100)</f>
        <v>46.041314025125153</v>
      </c>
      <c r="N1204" s="37">
        <f t="shared" si="742"/>
        <v>-5.6663730216951773</v>
      </c>
      <c r="O1204" s="29">
        <f t="shared" si="710"/>
        <v>3438.4639498432603</v>
      </c>
      <c r="P1204" s="30">
        <f t="shared" si="711"/>
        <v>71.294670846394979</v>
      </c>
      <c r="Q1204" s="6">
        <f t="shared" si="738"/>
        <v>72.257053291536053</v>
      </c>
      <c r="R1204" s="7">
        <f t="shared" si="739"/>
        <v>68.025078369905955</v>
      </c>
      <c r="S1204" s="8">
        <f t="shared" si="740"/>
        <v>72.230984528704397</v>
      </c>
      <c r="T1204" s="9">
        <f t="shared" si="741"/>
        <v>177</v>
      </c>
      <c r="U1204" s="5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</row>
    <row r="1205" spans="1:31">
      <c r="A1205" s="1"/>
      <c r="B1205" s="31">
        <f t="shared" si="743"/>
        <v>2001</v>
      </c>
      <c r="C1205" s="33">
        <v>9</v>
      </c>
      <c r="D1205" s="34"/>
      <c r="E1205" s="35">
        <v>396</v>
      </c>
      <c r="F1205" s="35">
        <v>375</v>
      </c>
      <c r="G1205" s="35">
        <v>335</v>
      </c>
      <c r="H1205" s="35">
        <v>1380270</v>
      </c>
      <c r="I1205" s="34">
        <v>1301706</v>
      </c>
      <c r="J1205" s="34"/>
      <c r="K1205" s="72">
        <v>29758</v>
      </c>
      <c r="L1205" s="36">
        <f t="shared" si="709"/>
        <v>153.3325143020364</v>
      </c>
      <c r="M1205" s="28">
        <f>IF(L1194=0,0,L1205/L1194*100)</f>
        <v>44.279286293476424</v>
      </c>
      <c r="N1205" s="37">
        <f t="shared" si="742"/>
        <v>-3.8270578695629109</v>
      </c>
      <c r="O1205" s="29">
        <f t="shared" si="710"/>
        <v>3485.530303030303</v>
      </c>
      <c r="P1205" s="30">
        <f t="shared" si="711"/>
        <v>75.146464646464651</v>
      </c>
      <c r="Q1205" s="6">
        <f t="shared" si="738"/>
        <v>94.696969696969703</v>
      </c>
      <c r="R1205" s="7">
        <f t="shared" si="739"/>
        <v>84.595959595959584</v>
      </c>
      <c r="S1205" s="8">
        <f t="shared" si="740"/>
        <v>94.308070160186048</v>
      </c>
      <c r="T1205" s="9">
        <f t="shared" si="741"/>
        <v>21</v>
      </c>
      <c r="U1205" s="5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</row>
    <row r="1206" spans="1:31">
      <c r="A1206" s="1"/>
      <c r="B1206" s="31">
        <f t="shared" si="743"/>
        <v>2002</v>
      </c>
      <c r="C1206" s="33">
        <v>20</v>
      </c>
      <c r="D1206" s="34"/>
      <c r="E1206" s="35">
        <v>693</v>
      </c>
      <c r="F1206" s="35">
        <v>634</v>
      </c>
      <c r="G1206" s="35">
        <v>580</v>
      </c>
      <c r="H1206" s="35">
        <v>2522460</v>
      </c>
      <c r="I1206" s="34">
        <v>2331530</v>
      </c>
      <c r="J1206" s="34"/>
      <c r="K1206" s="72">
        <v>51696</v>
      </c>
      <c r="L1206" s="36">
        <f t="shared" si="709"/>
        <v>161.30257309656454</v>
      </c>
      <c r="M1206" s="28">
        <f>IF(L1194=0,0,L1206/L1194*100)</f>
        <v>46.580875860080596</v>
      </c>
      <c r="N1206" s="37">
        <f t="shared" si="742"/>
        <v>5.1978921957991346</v>
      </c>
      <c r="O1206" s="29">
        <f t="shared" si="710"/>
        <v>3639.9134199134201</v>
      </c>
      <c r="P1206" s="30">
        <f t="shared" si="711"/>
        <v>74.597402597402592</v>
      </c>
      <c r="Q1206" s="6">
        <f t="shared" si="738"/>
        <v>91.486291486291478</v>
      </c>
      <c r="R1206" s="7">
        <f t="shared" si="739"/>
        <v>83.694083694083702</v>
      </c>
      <c r="S1206" s="8">
        <f t="shared" si="740"/>
        <v>92.430801677727302</v>
      </c>
      <c r="T1206" s="9">
        <f t="shared" si="741"/>
        <v>59</v>
      </c>
      <c r="U1206" s="5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</row>
    <row r="1207" spans="1:31">
      <c r="A1207" s="1"/>
      <c r="B1207" s="31">
        <f t="shared" si="743"/>
        <v>2003</v>
      </c>
      <c r="C1207" s="33">
        <v>22</v>
      </c>
      <c r="D1207" s="34"/>
      <c r="E1207" s="35">
        <v>419</v>
      </c>
      <c r="F1207" s="35">
        <v>366</v>
      </c>
      <c r="G1207" s="35"/>
      <c r="H1207" s="35">
        <v>1446167</v>
      </c>
      <c r="I1207" s="34">
        <v>1274044</v>
      </c>
      <c r="J1207" s="34"/>
      <c r="K1207" s="72">
        <v>30801</v>
      </c>
      <c r="L1207" s="36">
        <f t="shared" si="709"/>
        <v>155.21281598844195</v>
      </c>
      <c r="M1207" s="28">
        <f>IF(L1194=0,0,L1207/L1194*100)</f>
        <v>44.822278867944057</v>
      </c>
      <c r="N1207" s="37">
        <f t="shared" si="742"/>
        <v>-3.7753626561660218</v>
      </c>
      <c r="O1207" s="29">
        <f t="shared" si="710"/>
        <v>3451.4725536992842</v>
      </c>
      <c r="P1207" s="30">
        <f t="shared" si="711"/>
        <v>73.510739856801905</v>
      </c>
      <c r="Q1207" s="15">
        <f t="shared" si="738"/>
        <v>87.350835322195707</v>
      </c>
      <c r="R1207" s="16">
        <f t="shared" si="739"/>
        <v>0</v>
      </c>
      <c r="S1207" s="17">
        <f t="shared" si="740"/>
        <v>88.097985917255755</v>
      </c>
      <c r="T1207" s="18">
        <f t="shared" si="741"/>
        <v>53</v>
      </c>
      <c r="U1207" s="5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</row>
    <row r="1208" spans="1:31">
      <c r="A1208" s="1"/>
      <c r="B1208" s="31">
        <f t="shared" si="743"/>
        <v>2004</v>
      </c>
      <c r="C1208" s="33">
        <v>16</v>
      </c>
      <c r="D1208" s="34"/>
      <c r="E1208" s="35">
        <v>428</v>
      </c>
      <c r="F1208" s="35">
        <v>401</v>
      </c>
      <c r="G1208" s="35"/>
      <c r="H1208" s="35">
        <v>1394146</v>
      </c>
      <c r="I1208" s="34">
        <v>1300846</v>
      </c>
      <c r="J1208" s="34"/>
      <c r="K1208" s="72">
        <v>32055</v>
      </c>
      <c r="L1208" s="36">
        <f t="shared" si="709"/>
        <v>143.77600885602871</v>
      </c>
      <c r="M1208" s="28">
        <f>IF(L1194=0,0,L1208/L1194*100)</f>
        <v>41.519563461465694</v>
      </c>
      <c r="N1208" s="37">
        <f t="shared" si="742"/>
        <v>-7.3684682927632004</v>
      </c>
      <c r="O1208" s="29">
        <f t="shared" si="710"/>
        <v>3257.3504672897197</v>
      </c>
      <c r="P1208" s="30">
        <f t="shared" si="711"/>
        <v>74.894859813084111</v>
      </c>
      <c r="Q1208" s="6">
        <f t="shared" si="738"/>
        <v>93.691588785046733</v>
      </c>
      <c r="R1208" s="7">
        <f t="shared" si="739"/>
        <v>0</v>
      </c>
      <c r="S1208" s="8">
        <f t="shared" si="740"/>
        <v>93.30773104108178</v>
      </c>
      <c r="T1208" s="9">
        <f t="shared" si="741"/>
        <v>27</v>
      </c>
      <c r="U1208" s="5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</row>
    <row r="1209" spans="1:31">
      <c r="A1209" s="1"/>
      <c r="B1209" s="31">
        <f t="shared" si="743"/>
        <v>2005</v>
      </c>
      <c r="C1209" s="33">
        <v>7</v>
      </c>
      <c r="D1209" s="34"/>
      <c r="E1209" s="35">
        <v>400</v>
      </c>
      <c r="F1209" s="35">
        <v>392</v>
      </c>
      <c r="G1209" s="35"/>
      <c r="H1209" s="35">
        <v>1337832</v>
      </c>
      <c r="I1209" s="34">
        <v>1297848</v>
      </c>
      <c r="J1209" s="34"/>
      <c r="K1209" s="72">
        <v>31345</v>
      </c>
      <c r="L1209" s="36">
        <f t="shared" si="709"/>
        <v>141.09358012314564</v>
      </c>
      <c r="M1209" s="28">
        <f>IF(L1194=0,0,L1209/L1194*100)</f>
        <v>40.744933042302222</v>
      </c>
      <c r="N1209" s="37">
        <f t="shared" si="742"/>
        <v>-1.8656998161418847</v>
      </c>
      <c r="O1209" s="29">
        <f t="shared" si="710"/>
        <v>3344.58</v>
      </c>
      <c r="P1209" s="30">
        <f t="shared" si="711"/>
        <v>78.362499999999997</v>
      </c>
      <c r="Q1209" s="6">
        <f t="shared" si="738"/>
        <v>98</v>
      </c>
      <c r="R1209" s="7">
        <f t="shared" si="739"/>
        <v>0</v>
      </c>
      <c r="S1209" s="8">
        <f t="shared" si="740"/>
        <v>97.011283928026842</v>
      </c>
      <c r="T1209" s="9">
        <f t="shared" si="741"/>
        <v>8</v>
      </c>
      <c r="U1209" s="5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</row>
    <row r="1210" spans="1:31">
      <c r="A1210" s="1"/>
      <c r="B1210" s="31">
        <f t="shared" si="743"/>
        <v>2006</v>
      </c>
      <c r="C1210" s="33">
        <v>7</v>
      </c>
      <c r="D1210" s="34">
        <v>0</v>
      </c>
      <c r="E1210" s="35">
        <v>124</v>
      </c>
      <c r="F1210" s="35">
        <v>118</v>
      </c>
      <c r="G1210" s="35">
        <v>0</v>
      </c>
      <c r="H1210" s="35">
        <v>423760</v>
      </c>
      <c r="I1210" s="34">
        <v>400560</v>
      </c>
      <c r="J1210" s="34">
        <v>0</v>
      </c>
      <c r="K1210" s="72">
        <v>8856</v>
      </c>
      <c r="L1210" s="36">
        <f t="shared" si="709"/>
        <v>158.18172231255645</v>
      </c>
      <c r="M1210" s="28">
        <f>IF(L1194=0,0,L1210/L1194*100)</f>
        <v>45.679638141692251</v>
      </c>
      <c r="N1210" s="37">
        <f t="shared" si="742"/>
        <v>12.111211703960146</v>
      </c>
      <c r="O1210" s="29">
        <f t="shared" si="710"/>
        <v>3417.4193548387098</v>
      </c>
      <c r="P1210" s="30">
        <f t="shared" si="711"/>
        <v>71.41935483870968</v>
      </c>
      <c r="Q1210" s="6"/>
      <c r="R1210" s="7"/>
      <c r="S1210" s="8"/>
      <c r="T1210" s="9"/>
      <c r="U1210" s="5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</row>
    <row r="1211" spans="1:31">
      <c r="A1211" s="1"/>
      <c r="B1211" s="31">
        <f t="shared" si="743"/>
        <v>2007</v>
      </c>
      <c r="C1211" s="33">
        <v>9</v>
      </c>
      <c r="D1211" s="34"/>
      <c r="E1211" s="35">
        <v>227</v>
      </c>
      <c r="F1211" s="35">
        <v>187</v>
      </c>
      <c r="G1211" s="35"/>
      <c r="H1211" s="35">
        <v>755762</v>
      </c>
      <c r="I1211" s="34">
        <v>608552</v>
      </c>
      <c r="J1211" s="34"/>
      <c r="K1211" s="72">
        <v>13410</v>
      </c>
      <c r="L1211" s="36">
        <f t="shared" ref="L1211:L1216" si="744">IF(H1211=0,0,H1211/K1211*3.30578)</f>
        <v>186.30744998956001</v>
      </c>
      <c r="M1211" s="28">
        <f>IF(L1194=0,0,L1211/L1194*100)</f>
        <v>53.80177162193516</v>
      </c>
      <c r="N1211" s="37">
        <f>IF(L1210=0,"     －",IF(L1211=0,"     －",(L1211-L1210)/L1210*100))</f>
        <v>17.780643215800257</v>
      </c>
      <c r="O1211" s="29">
        <f>IF(H1211=0,0,H1211/E1211)</f>
        <v>3329.3480176211456</v>
      </c>
      <c r="P1211" s="30">
        <f>IF(K1211=0,0,K1211/E1211)</f>
        <v>59.074889867841406</v>
      </c>
      <c r="Q1211" s="6"/>
      <c r="R1211" s="7"/>
      <c r="S1211" s="8"/>
      <c r="T1211" s="9"/>
      <c r="U1211" s="5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</row>
    <row r="1212" spans="1:31">
      <c r="A1212" s="1"/>
      <c r="B1212" s="31">
        <f t="shared" si="743"/>
        <v>2008</v>
      </c>
      <c r="C1212" s="33">
        <v>5</v>
      </c>
      <c r="D1212" s="34"/>
      <c r="E1212" s="35">
        <v>251</v>
      </c>
      <c r="F1212" s="35">
        <v>175</v>
      </c>
      <c r="G1212" s="35"/>
      <c r="H1212" s="35">
        <v>692550</v>
      </c>
      <c r="I1212" s="34">
        <v>489150</v>
      </c>
      <c r="J1212" s="34"/>
      <c r="K1212" s="72">
        <v>9426</v>
      </c>
      <c r="L1212" s="36">
        <f t="shared" si="744"/>
        <v>242.88329503500952</v>
      </c>
      <c r="M1212" s="28">
        <f>IF(L1194=0,0,L1212/L1194*100)</f>
        <v>70.1397156742199</v>
      </c>
      <c r="N1212" s="37">
        <f>IF(L1211=0,"     －",IF(L1212=0,"     －",(L1212-L1211)/L1211*100))</f>
        <v>30.366925771685359</v>
      </c>
      <c r="O1212" s="29">
        <f>IF(H1212=0,0,H1212/E1212)</f>
        <v>2759.1633466135459</v>
      </c>
      <c r="P1212" s="30">
        <f>IF(K1212=0,0,K1212/E1212)</f>
        <v>37.553784860557769</v>
      </c>
      <c r="Q1212" s="6"/>
      <c r="R1212" s="7"/>
      <c r="S1212" s="8"/>
      <c r="T1212" s="9"/>
      <c r="U1212" s="5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</row>
    <row r="1213" spans="1:31">
      <c r="A1213" s="1"/>
      <c r="B1213" s="31">
        <f t="shared" si="743"/>
        <v>2009</v>
      </c>
      <c r="C1213" s="33">
        <v>10</v>
      </c>
      <c r="D1213" s="34"/>
      <c r="E1213" s="35">
        <v>185</v>
      </c>
      <c r="F1213" s="35">
        <v>150</v>
      </c>
      <c r="G1213" s="35"/>
      <c r="H1213" s="35">
        <v>648353</v>
      </c>
      <c r="I1213" s="34">
        <v>537358</v>
      </c>
      <c r="J1213" s="34"/>
      <c r="K1213" s="72">
        <v>10907</v>
      </c>
      <c r="L1213" s="36">
        <f t="shared" si="744"/>
        <v>196.50796555789861</v>
      </c>
      <c r="M1213" s="28">
        <f>IF(L1194=0,0,L1213/L1194*100)</f>
        <v>56.747471372881783</v>
      </c>
      <c r="N1213" s="37">
        <f>IF(L1212=0,"     －",IF(L1213=0,"     －",(L1213-L1212)/L1212*100))</f>
        <v>-19.093667792355298</v>
      </c>
      <c r="O1213" s="29">
        <f>IF(H1213=0,0,H1213/E1213)</f>
        <v>3504.610810810811</v>
      </c>
      <c r="P1213" s="30">
        <f>IF(K1213=0,0,K1213/E1213)</f>
        <v>58.956756756756754</v>
      </c>
      <c r="Q1213" s="6"/>
      <c r="R1213" s="7"/>
      <c r="S1213" s="8"/>
      <c r="T1213" s="9"/>
      <c r="U1213" s="5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</row>
    <row r="1214" spans="1:31">
      <c r="A1214" s="1"/>
      <c r="B1214" s="31">
        <f t="shared" si="743"/>
        <v>2010</v>
      </c>
      <c r="C1214" s="33">
        <v>8</v>
      </c>
      <c r="D1214" s="34"/>
      <c r="E1214" s="35">
        <v>82</v>
      </c>
      <c r="F1214" s="35">
        <v>69</v>
      </c>
      <c r="G1214" s="35"/>
      <c r="H1214" s="35">
        <v>283620</v>
      </c>
      <c r="I1214" s="34">
        <v>239060</v>
      </c>
      <c r="J1214" s="34"/>
      <c r="K1214" s="72">
        <v>5051</v>
      </c>
      <c r="L1214" s="36">
        <f t="shared" si="744"/>
        <v>185.62370294991092</v>
      </c>
      <c r="M1214" s="28">
        <f>IF(L1194=0,0,L1214/L1194*100)</f>
        <v>53.60431949601945</v>
      </c>
      <c r="N1214" s="37">
        <f>IF(L1213=0,"     －",IF(L1214=0,"     －",(L1214-L1213)/L1213*100))</f>
        <v>-5.5388404114238217</v>
      </c>
      <c r="O1214" s="29">
        <f>IF(H1214=0,0,H1214/E1214)</f>
        <v>3458.7804878048782</v>
      </c>
      <c r="P1214" s="30">
        <f>IF(K1214=0,0,K1214/E1214)</f>
        <v>61.597560975609753</v>
      </c>
      <c r="Q1214" s="6"/>
      <c r="R1214" s="7"/>
      <c r="S1214" s="8"/>
      <c r="T1214" s="9"/>
      <c r="U1214" s="5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</row>
    <row r="1215" spans="1:31">
      <c r="A1215" s="1"/>
      <c r="B1215" s="31">
        <f t="shared" si="743"/>
        <v>2011</v>
      </c>
      <c r="C1215" s="33">
        <v>5</v>
      </c>
      <c r="D1215" s="34"/>
      <c r="E1215" s="35">
        <v>40</v>
      </c>
      <c r="F1215" s="35">
        <v>37</v>
      </c>
      <c r="G1215" s="35"/>
      <c r="H1215" s="35">
        <v>118120</v>
      </c>
      <c r="I1215" s="34">
        <v>106500</v>
      </c>
      <c r="J1215" s="34"/>
      <c r="K1215" s="72">
        <v>2103</v>
      </c>
      <c r="L1215" s="36">
        <f t="shared" si="744"/>
        <v>185.67700123632906</v>
      </c>
      <c r="M1215" s="28">
        <f>IF(L1194=0,0,L1215/L1194*100)</f>
        <v>53.619710948341236</v>
      </c>
      <c r="N1215" s="37">
        <f>IF(L1214=0,"     －",IF(L1215=0,"     －",(L1215-L1214)/L1214*100))</f>
        <v>2.871308220401288E-2</v>
      </c>
      <c r="O1215" s="29">
        <f>IF(H1215=0,0,H1215/E1215)</f>
        <v>2953</v>
      </c>
      <c r="P1215" s="30">
        <f>IF(K1215=0,0,K1215/E1215)</f>
        <v>52.575000000000003</v>
      </c>
      <c r="Q1215" s="6"/>
      <c r="R1215" s="7"/>
      <c r="S1215" s="8"/>
      <c r="T1215" s="9"/>
      <c r="U1215" s="5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</row>
    <row r="1216" spans="1:31">
      <c r="A1216" s="1"/>
      <c r="B1216" s="31">
        <f t="shared" si="743"/>
        <v>2012</v>
      </c>
      <c r="C1216" s="33">
        <v>11</v>
      </c>
      <c r="D1216" s="34"/>
      <c r="E1216" s="35">
        <v>222</v>
      </c>
      <c r="F1216" s="35">
        <v>195</v>
      </c>
      <c r="G1216" s="35"/>
      <c r="H1216" s="35">
        <v>779730</v>
      </c>
      <c r="I1216" s="34">
        <v>679640</v>
      </c>
      <c r="J1216" s="34"/>
      <c r="K1216" s="72">
        <v>14731</v>
      </c>
      <c r="L1216" s="36">
        <f t="shared" si="744"/>
        <v>174.9790129251239</v>
      </c>
      <c r="M1216" s="28">
        <f>IF(L1194=0,0,L1216/L1194*100)</f>
        <v>50.5303512691344</v>
      </c>
      <c r="N1216" s="37">
        <f t="shared" ref="N1216:N1218" si="745">IF(L1215=0,"     －",IF(L1216=0,"     －",(L1216-L1215)/L1215*100))</f>
        <v>-5.7616119605404448</v>
      </c>
      <c r="O1216" s="29">
        <f t="shared" ref="O1216:O1223" si="746">IF(H1216=0,0,H1216/E1216)</f>
        <v>3512.2972972972975</v>
      </c>
      <c r="P1216" s="30">
        <f t="shared" ref="P1216:P1223" si="747">IF(K1216=0,0,K1216/E1216)</f>
        <v>66.35585585585585</v>
      </c>
      <c r="Q1216" s="6"/>
      <c r="R1216" s="7"/>
      <c r="S1216" s="8"/>
      <c r="T1216" s="9"/>
      <c r="U1216" s="5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</row>
    <row r="1217" spans="1:31">
      <c r="A1217" s="1"/>
      <c r="B1217" s="31">
        <f t="shared" si="743"/>
        <v>2013</v>
      </c>
      <c r="C1217" s="33">
        <v>15</v>
      </c>
      <c r="D1217" s="34"/>
      <c r="E1217" s="35">
        <v>333</v>
      </c>
      <c r="F1217" s="35">
        <v>314</v>
      </c>
      <c r="G1217" s="35"/>
      <c r="H1217" s="35">
        <v>1140581</v>
      </c>
      <c r="I1217" s="34">
        <v>1071737</v>
      </c>
      <c r="J1217" s="34"/>
      <c r="K1217" s="72">
        <v>22014</v>
      </c>
      <c r="L1217" s="36">
        <f>IF(H1217=0,0,H1217/K1217*3.30578)</f>
        <v>171.27781676115197</v>
      </c>
      <c r="M1217" s="28">
        <f>IF(L1194=0,0,L1217/L1194*100)</f>
        <v>49.46152170406247</v>
      </c>
      <c r="N1217" s="37">
        <f t="shared" si="745"/>
        <v>-2.1152229070784192</v>
      </c>
      <c r="O1217" s="29">
        <f t="shared" si="746"/>
        <v>3425.168168168168</v>
      </c>
      <c r="P1217" s="30">
        <f t="shared" si="747"/>
        <v>66.108108108108112</v>
      </c>
      <c r="Q1217" s="6"/>
      <c r="R1217" s="7"/>
      <c r="S1217" s="8"/>
      <c r="T1217" s="9"/>
      <c r="U1217" s="5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</row>
    <row r="1218" spans="1:31">
      <c r="A1218" s="1"/>
      <c r="B1218" s="31">
        <f t="shared" si="743"/>
        <v>2014</v>
      </c>
      <c r="C1218" s="33">
        <v>4</v>
      </c>
      <c r="D1218" s="34"/>
      <c r="E1218" s="35">
        <v>112</v>
      </c>
      <c r="F1218" s="35">
        <v>104</v>
      </c>
      <c r="G1218" s="35"/>
      <c r="H1218" s="35">
        <v>539794</v>
      </c>
      <c r="I1218" s="34">
        <v>509966</v>
      </c>
      <c r="J1218" s="34"/>
      <c r="K1218" s="72">
        <v>8104</v>
      </c>
      <c r="L1218" s="36">
        <f>IF(H1218=0,0,H1218/K1218*3.30578)</f>
        <v>220.19252336130307</v>
      </c>
      <c r="M1218" s="28">
        <f>IF(L1194=0,0,L1218/L1194*100)</f>
        <v>63.587086052684953</v>
      </c>
      <c r="N1218" s="37">
        <f t="shared" si="745"/>
        <v>28.558693428678499</v>
      </c>
      <c r="O1218" s="29">
        <f t="shared" si="746"/>
        <v>4819.5892857142853</v>
      </c>
      <c r="P1218" s="30">
        <f t="shared" si="747"/>
        <v>72.357142857142861</v>
      </c>
      <c r="Q1218" s="6"/>
      <c r="R1218" s="7"/>
      <c r="S1218" s="8"/>
      <c r="T1218" s="9"/>
      <c r="U1218" s="5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</row>
    <row r="1219" spans="1:31">
      <c r="A1219" s="1"/>
      <c r="B1219" s="31">
        <f t="shared" ref="B1219:B1228" si="748">B1218+1</f>
        <v>2015</v>
      </c>
      <c r="C1219" s="33">
        <v>4</v>
      </c>
      <c r="D1219" s="34"/>
      <c r="E1219" s="35">
        <v>81</v>
      </c>
      <c r="F1219" s="35">
        <v>61</v>
      </c>
      <c r="G1219" s="35"/>
      <c r="H1219" s="35">
        <v>383270</v>
      </c>
      <c r="I1219" s="34">
        <v>285270</v>
      </c>
      <c r="J1219" s="34"/>
      <c r="K1219" s="72">
        <v>5292</v>
      </c>
      <c r="L1219" s="36">
        <f>IF(H1219=0,0,H1219/K1219*3.30578)</f>
        <v>239.41918000755857</v>
      </c>
      <c r="M1219" s="28">
        <f>IF(L1194=0,0,L1219/L1194*100)</f>
        <v>69.139350280407271</v>
      </c>
      <c r="N1219" s="37">
        <f>IF(L1218=0,"     －",IF(L1219=0,"     －",(L1219-L1218)/L1218*100))</f>
        <v>8.7317481778013946</v>
      </c>
      <c r="O1219" s="29">
        <f t="shared" si="746"/>
        <v>4731.7283950617284</v>
      </c>
      <c r="P1219" s="30">
        <f t="shared" si="747"/>
        <v>65.333333333333329</v>
      </c>
      <c r="Q1219" s="6"/>
      <c r="R1219" s="7"/>
      <c r="S1219" s="8"/>
      <c r="T1219" s="9"/>
      <c r="U1219" s="5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</row>
    <row r="1220" spans="1:31">
      <c r="A1220" s="1"/>
      <c r="B1220" s="31">
        <f t="shared" si="748"/>
        <v>2016</v>
      </c>
      <c r="C1220" s="33">
        <v>0</v>
      </c>
      <c r="D1220" s="34"/>
      <c r="E1220" s="35">
        <v>0</v>
      </c>
      <c r="F1220" s="35">
        <v>0</v>
      </c>
      <c r="G1220" s="35"/>
      <c r="H1220" s="35">
        <v>0</v>
      </c>
      <c r="I1220" s="34">
        <v>0</v>
      </c>
      <c r="J1220" s="34"/>
      <c r="K1220" s="72">
        <v>0</v>
      </c>
      <c r="L1220" s="36">
        <f>IF(H1220=0,0,H1220/K1220*3.30578)</f>
        <v>0</v>
      </c>
      <c r="M1220" s="28">
        <f>IF(L1194=0,0,L1220/L1194*100)</f>
        <v>0</v>
      </c>
      <c r="N1220" s="37" t="str">
        <f>IF(L1219=0,"     －",IF(L1220=0,"     －",(L1220-L1219)/L1219*100))</f>
        <v xml:space="preserve">     －</v>
      </c>
      <c r="O1220" s="29">
        <f t="shared" si="746"/>
        <v>0</v>
      </c>
      <c r="P1220" s="30">
        <f t="shared" si="747"/>
        <v>0</v>
      </c>
      <c r="Q1220" s="6"/>
      <c r="R1220" s="7"/>
      <c r="S1220" s="8"/>
      <c r="T1220" s="9"/>
      <c r="U1220" s="5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</row>
    <row r="1221" spans="1:31">
      <c r="A1221" s="1"/>
      <c r="B1221" s="31">
        <f t="shared" si="748"/>
        <v>2017</v>
      </c>
      <c r="C1221" s="33">
        <v>4</v>
      </c>
      <c r="D1221" s="34"/>
      <c r="E1221" s="35">
        <v>67</v>
      </c>
      <c r="F1221" s="35">
        <v>65</v>
      </c>
      <c r="G1221" s="35"/>
      <c r="H1221" s="35">
        <v>282882</v>
      </c>
      <c r="I1221" s="34">
        <v>275054</v>
      </c>
      <c r="J1221" s="34"/>
      <c r="K1221" s="72">
        <v>4080</v>
      </c>
      <c r="L1221" s="36">
        <f t="shared" ref="L1221:L1228" si="749">IF(H1221=0,0,H1221/K1221*3.30578)</f>
        <v>229.20236714705879</v>
      </c>
      <c r="M1221" s="28">
        <f>IF(L1194=0,0,L1221/L1194*100)</f>
        <v>66.1889442056343</v>
      </c>
      <c r="N1221" s="37" t="str">
        <f>IF(L1220=0,"     －",IF(L1221=0,"     －",(L1221-L1220)/L1220*100))</f>
        <v xml:space="preserve">     －</v>
      </c>
      <c r="O1221" s="29">
        <f t="shared" si="746"/>
        <v>4222.1194029850749</v>
      </c>
      <c r="P1221" s="30">
        <f t="shared" si="747"/>
        <v>60.895522388059703</v>
      </c>
      <c r="Q1221" s="6"/>
      <c r="R1221" s="7"/>
      <c r="S1221" s="8"/>
      <c r="T1221" s="9"/>
      <c r="U1221" s="5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</row>
    <row r="1222" spans="1:31">
      <c r="A1222" s="1"/>
      <c r="B1222" s="31">
        <f t="shared" si="748"/>
        <v>2018</v>
      </c>
      <c r="C1222" s="33">
        <v>3</v>
      </c>
      <c r="D1222" s="34"/>
      <c r="E1222" s="35">
        <v>45</v>
      </c>
      <c r="F1222" s="35">
        <v>36</v>
      </c>
      <c r="G1222" s="35"/>
      <c r="H1222" s="35">
        <v>223710</v>
      </c>
      <c r="I1222" s="34">
        <v>179320</v>
      </c>
      <c r="J1222" s="34"/>
      <c r="K1222" s="72">
        <v>3190</v>
      </c>
      <c r="L1222" s="36">
        <f t="shared" si="749"/>
        <v>231.82948081504699</v>
      </c>
      <c r="M1222" s="28">
        <f>IF(L1194=0,0,L1222/L1194*100)</f>
        <v>66.947600768202719</v>
      </c>
      <c r="N1222" s="37">
        <f>IF(L1221=0,"     －",IF(L1222=0,"     －",(L1222-L1221)/L1221*100))</f>
        <v>1.1461983140438563</v>
      </c>
      <c r="O1222" s="29">
        <f t="shared" si="746"/>
        <v>4971.333333333333</v>
      </c>
      <c r="P1222" s="30">
        <f t="shared" si="747"/>
        <v>70.888888888888886</v>
      </c>
      <c r="Q1222" s="6"/>
      <c r="R1222" s="7"/>
      <c r="S1222" s="8"/>
      <c r="T1222" s="9"/>
      <c r="U1222" s="5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</row>
    <row r="1223" spans="1:31">
      <c r="A1223" s="1"/>
      <c r="B1223" s="31">
        <f t="shared" si="748"/>
        <v>2019</v>
      </c>
      <c r="C1223" s="33">
        <v>17</v>
      </c>
      <c r="D1223" s="34"/>
      <c r="E1223" s="35">
        <v>257</v>
      </c>
      <c r="F1223" s="35">
        <v>239</v>
      </c>
      <c r="G1223" s="35"/>
      <c r="H1223" s="35">
        <v>867168</v>
      </c>
      <c r="I1223" s="34">
        <v>797677</v>
      </c>
      <c r="J1223" s="34"/>
      <c r="K1223" s="72">
        <v>10185</v>
      </c>
      <c r="L1223" s="36">
        <f t="shared" si="749"/>
        <v>281.45965940500736</v>
      </c>
      <c r="M1223" s="28">
        <f>IF(L1194=0,0,L1223/L1194*100)</f>
        <v>81.27977875787802</v>
      </c>
      <c r="N1223" s="37">
        <f>IF(L1222=0,"     －",IF(L1223=0,"     －",(L1223-L1222)/L1222*100))</f>
        <v>21.408053201635386</v>
      </c>
      <c r="O1223" s="29">
        <f t="shared" si="746"/>
        <v>3374.1945525291831</v>
      </c>
      <c r="P1223" s="30">
        <f t="shared" si="747"/>
        <v>39.630350194552527</v>
      </c>
      <c r="Q1223" s="6"/>
      <c r="R1223" s="7"/>
      <c r="S1223" s="8"/>
      <c r="T1223" s="9"/>
      <c r="U1223" s="5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</row>
    <row r="1224" spans="1:31">
      <c r="A1224" s="1"/>
      <c r="B1224" s="31">
        <f t="shared" si="748"/>
        <v>2020</v>
      </c>
      <c r="C1224" s="33">
        <v>9</v>
      </c>
      <c r="D1224" s="34"/>
      <c r="E1224" s="35">
        <v>74</v>
      </c>
      <c r="F1224" s="35">
        <v>65</v>
      </c>
      <c r="G1224" s="35"/>
      <c r="H1224" s="35">
        <v>310140</v>
      </c>
      <c r="I1224" s="34">
        <v>282078</v>
      </c>
      <c r="J1224" s="34"/>
      <c r="K1224" s="72">
        <v>4225</v>
      </c>
      <c r="L1224" s="36">
        <f t="shared" si="749"/>
        <v>242.66381282840237</v>
      </c>
      <c r="M1224" s="28">
        <f>IF(L1194=0,0,L1224/L1194*100)</f>
        <v>70.076333713081894</v>
      </c>
      <c r="N1224" s="37">
        <f t="shared" ref="N1224:N1228" si="750">IF(L1223=0,"     －",IF(L1224=0,"     －",(L1224-L1223)/L1223*100))</f>
        <v>-13.783803568375518</v>
      </c>
      <c r="O1224" s="29">
        <f>IF(H1224=0,0,H1224/E1224)</f>
        <v>4191.0810810810808</v>
      </c>
      <c r="P1224" s="30">
        <f>IF(K1224=0,0,K1224/E1224)</f>
        <v>57.094594594594597</v>
      </c>
      <c r="Q1224" s="6"/>
      <c r="R1224" s="7"/>
      <c r="S1224" s="8"/>
      <c r="T1224" s="9"/>
      <c r="U1224" s="5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</row>
    <row r="1225" spans="1:31">
      <c r="A1225" s="1"/>
      <c r="B1225" s="31">
        <f t="shared" si="748"/>
        <v>2021</v>
      </c>
      <c r="C1225" s="81">
        <v>8</v>
      </c>
      <c r="D1225" s="34"/>
      <c r="E1225" s="35">
        <v>206</v>
      </c>
      <c r="F1225" s="35">
        <v>203</v>
      </c>
      <c r="G1225" s="35"/>
      <c r="H1225" s="35">
        <v>637747</v>
      </c>
      <c r="I1225" s="34">
        <v>628087</v>
      </c>
      <c r="J1225" s="34"/>
      <c r="K1225" s="72">
        <v>6507</v>
      </c>
      <c r="L1225" s="36">
        <f t="shared" si="749"/>
        <v>323.99743009989243</v>
      </c>
      <c r="M1225" s="28">
        <f>IF(L1194=0,0,L1225/L1194*100)</f>
        <v>93.563814765888949</v>
      </c>
      <c r="N1225" s="37">
        <f t="shared" si="750"/>
        <v>33.516994694633119</v>
      </c>
      <c r="O1225" s="29">
        <f>IF(H1225=0,0,H1225/E1225)</f>
        <v>3095.8592233009708</v>
      </c>
      <c r="P1225" s="30">
        <f>IF(K1225=0,0,K1225/E1225)</f>
        <v>31.587378640776699</v>
      </c>
      <c r="Q1225" s="6"/>
      <c r="R1225" s="7"/>
      <c r="S1225" s="8"/>
      <c r="T1225" s="9"/>
      <c r="U1225" s="5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</row>
    <row r="1226" spans="1:31">
      <c r="A1226" s="1"/>
      <c r="B1226" s="31">
        <f t="shared" si="748"/>
        <v>2022</v>
      </c>
      <c r="C1226" s="81">
        <v>1</v>
      </c>
      <c r="D1226" s="34"/>
      <c r="E1226" s="35">
        <v>27</v>
      </c>
      <c r="F1226" s="35">
        <v>11</v>
      </c>
      <c r="G1226" s="35"/>
      <c r="H1226" s="35">
        <v>88440</v>
      </c>
      <c r="I1226" s="34">
        <v>35590</v>
      </c>
      <c r="J1226" s="34"/>
      <c r="K1226" s="72">
        <v>874</v>
      </c>
      <c r="L1226" s="36">
        <f t="shared" si="749"/>
        <v>334.51165125858125</v>
      </c>
      <c r="M1226" s="28">
        <f>IF(L1194=0,0,L1226/L1194*100)</f>
        <v>96.600106259299409</v>
      </c>
      <c r="N1226" s="37">
        <f t="shared" si="750"/>
        <v>3.2451557271448612</v>
      </c>
      <c r="O1226" s="29">
        <f>IF(H1226=0,0,H1226/E1226)</f>
        <v>3275.5555555555557</v>
      </c>
      <c r="P1226" s="30">
        <f>IF(K1226=0,0,K1226/E1226)</f>
        <v>32.370370370370374</v>
      </c>
      <c r="Q1226" s="6"/>
      <c r="R1226" s="7"/>
      <c r="S1226" s="8"/>
      <c r="T1226" s="9"/>
      <c r="U1226" s="5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</row>
    <row r="1227" spans="1:31">
      <c r="A1227" s="1"/>
      <c r="B1227" s="31">
        <f t="shared" si="748"/>
        <v>2023</v>
      </c>
      <c r="C1227" s="81">
        <v>13</v>
      </c>
      <c r="D1227" s="34"/>
      <c r="E1227" s="35">
        <v>104</v>
      </c>
      <c r="F1227" s="35">
        <v>86</v>
      </c>
      <c r="G1227" s="35"/>
      <c r="H1227" s="35">
        <v>492370</v>
      </c>
      <c r="I1227" s="34">
        <v>398110</v>
      </c>
      <c r="J1227" s="34"/>
      <c r="K1227" s="72">
        <v>5205</v>
      </c>
      <c r="L1227" s="36">
        <f t="shared" si="749"/>
        <v>312.71218032660903</v>
      </c>
      <c r="M1227" s="28">
        <f>IF(L1194=0,0,L1227/L1194*100)</f>
        <v>90.304866017287054</v>
      </c>
      <c r="N1227" s="37">
        <f t="shared" si="750"/>
        <v>-6.5168046762954122</v>
      </c>
      <c r="O1227" s="29">
        <f>IF(H1227=0,0,H1227/E1227)</f>
        <v>4734.3269230769229</v>
      </c>
      <c r="P1227" s="30">
        <f>IF(K1227=0,0,K1227/E1227)</f>
        <v>50.04807692307692</v>
      </c>
      <c r="Q1227" s="6"/>
      <c r="R1227" s="7"/>
      <c r="S1227" s="8"/>
      <c r="T1227" s="9"/>
      <c r="U1227" s="5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</row>
    <row r="1228" spans="1:31">
      <c r="A1228" s="1"/>
      <c r="B1228" s="31">
        <f t="shared" si="748"/>
        <v>2024</v>
      </c>
      <c r="C1228" s="81">
        <v>10</v>
      </c>
      <c r="D1228" s="34"/>
      <c r="E1228" s="35">
        <v>36</v>
      </c>
      <c r="F1228" s="35">
        <v>36</v>
      </c>
      <c r="G1228" s="35"/>
      <c r="H1228" s="35">
        <v>165472</v>
      </c>
      <c r="I1228" s="34">
        <v>165472</v>
      </c>
      <c r="J1228" s="34"/>
      <c r="K1228" s="72">
        <v>1709</v>
      </c>
      <c r="L1228" s="36">
        <f t="shared" si="749"/>
        <v>320.07842490345229</v>
      </c>
      <c r="M1228" s="28">
        <f>IF(L1194=0,0,L1228/L1194*100)</f>
        <v>92.432086418064614</v>
      </c>
      <c r="N1228" s="37">
        <f t="shared" si="750"/>
        <v>2.3555988670315493</v>
      </c>
      <c r="O1228" s="29">
        <f>IF(H1228=0,0,H1228/E1228)</f>
        <v>4596.4444444444443</v>
      </c>
      <c r="P1228" s="30">
        <f>IF(K1228=0,0,K1228/E1228)</f>
        <v>47.472222222222221</v>
      </c>
      <c r="Q1228" s="6"/>
      <c r="R1228" s="7"/>
      <c r="S1228" s="8"/>
      <c r="T1228" s="9"/>
      <c r="U1228" s="5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</row>
    <row r="1229" spans="1:31">
      <c r="A1229" s="1"/>
      <c r="B1229" s="58" t="s">
        <v>60</v>
      </c>
      <c r="C1229" s="59">
        <v>5</v>
      </c>
      <c r="D1229" s="60">
        <v>2</v>
      </c>
      <c r="E1229" s="61">
        <v>146</v>
      </c>
      <c r="F1229" s="61">
        <v>53</v>
      </c>
      <c r="G1229" s="61">
        <v>30</v>
      </c>
      <c r="H1229" s="61">
        <v>1428249</v>
      </c>
      <c r="I1229" s="60">
        <v>583424</v>
      </c>
      <c r="J1229" s="60">
        <v>249777</v>
      </c>
      <c r="K1229" s="73">
        <v>13676</v>
      </c>
      <c r="L1229" s="63">
        <f t="shared" si="709"/>
        <v>345.23815291167006</v>
      </c>
      <c r="M1229" s="62">
        <v>100</v>
      </c>
      <c r="N1229" s="63"/>
      <c r="O1229" s="64">
        <f t="shared" si="710"/>
        <v>9782.5273972602736</v>
      </c>
      <c r="P1229" s="65">
        <f t="shared" si="711"/>
        <v>93.671232876712324</v>
      </c>
      <c r="Q1229" s="6">
        <f t="shared" ref="Q1229:Q1244" si="751">IF(F1229=0,0,F1229/E1229*100)</f>
        <v>36.301369863013697</v>
      </c>
      <c r="R1229" s="7">
        <f t="shared" ref="R1229:R1244" si="752">IF(G1229=0,0,G1229/E1229*100)</f>
        <v>20.547945205479451</v>
      </c>
      <c r="S1229" s="8">
        <f t="shared" ref="S1229:S1244" si="753">IF(I1229=0,0,I1229/H1229*100)</f>
        <v>40.848899596638958</v>
      </c>
      <c r="T1229" s="9">
        <f t="shared" ref="T1229:T1244" si="754">E1229-F1229</f>
        <v>93</v>
      </c>
      <c r="U1229" s="5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</row>
    <row r="1230" spans="1:31">
      <c r="A1230" s="1"/>
      <c r="B1230" s="31">
        <v>1991</v>
      </c>
      <c r="C1230" s="33">
        <v>7</v>
      </c>
      <c r="D1230" s="34">
        <v>3</v>
      </c>
      <c r="E1230" s="35">
        <v>324</v>
      </c>
      <c r="F1230" s="35">
        <v>251</v>
      </c>
      <c r="G1230" s="35">
        <v>235</v>
      </c>
      <c r="H1230" s="35">
        <v>1199434</v>
      </c>
      <c r="I1230" s="34">
        <v>920934</v>
      </c>
      <c r="J1230" s="34">
        <v>867058</v>
      </c>
      <c r="K1230" s="72">
        <v>13680</v>
      </c>
      <c r="L1230" s="36">
        <f t="shared" si="709"/>
        <v>289.84392752339181</v>
      </c>
      <c r="M1230" s="28">
        <f>IF(L1229=0,0,L1230/L1229*100)</f>
        <v>83.954778774856038</v>
      </c>
      <c r="N1230" s="37">
        <f t="shared" ref="N1230:N1245" si="755">IF(L1229=0,"     －",IF(L1230=0,"     －",(L1230-L1229)/L1229*100))</f>
        <v>-16.045221225143962</v>
      </c>
      <c r="O1230" s="29">
        <f t="shared" si="710"/>
        <v>3701.9567901234568</v>
      </c>
      <c r="P1230" s="30">
        <f t="shared" si="711"/>
        <v>42.222222222222221</v>
      </c>
      <c r="Q1230" s="6">
        <f t="shared" si="751"/>
        <v>77.46913580246914</v>
      </c>
      <c r="R1230" s="7">
        <f t="shared" si="752"/>
        <v>72.53086419753086</v>
      </c>
      <c r="S1230" s="8">
        <f t="shared" si="753"/>
        <v>76.780714903862986</v>
      </c>
      <c r="T1230" s="9">
        <f t="shared" si="754"/>
        <v>73</v>
      </c>
      <c r="U1230" s="5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</row>
    <row r="1231" spans="1:31">
      <c r="A1231" s="1"/>
      <c r="B1231" s="31">
        <v>1992</v>
      </c>
      <c r="C1231" s="33">
        <v>8</v>
      </c>
      <c r="D1231" s="34">
        <v>5</v>
      </c>
      <c r="E1231" s="35">
        <v>337</v>
      </c>
      <c r="F1231" s="35">
        <v>320</v>
      </c>
      <c r="G1231" s="35">
        <v>280</v>
      </c>
      <c r="H1231" s="35">
        <v>1944299</v>
      </c>
      <c r="I1231" s="34">
        <v>1789279</v>
      </c>
      <c r="J1231" s="34">
        <v>1424867</v>
      </c>
      <c r="K1231" s="72">
        <v>26752</v>
      </c>
      <c r="L1231" s="36">
        <f t="shared" si="709"/>
        <v>240.25959734674043</v>
      </c>
      <c r="M1231" s="28">
        <f>IF(L1229=0,0,L1231/L1229*100)</f>
        <v>69.592423467811614</v>
      </c>
      <c r="N1231" s="37">
        <f t="shared" si="755"/>
        <v>-17.107251685529857</v>
      </c>
      <c r="O1231" s="29">
        <f t="shared" si="710"/>
        <v>5769.4332344213653</v>
      </c>
      <c r="P1231" s="30">
        <f t="shared" si="711"/>
        <v>79.382789317507417</v>
      </c>
      <c r="Q1231" s="6">
        <f t="shared" si="751"/>
        <v>94.955489614243334</v>
      </c>
      <c r="R1231" s="7">
        <f t="shared" si="752"/>
        <v>83.086053412462917</v>
      </c>
      <c r="S1231" s="8">
        <f t="shared" si="753"/>
        <v>92.026946472739013</v>
      </c>
      <c r="T1231" s="9">
        <f t="shared" si="754"/>
        <v>17</v>
      </c>
      <c r="U1231" s="5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</row>
    <row r="1232" spans="1:31">
      <c r="A1232" s="1"/>
      <c r="B1232" s="31">
        <f>B1231+1</f>
        <v>1993</v>
      </c>
      <c r="C1232" s="33">
        <v>19</v>
      </c>
      <c r="D1232" s="34">
        <v>15</v>
      </c>
      <c r="E1232" s="35">
        <v>817</v>
      </c>
      <c r="F1232" s="35">
        <v>800</v>
      </c>
      <c r="G1232" s="35">
        <v>752</v>
      </c>
      <c r="H1232" s="35">
        <v>3901503</v>
      </c>
      <c r="I1232" s="34">
        <v>3824968</v>
      </c>
      <c r="J1232" s="34">
        <v>3605660</v>
      </c>
      <c r="K1232" s="72">
        <v>55892</v>
      </c>
      <c r="L1232" s="36">
        <f t="shared" si="709"/>
        <v>230.75772180884562</v>
      </c>
      <c r="M1232" s="28">
        <f>IF(L1229=0,0,L1232/L1229*100)</f>
        <v>66.840156530406844</v>
      </c>
      <c r="N1232" s="37">
        <f t="shared" si="755"/>
        <v>-3.9548370357841729</v>
      </c>
      <c r="O1232" s="29">
        <f t="shared" si="710"/>
        <v>4775.40146878825</v>
      </c>
      <c r="P1232" s="30">
        <f t="shared" si="711"/>
        <v>68.411260709914316</v>
      </c>
      <c r="Q1232" s="6">
        <f t="shared" si="751"/>
        <v>97.919216646266833</v>
      </c>
      <c r="R1232" s="7">
        <f t="shared" si="752"/>
        <v>92.044063647490816</v>
      </c>
      <c r="S1232" s="8">
        <f t="shared" si="753"/>
        <v>98.038320103816403</v>
      </c>
      <c r="T1232" s="9">
        <f t="shared" si="754"/>
        <v>17</v>
      </c>
      <c r="U1232" s="5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</row>
    <row r="1233" spans="1:31">
      <c r="A1233" s="1"/>
      <c r="B1233" s="31">
        <f t="shared" ref="B1233:B1253" si="756">B1232+1</f>
        <v>1994</v>
      </c>
      <c r="C1233" s="33">
        <v>10</v>
      </c>
      <c r="D1233" s="34">
        <v>10</v>
      </c>
      <c r="E1233" s="35">
        <v>697</v>
      </c>
      <c r="F1233" s="35">
        <v>697</v>
      </c>
      <c r="G1233" s="35">
        <v>691</v>
      </c>
      <c r="H1233" s="35">
        <v>3366945</v>
      </c>
      <c r="I1233" s="34">
        <v>3366945</v>
      </c>
      <c r="J1233" s="34">
        <v>3341495</v>
      </c>
      <c r="K1233" s="72">
        <v>50720</v>
      </c>
      <c r="L1233" s="36">
        <f t="shared" si="709"/>
        <v>219.44754420544166</v>
      </c>
      <c r="M1233" s="28">
        <f>IF(L1229=0,0,L1233/L1229*100)</f>
        <v>63.564105633941267</v>
      </c>
      <c r="N1233" s="37">
        <f t="shared" si="755"/>
        <v>-4.9013214009683486</v>
      </c>
      <c r="O1233" s="29">
        <f t="shared" si="710"/>
        <v>4830.6241032998569</v>
      </c>
      <c r="P1233" s="30">
        <f t="shared" si="711"/>
        <v>72.769010043041604</v>
      </c>
      <c r="Q1233" s="6">
        <f t="shared" si="751"/>
        <v>100</v>
      </c>
      <c r="R1233" s="7">
        <f t="shared" si="752"/>
        <v>99.139167862266859</v>
      </c>
      <c r="S1233" s="8">
        <f t="shared" si="753"/>
        <v>100</v>
      </c>
      <c r="T1233" s="9">
        <f t="shared" si="754"/>
        <v>0</v>
      </c>
      <c r="U1233" s="5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</row>
    <row r="1234" spans="1:31">
      <c r="A1234" s="1"/>
      <c r="B1234" s="31">
        <f t="shared" si="756"/>
        <v>1995</v>
      </c>
      <c r="C1234" s="33">
        <v>16</v>
      </c>
      <c r="D1234" s="34">
        <v>8</v>
      </c>
      <c r="E1234" s="35">
        <v>647</v>
      </c>
      <c r="F1234" s="35">
        <v>615</v>
      </c>
      <c r="G1234" s="35">
        <v>534</v>
      </c>
      <c r="H1234" s="35">
        <v>2717904</v>
      </c>
      <c r="I1234" s="34">
        <v>2589116</v>
      </c>
      <c r="J1234" s="34">
        <v>2232324</v>
      </c>
      <c r="K1234" s="72">
        <v>44257</v>
      </c>
      <c r="L1234" s="36">
        <f t="shared" si="709"/>
        <v>203.01404715909345</v>
      </c>
      <c r="M1234" s="28">
        <f>IF(L1229=0,0,L1234/L1229*100)</f>
        <v>58.804059008806895</v>
      </c>
      <c r="N1234" s="37">
        <f t="shared" si="755"/>
        <v>-7.4885764185009753</v>
      </c>
      <c r="O1234" s="29">
        <f t="shared" si="710"/>
        <v>4200.7789799072643</v>
      </c>
      <c r="P1234" s="30">
        <f t="shared" si="711"/>
        <v>68.403400309119007</v>
      </c>
      <c r="Q1234" s="6">
        <f t="shared" si="751"/>
        <v>95.054095826893359</v>
      </c>
      <c r="R1234" s="7">
        <f t="shared" si="752"/>
        <v>82.534775888717164</v>
      </c>
      <c r="S1234" s="8">
        <f t="shared" si="753"/>
        <v>95.261495623097801</v>
      </c>
      <c r="T1234" s="9">
        <f t="shared" si="754"/>
        <v>32</v>
      </c>
      <c r="U1234" s="5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</row>
    <row r="1235" spans="1:31">
      <c r="A1235" s="1"/>
      <c r="B1235" s="31">
        <f t="shared" si="756"/>
        <v>1996</v>
      </c>
      <c r="C1235" s="33">
        <v>10</v>
      </c>
      <c r="D1235" s="34">
        <v>7</v>
      </c>
      <c r="E1235" s="35">
        <v>504</v>
      </c>
      <c r="F1235" s="35">
        <v>467</v>
      </c>
      <c r="G1235" s="35">
        <v>420</v>
      </c>
      <c r="H1235" s="35">
        <v>2064769</v>
      </c>
      <c r="I1235" s="34">
        <v>1918415</v>
      </c>
      <c r="J1235" s="34">
        <v>1714880</v>
      </c>
      <c r="K1235" s="72">
        <v>38027</v>
      </c>
      <c r="L1235" s="36">
        <f t="shared" si="709"/>
        <v>179.49541285981013</v>
      </c>
      <c r="M1235" s="28">
        <f>IF(L1229=0,0,L1235/L1229*100)</f>
        <v>51.991766073935175</v>
      </c>
      <c r="N1235" s="37">
        <f t="shared" si="755"/>
        <v>-11.584732499250542</v>
      </c>
      <c r="O1235" s="29">
        <f t="shared" si="710"/>
        <v>4096.7638888888887</v>
      </c>
      <c r="P1235" s="30">
        <f t="shared" si="711"/>
        <v>75.450396825396822</v>
      </c>
      <c r="Q1235" s="6">
        <f t="shared" si="751"/>
        <v>92.658730158730165</v>
      </c>
      <c r="R1235" s="7">
        <f t="shared" si="752"/>
        <v>83.333333333333343</v>
      </c>
      <c r="S1235" s="8">
        <f t="shared" si="753"/>
        <v>92.911846313074236</v>
      </c>
      <c r="T1235" s="9">
        <f t="shared" si="754"/>
        <v>37</v>
      </c>
      <c r="U1235" s="5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</row>
    <row r="1236" spans="1:31">
      <c r="A1236" s="1"/>
      <c r="B1236" s="31">
        <f t="shared" si="756"/>
        <v>1997</v>
      </c>
      <c r="C1236" s="33">
        <v>19</v>
      </c>
      <c r="D1236">
        <v>9</v>
      </c>
      <c r="E1236" s="35">
        <v>848</v>
      </c>
      <c r="F1236" s="35">
        <v>735</v>
      </c>
      <c r="G1236" s="35">
        <v>668</v>
      </c>
      <c r="H1236" s="35">
        <v>3463354</v>
      </c>
      <c r="I1236" s="34">
        <v>3004242</v>
      </c>
      <c r="J1236" s="34">
        <v>2745616</v>
      </c>
      <c r="K1236" s="72">
        <v>65512</v>
      </c>
      <c r="L1236" s="36">
        <f t="shared" si="709"/>
        <v>174.76319431737696</v>
      </c>
      <c r="M1236" s="28">
        <f>IF(L1229=0,0,L1236/L1229*100)</f>
        <v>50.62105472511044</v>
      </c>
      <c r="N1236" s="37">
        <f t="shared" si="755"/>
        <v>-2.6364008233063538</v>
      </c>
      <c r="O1236" s="29">
        <f t="shared" si="710"/>
        <v>4084.1438679245284</v>
      </c>
      <c r="P1236" s="30">
        <f t="shared" si="711"/>
        <v>77.254716981132077</v>
      </c>
      <c r="Q1236" s="6">
        <f t="shared" si="751"/>
        <v>86.674528301886795</v>
      </c>
      <c r="R1236" s="7">
        <f t="shared" si="752"/>
        <v>78.773584905660371</v>
      </c>
      <c r="S1236" s="8">
        <f t="shared" si="753"/>
        <v>86.743717217471854</v>
      </c>
      <c r="T1236" s="9">
        <f t="shared" si="754"/>
        <v>113</v>
      </c>
      <c r="U1236" s="5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</row>
    <row r="1237" spans="1:31">
      <c r="A1237" s="1"/>
      <c r="B1237" s="31">
        <f t="shared" si="756"/>
        <v>1998</v>
      </c>
      <c r="C1237" s="33">
        <v>9</v>
      </c>
      <c r="D1237" s="34">
        <v>4</v>
      </c>
      <c r="E1237" s="35">
        <v>518</v>
      </c>
      <c r="F1237" s="35">
        <v>476</v>
      </c>
      <c r="G1237" s="35">
        <v>460</v>
      </c>
      <c r="H1237" s="35">
        <v>2299520</v>
      </c>
      <c r="I1237" s="34">
        <v>2143230</v>
      </c>
      <c r="J1237" s="34">
        <v>2079370</v>
      </c>
      <c r="K1237" s="72">
        <v>37838</v>
      </c>
      <c r="L1237" s="36">
        <f t="shared" si="709"/>
        <v>200.9014013848512</v>
      </c>
      <c r="M1237" s="28">
        <f>IF(L1229=0,0,L1237/L1229*100)</f>
        <v>58.192120335046596</v>
      </c>
      <c r="N1237" s="37">
        <f t="shared" si="755"/>
        <v>14.956356897440436</v>
      </c>
      <c r="O1237" s="29">
        <f t="shared" si="710"/>
        <v>4439.2277992277996</v>
      </c>
      <c r="P1237" s="30">
        <f t="shared" si="711"/>
        <v>73.04633204633204</v>
      </c>
      <c r="Q1237" s="6">
        <f t="shared" si="751"/>
        <v>91.891891891891902</v>
      </c>
      <c r="R1237" s="7">
        <f t="shared" si="752"/>
        <v>88.803088803088798</v>
      </c>
      <c r="S1237" s="8">
        <f t="shared" si="753"/>
        <v>93.203364180350675</v>
      </c>
      <c r="T1237" s="9">
        <f t="shared" si="754"/>
        <v>42</v>
      </c>
      <c r="U1237" s="5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</row>
    <row r="1238" spans="1:31">
      <c r="A1238" s="1"/>
      <c r="B1238" s="31">
        <f t="shared" si="756"/>
        <v>1999</v>
      </c>
      <c r="C1238" s="33">
        <v>32</v>
      </c>
      <c r="D1238" s="34">
        <v>25</v>
      </c>
      <c r="E1238" s="35">
        <v>1319</v>
      </c>
      <c r="F1238" s="35">
        <v>1189</v>
      </c>
      <c r="G1238" s="35">
        <v>1149</v>
      </c>
      <c r="H1238" s="35">
        <v>5494750</v>
      </c>
      <c r="I1238" s="34">
        <v>4959130</v>
      </c>
      <c r="J1238" s="34">
        <v>4814640</v>
      </c>
      <c r="K1238" s="72">
        <v>100881</v>
      </c>
      <c r="L1238" s="36">
        <f t="shared" si="709"/>
        <v>180.058035259365</v>
      </c>
      <c r="M1238" s="28">
        <f>IF(L1229=0,0,L1238/L1229*100)</f>
        <v>52.154732534857828</v>
      </c>
      <c r="N1238" s="37">
        <f t="shared" si="755"/>
        <v>-10.374923211988046</v>
      </c>
      <c r="O1238" s="29">
        <f t="shared" si="710"/>
        <v>4165.8453373768007</v>
      </c>
      <c r="P1238" s="30">
        <f t="shared" si="711"/>
        <v>76.482941622441245</v>
      </c>
      <c r="Q1238" s="6">
        <f t="shared" si="751"/>
        <v>90.144048521607274</v>
      </c>
      <c r="R1238" s="7">
        <f t="shared" si="752"/>
        <v>87.111448066717216</v>
      </c>
      <c r="S1238" s="8">
        <f t="shared" si="753"/>
        <v>90.252149779334829</v>
      </c>
      <c r="T1238" s="9">
        <f t="shared" si="754"/>
        <v>130</v>
      </c>
      <c r="U1238" s="5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</row>
    <row r="1239" spans="1:31">
      <c r="A1239" s="1"/>
      <c r="B1239" s="31">
        <f t="shared" si="756"/>
        <v>2000</v>
      </c>
      <c r="C1239" s="33">
        <v>18</v>
      </c>
      <c r="D1239" s="34">
        <v>9</v>
      </c>
      <c r="E1239" s="35">
        <v>653</v>
      </c>
      <c r="F1239" s="35">
        <v>597</v>
      </c>
      <c r="G1239" s="35">
        <v>541</v>
      </c>
      <c r="H1239" s="35">
        <v>2468410</v>
      </c>
      <c r="I1239" s="34">
        <v>2274170</v>
      </c>
      <c r="J1239" s="34">
        <v>2093860</v>
      </c>
      <c r="K1239" s="72">
        <v>54137</v>
      </c>
      <c r="L1239" s="36">
        <f t="shared" si="709"/>
        <v>150.72908380220554</v>
      </c>
      <c r="M1239" s="28">
        <f>IF(L1229=0,0,L1239/L1229*100)</f>
        <v>43.659451462993403</v>
      </c>
      <c r="N1239" s="37">
        <f t="shared" si="755"/>
        <v>-16.288610177775464</v>
      </c>
      <c r="O1239" s="29">
        <f t="shared" si="710"/>
        <v>3780.1071975497703</v>
      </c>
      <c r="P1239" s="30">
        <f t="shared" si="711"/>
        <v>82.905053598774884</v>
      </c>
      <c r="Q1239" s="6">
        <f t="shared" si="751"/>
        <v>91.424196018376719</v>
      </c>
      <c r="R1239" s="7">
        <f t="shared" si="752"/>
        <v>82.848392036753452</v>
      </c>
      <c r="S1239" s="8">
        <f t="shared" si="753"/>
        <v>92.130966897719574</v>
      </c>
      <c r="T1239" s="9">
        <f t="shared" si="754"/>
        <v>56</v>
      </c>
      <c r="U1239" s="5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</row>
    <row r="1240" spans="1:31">
      <c r="A1240" s="1"/>
      <c r="B1240" s="31">
        <f t="shared" si="756"/>
        <v>2001</v>
      </c>
      <c r="C1240" s="33">
        <v>17</v>
      </c>
      <c r="D1240" s="34"/>
      <c r="E1240" s="35">
        <v>407</v>
      </c>
      <c r="F1240" s="35">
        <v>377</v>
      </c>
      <c r="G1240" s="35">
        <v>351</v>
      </c>
      <c r="H1240" s="35">
        <v>1432640</v>
      </c>
      <c r="I1240" s="34">
        <v>1330990</v>
      </c>
      <c r="J1240" s="34"/>
      <c r="K1240" s="72">
        <v>33539</v>
      </c>
      <c r="L1240" s="36">
        <f t="shared" si="709"/>
        <v>141.20852318793047</v>
      </c>
      <c r="M1240" s="28">
        <f>IF(L1229=0,0,L1240/L1229*100)</f>
        <v>40.901772297472284</v>
      </c>
      <c r="N1240" s="37">
        <f t="shared" si="755"/>
        <v>-6.3163394708671081</v>
      </c>
      <c r="O1240" s="29">
        <f t="shared" si="710"/>
        <v>3520</v>
      </c>
      <c r="P1240" s="30">
        <f t="shared" si="711"/>
        <v>82.405405405405403</v>
      </c>
      <c r="Q1240" s="6">
        <f t="shared" si="751"/>
        <v>92.62899262899262</v>
      </c>
      <c r="R1240" s="7">
        <f t="shared" si="752"/>
        <v>86.240786240786235</v>
      </c>
      <c r="S1240" s="8">
        <f t="shared" si="753"/>
        <v>92.904707393343756</v>
      </c>
      <c r="T1240" s="9">
        <f t="shared" si="754"/>
        <v>30</v>
      </c>
      <c r="U1240" s="5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</row>
    <row r="1241" spans="1:31">
      <c r="A1241" s="1"/>
      <c r="B1241" s="31">
        <f t="shared" si="756"/>
        <v>2002</v>
      </c>
      <c r="C1241" s="33">
        <v>6</v>
      </c>
      <c r="D1241" s="34"/>
      <c r="E1241" s="35">
        <v>197</v>
      </c>
      <c r="F1241" s="35">
        <v>175</v>
      </c>
      <c r="G1241" s="35">
        <v>155</v>
      </c>
      <c r="H1241" s="35">
        <v>696278</v>
      </c>
      <c r="I1241" s="34">
        <v>622150</v>
      </c>
      <c r="J1241" s="34"/>
      <c r="K1241" s="72">
        <v>14740</v>
      </c>
      <c r="L1241" s="36">
        <f t="shared" si="709"/>
        <v>156.15616599999998</v>
      </c>
      <c r="M1241" s="28">
        <f>IF(L1229=0,0,L1241/L1229*100)</f>
        <v>45.231433630092695</v>
      </c>
      <c r="N1241" s="37">
        <f t="shared" si="755"/>
        <v>10.585510332245397</v>
      </c>
      <c r="O1241" s="29">
        <f t="shared" si="710"/>
        <v>3534.4060913705584</v>
      </c>
      <c r="P1241" s="30">
        <f t="shared" si="711"/>
        <v>74.82233502538071</v>
      </c>
      <c r="Q1241" s="6">
        <f t="shared" si="751"/>
        <v>88.832487309644677</v>
      </c>
      <c r="R1241" s="7">
        <f t="shared" si="752"/>
        <v>78.680203045685289</v>
      </c>
      <c r="S1241" s="8">
        <f t="shared" si="753"/>
        <v>89.353677697701201</v>
      </c>
      <c r="T1241" s="9">
        <f t="shared" si="754"/>
        <v>22</v>
      </c>
      <c r="U1241" s="5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</row>
    <row r="1242" spans="1:31">
      <c r="A1242" s="1"/>
      <c r="B1242" s="31">
        <f t="shared" si="756"/>
        <v>2003</v>
      </c>
      <c r="C1242" s="33">
        <v>13</v>
      </c>
      <c r="D1242" s="34"/>
      <c r="E1242" s="35">
        <v>201</v>
      </c>
      <c r="F1242" s="35">
        <v>178</v>
      </c>
      <c r="G1242" s="35"/>
      <c r="H1242" s="35">
        <v>723971</v>
      </c>
      <c r="I1242" s="34">
        <v>649301</v>
      </c>
      <c r="J1242" s="34"/>
      <c r="K1242" s="72">
        <v>14534</v>
      </c>
      <c r="L1242" s="36">
        <f t="shared" si="709"/>
        <v>164.66828487546442</v>
      </c>
      <c r="M1242" s="28">
        <f>IF(L1229=0,0,L1242/L1229*100)</f>
        <v>47.697012478686027</v>
      </c>
      <c r="N1242" s="37">
        <f t="shared" si="755"/>
        <v>5.4510296285478983</v>
      </c>
      <c r="O1242" s="29">
        <f t="shared" si="710"/>
        <v>3601.8457711442784</v>
      </c>
      <c r="P1242" s="30">
        <f t="shared" si="711"/>
        <v>72.308457711442784</v>
      </c>
      <c r="Q1242" s="15">
        <f t="shared" si="751"/>
        <v>88.557213930348254</v>
      </c>
      <c r="R1242" s="16">
        <f t="shared" si="752"/>
        <v>0</v>
      </c>
      <c r="S1242" s="17">
        <f t="shared" si="753"/>
        <v>89.686050960604774</v>
      </c>
      <c r="T1242" s="18">
        <f t="shared" si="754"/>
        <v>23</v>
      </c>
      <c r="U1242" s="5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</row>
    <row r="1243" spans="1:31">
      <c r="A1243" s="1"/>
      <c r="B1243" s="31">
        <f t="shared" si="756"/>
        <v>2004</v>
      </c>
      <c r="C1243" s="33">
        <v>9</v>
      </c>
      <c r="D1243" s="34"/>
      <c r="E1243" s="35">
        <v>275</v>
      </c>
      <c r="F1243" s="35">
        <v>257</v>
      </c>
      <c r="G1243" s="35"/>
      <c r="H1243" s="35">
        <v>926783</v>
      </c>
      <c r="I1243" s="34">
        <v>867254</v>
      </c>
      <c r="J1243" s="34"/>
      <c r="K1243" s="72">
        <v>20143</v>
      </c>
      <c r="L1243" s="36">
        <f t="shared" si="709"/>
        <v>152.0995236925979</v>
      </c>
      <c r="M1243" s="28">
        <f>IF(L1229=0,0,L1243/L1229*100)</f>
        <v>44.056406399414641</v>
      </c>
      <c r="N1243" s="37">
        <f t="shared" si="755"/>
        <v>-7.6327759121144947</v>
      </c>
      <c r="O1243" s="29">
        <f t="shared" si="710"/>
        <v>3370.12</v>
      </c>
      <c r="P1243" s="30">
        <f t="shared" si="711"/>
        <v>73.24727272727273</v>
      </c>
      <c r="Q1243" s="6">
        <f t="shared" si="751"/>
        <v>93.454545454545453</v>
      </c>
      <c r="R1243" s="7">
        <f t="shared" si="752"/>
        <v>0</v>
      </c>
      <c r="S1243" s="8">
        <f t="shared" si="753"/>
        <v>93.5768135582979</v>
      </c>
      <c r="T1243" s="9">
        <f t="shared" si="754"/>
        <v>18</v>
      </c>
      <c r="U1243" s="5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</row>
    <row r="1244" spans="1:31">
      <c r="A1244" s="1"/>
      <c r="B1244" s="31">
        <f t="shared" si="756"/>
        <v>2005</v>
      </c>
      <c r="C1244" s="33">
        <v>7</v>
      </c>
      <c r="D1244" s="34"/>
      <c r="E1244" s="35">
        <v>171</v>
      </c>
      <c r="F1244" s="35">
        <v>157</v>
      </c>
      <c r="G1244" s="35"/>
      <c r="H1244" s="35">
        <v>592502</v>
      </c>
      <c r="I1244" s="34">
        <v>539835</v>
      </c>
      <c r="J1244" s="34"/>
      <c r="K1244" s="72">
        <v>11600</v>
      </c>
      <c r="L1244" s="36">
        <f t="shared" si="709"/>
        <v>168.85183289310345</v>
      </c>
      <c r="M1244" s="28">
        <f>IF(L1229=0,0,L1244/L1229*100)</f>
        <v>48.908798598602324</v>
      </c>
      <c r="N1244" s="37">
        <f t="shared" si="755"/>
        <v>11.014044484690796</v>
      </c>
      <c r="O1244" s="29">
        <f t="shared" si="710"/>
        <v>3464.9239766081873</v>
      </c>
      <c r="P1244" s="30">
        <f t="shared" si="711"/>
        <v>67.836257309941516</v>
      </c>
      <c r="Q1244" s="6">
        <f t="shared" si="751"/>
        <v>91.812865497076018</v>
      </c>
      <c r="R1244" s="7">
        <f t="shared" si="752"/>
        <v>0</v>
      </c>
      <c r="S1244" s="8">
        <f t="shared" si="753"/>
        <v>91.111084857097524</v>
      </c>
      <c r="T1244" s="9">
        <f t="shared" si="754"/>
        <v>14</v>
      </c>
      <c r="U1244" s="5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</row>
    <row r="1245" spans="1:31">
      <c r="A1245" s="1"/>
      <c r="B1245" s="31">
        <f t="shared" si="756"/>
        <v>2006</v>
      </c>
      <c r="C1245" s="33">
        <v>8</v>
      </c>
      <c r="D1245" s="34">
        <v>0</v>
      </c>
      <c r="E1245" s="35">
        <v>142</v>
      </c>
      <c r="F1245" s="35">
        <v>122</v>
      </c>
      <c r="G1245" s="35">
        <v>0</v>
      </c>
      <c r="H1245" s="35">
        <v>583880</v>
      </c>
      <c r="I1245" s="34">
        <v>497470</v>
      </c>
      <c r="J1245" s="34">
        <v>0</v>
      </c>
      <c r="K1245" s="72">
        <v>10780</v>
      </c>
      <c r="L1245" s="36">
        <f t="shared" ref="L1245:L1250" si="757">IF(H1245=0,0,H1245/K1245*3.30578)</f>
        <v>179.05183918367345</v>
      </c>
      <c r="M1245" s="28">
        <f>IF(L1229=0,0,L1245/L1229*100)</f>
        <v>51.863282685759316</v>
      </c>
      <c r="N1245" s="37">
        <f t="shared" si="755"/>
        <v>6.0408028244664731</v>
      </c>
      <c r="O1245" s="29">
        <f t="shared" ref="O1245:O1258" si="758">IF(H1245=0,0,H1245/E1245)</f>
        <v>4111.8309859154933</v>
      </c>
      <c r="P1245" s="30">
        <f t="shared" ref="P1245:P1258" si="759">IF(K1245=0,0,K1245/E1245)</f>
        <v>75.91549295774648</v>
      </c>
      <c r="Q1245" s="6"/>
      <c r="R1245" s="7"/>
      <c r="S1245" s="8"/>
      <c r="T1245" s="9"/>
      <c r="U1245" s="5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</row>
    <row r="1246" spans="1:31">
      <c r="A1246" s="1"/>
      <c r="B1246" s="31">
        <f t="shared" si="756"/>
        <v>2007</v>
      </c>
      <c r="C1246" s="33">
        <v>14</v>
      </c>
      <c r="D1246" s="34"/>
      <c r="E1246" s="35">
        <v>268</v>
      </c>
      <c r="F1246" s="35">
        <v>224</v>
      </c>
      <c r="G1246" s="35"/>
      <c r="H1246" s="35">
        <v>998492</v>
      </c>
      <c r="I1246" s="34">
        <v>824553</v>
      </c>
      <c r="J1246" s="34"/>
      <c r="K1246" s="72">
        <v>19662</v>
      </c>
      <c r="L1246" s="36">
        <f t="shared" si="757"/>
        <v>167.8768631756688</v>
      </c>
      <c r="M1246" s="28">
        <f>IF(L1229=0,0,L1246/L1229*100)</f>
        <v>48.626393624177588</v>
      </c>
      <c r="N1246" s="37">
        <f>IF(L1245=0,"     －",IF(L1246=0,"     －",(L1246-L1245)/L1245*100))</f>
        <v>-6.2411958787763293</v>
      </c>
      <c r="O1246" s="29">
        <f t="shared" si="758"/>
        <v>3725.7164179104479</v>
      </c>
      <c r="P1246" s="30">
        <f t="shared" si="759"/>
        <v>73.365671641791039</v>
      </c>
      <c r="Q1246" s="6"/>
      <c r="R1246" s="7"/>
      <c r="S1246" s="8"/>
      <c r="T1246" s="9"/>
      <c r="U1246" s="5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</row>
    <row r="1247" spans="1:31">
      <c r="A1247" s="1"/>
      <c r="B1247" s="31">
        <f t="shared" si="756"/>
        <v>2008</v>
      </c>
      <c r="C1247" s="33">
        <v>5</v>
      </c>
      <c r="D1247" s="34"/>
      <c r="E1247" s="35">
        <v>82</v>
      </c>
      <c r="F1247" s="35">
        <v>59</v>
      </c>
      <c r="G1247" s="35"/>
      <c r="H1247" s="35">
        <v>306006</v>
      </c>
      <c r="I1247" s="34">
        <v>223460</v>
      </c>
      <c r="J1247" s="34"/>
      <c r="K1247" s="72">
        <v>6591</v>
      </c>
      <c r="L1247" s="36">
        <f t="shared" si="757"/>
        <v>153.48027836140193</v>
      </c>
      <c r="M1247" s="28">
        <f>IF(L1229=0,0,L1247/L1229*100)</f>
        <v>44.456349064256003</v>
      </c>
      <c r="N1247" s="37">
        <f>IF(L1246=0,"     －",IF(L1247=0,"     －",(L1247-L1246)/L1246*100))</f>
        <v>-8.5756813309062583</v>
      </c>
      <c r="O1247" s="29">
        <f t="shared" si="758"/>
        <v>3731.7804878048782</v>
      </c>
      <c r="P1247" s="30">
        <f t="shared" si="759"/>
        <v>80.378048780487802</v>
      </c>
      <c r="Q1247" s="6"/>
      <c r="R1247" s="7"/>
      <c r="S1247" s="8"/>
      <c r="T1247" s="9"/>
      <c r="U1247" s="5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</row>
    <row r="1248" spans="1:31">
      <c r="A1248" s="1"/>
      <c r="B1248" s="31">
        <f t="shared" si="756"/>
        <v>2009</v>
      </c>
      <c r="C1248" s="33">
        <v>4</v>
      </c>
      <c r="D1248" s="34"/>
      <c r="E1248" s="35">
        <v>53</v>
      </c>
      <c r="F1248" s="35">
        <v>42</v>
      </c>
      <c r="G1248" s="35"/>
      <c r="H1248" s="35">
        <v>181625</v>
      </c>
      <c r="I1248" s="34">
        <v>141425</v>
      </c>
      <c r="J1248" s="34"/>
      <c r="K1248" s="72">
        <v>4080</v>
      </c>
      <c r="L1248" s="36">
        <f t="shared" si="757"/>
        <v>147.15987561274508</v>
      </c>
      <c r="M1248" s="28">
        <f>IF(L1229=0,0,L1248/L1229*100)</f>
        <v>42.625612022202034</v>
      </c>
      <c r="N1248" s="37">
        <f>IF(L1247=0,"     －",IF(L1248=0,"     －",(L1248-L1247)/L1247*100))</f>
        <v>-4.1180553072585102</v>
      </c>
      <c r="O1248" s="29">
        <f t="shared" si="758"/>
        <v>3426.8867924528304</v>
      </c>
      <c r="P1248" s="30">
        <f t="shared" si="759"/>
        <v>76.981132075471692</v>
      </c>
      <c r="Q1248" s="6"/>
      <c r="R1248" s="7"/>
      <c r="S1248" s="8"/>
      <c r="T1248" s="9"/>
      <c r="U1248" s="5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</row>
    <row r="1249" spans="1:31">
      <c r="A1249" s="1"/>
      <c r="B1249" s="31">
        <f t="shared" si="756"/>
        <v>2010</v>
      </c>
      <c r="C1249" s="33">
        <v>4</v>
      </c>
      <c r="D1249" s="34"/>
      <c r="E1249" s="35">
        <v>49</v>
      </c>
      <c r="F1249" s="35">
        <v>33</v>
      </c>
      <c r="G1249" s="35"/>
      <c r="H1249" s="35">
        <v>173334</v>
      </c>
      <c r="I1249" s="34">
        <v>117204</v>
      </c>
      <c r="J1249" s="34"/>
      <c r="K1249" s="72">
        <v>3069</v>
      </c>
      <c r="L1249" s="36">
        <f t="shared" si="757"/>
        <v>186.70709368523947</v>
      </c>
      <c r="M1249" s="28">
        <f>IF(L1229=0,0,L1249/L1229*100)</f>
        <v>54.08066637785798</v>
      </c>
      <c r="N1249" s="37">
        <f>IF(L1248=0,"     －",IF(L1249=0,"     －",(L1249-L1248)/L1248*100))</f>
        <v>26.873641954253813</v>
      </c>
      <c r="O1249" s="29">
        <f t="shared" si="758"/>
        <v>3537.4285714285716</v>
      </c>
      <c r="P1249" s="30">
        <f t="shared" si="759"/>
        <v>62.632653061224488</v>
      </c>
      <c r="Q1249" s="6"/>
      <c r="R1249" s="7"/>
      <c r="S1249" s="8"/>
      <c r="T1249" s="9"/>
      <c r="U1249" s="5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</row>
    <row r="1250" spans="1:31">
      <c r="A1250" s="1"/>
      <c r="B1250" s="31">
        <f t="shared" si="756"/>
        <v>2011</v>
      </c>
      <c r="C1250" s="33">
        <v>2</v>
      </c>
      <c r="D1250" s="34"/>
      <c r="E1250" s="35">
        <v>124</v>
      </c>
      <c r="F1250" s="35">
        <v>122</v>
      </c>
      <c r="G1250" s="35"/>
      <c r="H1250" s="35">
        <v>537380</v>
      </c>
      <c r="I1250" s="34">
        <v>531430</v>
      </c>
      <c r="J1250" s="34"/>
      <c r="K1250" s="72">
        <v>9122</v>
      </c>
      <c r="L1250" s="36">
        <f t="shared" si="757"/>
        <v>194.74457974128481</v>
      </c>
      <c r="M1250" s="28">
        <f>IF(L1229=0,0,L1250/L1229*100)</f>
        <v>56.408765398275854</v>
      </c>
      <c r="N1250" s="37">
        <f>IF(L1249=0,"     －",IF(L1250=0,"     －",(L1250-L1249)/L1249*100))</f>
        <v>4.3048637828380265</v>
      </c>
      <c r="O1250" s="29">
        <f t="shared" si="758"/>
        <v>4333.7096774193551</v>
      </c>
      <c r="P1250" s="30">
        <f t="shared" si="759"/>
        <v>73.564516129032256</v>
      </c>
      <c r="Q1250" s="6"/>
      <c r="R1250" s="7"/>
      <c r="S1250" s="8"/>
      <c r="T1250" s="9"/>
      <c r="U1250" s="5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</row>
    <row r="1251" spans="1:31">
      <c r="A1251" s="1"/>
      <c r="B1251" s="31">
        <f t="shared" si="756"/>
        <v>2012</v>
      </c>
      <c r="C1251" s="33">
        <v>11</v>
      </c>
      <c r="D1251" s="34"/>
      <c r="E1251" s="35">
        <v>378</v>
      </c>
      <c r="F1251" s="35">
        <v>371</v>
      </c>
      <c r="G1251" s="35"/>
      <c r="H1251" s="35">
        <v>1785962</v>
      </c>
      <c r="I1251" s="34">
        <v>1752672</v>
      </c>
      <c r="J1251" s="34"/>
      <c r="K1251" s="72">
        <v>27389</v>
      </c>
      <c r="L1251" s="36">
        <f>IF(H1251=0,0,H1251/K1251*3.30578)</f>
        <v>215.56089891416264</v>
      </c>
      <c r="M1251" s="28">
        <f>IF(L1229=0,0,L1251/L1229*100)</f>
        <v>62.438318910052324</v>
      </c>
      <c r="N1251" s="37">
        <f t="shared" ref="N1251:N1253" si="760">IF(L1250=0,"     －",IF(L1251=0,"     －",(L1251-L1250)/L1250*100))</f>
        <v>10.689036480774964</v>
      </c>
      <c r="O1251" s="29">
        <f t="shared" si="758"/>
        <v>4724.7671957671955</v>
      </c>
      <c r="P1251" s="30">
        <f t="shared" si="759"/>
        <v>72.457671957671963</v>
      </c>
      <c r="Q1251" s="6"/>
      <c r="R1251" s="7"/>
      <c r="S1251" s="8"/>
      <c r="T1251" s="9"/>
      <c r="U1251" s="5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</row>
    <row r="1252" spans="1:31">
      <c r="A1252" s="1"/>
      <c r="B1252" s="31">
        <f t="shared" si="756"/>
        <v>2013</v>
      </c>
      <c r="C1252" s="33">
        <v>13</v>
      </c>
      <c r="D1252" s="34"/>
      <c r="E1252" s="35">
        <v>386</v>
      </c>
      <c r="F1252" s="35">
        <v>335</v>
      </c>
      <c r="G1252" s="35"/>
      <c r="H1252" s="35">
        <v>1368727</v>
      </c>
      <c r="I1252" s="34">
        <v>1188917</v>
      </c>
      <c r="J1252" s="34"/>
      <c r="K1252" s="72">
        <v>28396</v>
      </c>
      <c r="L1252" s="36">
        <f>IF(H1252=0,0,H1252/K1252*3.30578)</f>
        <v>159.3432294006198</v>
      </c>
      <c r="M1252" s="28">
        <f>IF(L1229=0,0,L1252/L1229*100)</f>
        <v>46.154582874676692</v>
      </c>
      <c r="N1252" s="37">
        <f t="shared" si="760"/>
        <v>-26.079715661201142</v>
      </c>
      <c r="O1252" s="29">
        <f t="shared" si="758"/>
        <v>3545.9248704663214</v>
      </c>
      <c r="P1252" s="30">
        <f t="shared" si="759"/>
        <v>73.564766839378237</v>
      </c>
      <c r="Q1252" s="6"/>
      <c r="R1252" s="7"/>
      <c r="S1252" s="8"/>
      <c r="T1252" s="9"/>
      <c r="U1252" s="5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</row>
    <row r="1253" spans="1:31">
      <c r="A1253" s="1"/>
      <c r="B1253" s="31">
        <f t="shared" si="756"/>
        <v>2014</v>
      </c>
      <c r="C1253" s="33">
        <v>3</v>
      </c>
      <c r="D1253" s="34"/>
      <c r="E1253" s="35">
        <v>56</v>
      </c>
      <c r="F1253" s="35">
        <v>56</v>
      </c>
      <c r="G1253" s="35"/>
      <c r="H1253" s="35">
        <v>175653</v>
      </c>
      <c r="I1253" s="34">
        <v>175653</v>
      </c>
      <c r="J1253" s="34"/>
      <c r="K1253" s="72">
        <v>4241</v>
      </c>
      <c r="L1253" s="36">
        <f>IF(H1253=0,0,H1253/K1253*3.30578)</f>
        <v>136.91822078283423</v>
      </c>
      <c r="M1253" s="28">
        <f>IF(L1229=0,0,L1253/L1229*100)</f>
        <v>39.659064222216792</v>
      </c>
      <c r="N1253" s="37">
        <f t="shared" si="760"/>
        <v>-14.073399103393816</v>
      </c>
      <c r="O1253" s="29">
        <f t="shared" si="758"/>
        <v>3136.6607142857142</v>
      </c>
      <c r="P1253" s="30">
        <f t="shared" si="759"/>
        <v>75.732142857142861</v>
      </c>
      <c r="Q1253" s="6"/>
      <c r="R1253" s="7"/>
      <c r="S1253" s="8"/>
      <c r="T1253" s="9"/>
      <c r="U1253" s="5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</row>
    <row r="1254" spans="1:31">
      <c r="A1254" s="1"/>
      <c r="B1254" s="31">
        <f t="shared" ref="B1254:B1263" si="761">B1253+1</f>
        <v>2015</v>
      </c>
      <c r="C1254" s="33">
        <v>2</v>
      </c>
      <c r="D1254" s="34"/>
      <c r="E1254" s="35">
        <v>137</v>
      </c>
      <c r="F1254" s="35">
        <v>131</v>
      </c>
      <c r="G1254" s="35"/>
      <c r="H1254" s="35">
        <v>630860</v>
      </c>
      <c r="I1254" s="34">
        <v>604280</v>
      </c>
      <c r="J1254" s="34"/>
      <c r="K1254" s="72">
        <v>11049</v>
      </c>
      <c r="L1254" s="36">
        <f>IF(H1254=0,0,H1254/K1254*3.30578)</f>
        <v>188.7486985971581</v>
      </c>
      <c r="M1254" s="28">
        <f>IF(L1229=0,0,L1254/L1229*100)</f>
        <v>54.672027701831048</v>
      </c>
      <c r="N1254" s="37">
        <f>IF(L1253=0,"     －",IF(L1254=0,"     －",(L1254-L1253)/L1253*100))</f>
        <v>37.855062326972615</v>
      </c>
      <c r="O1254" s="29">
        <f t="shared" si="758"/>
        <v>4604.8175182481755</v>
      </c>
      <c r="P1254" s="30">
        <f t="shared" si="759"/>
        <v>80.649635036496349</v>
      </c>
      <c r="Q1254" s="6"/>
      <c r="R1254" s="7"/>
      <c r="S1254" s="8"/>
      <c r="T1254" s="9"/>
      <c r="U1254" s="5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</row>
    <row r="1255" spans="1:31">
      <c r="A1255" s="1"/>
      <c r="B1255" s="31">
        <f t="shared" si="761"/>
        <v>2016</v>
      </c>
      <c r="C1255" s="33">
        <v>10</v>
      </c>
      <c r="D1255" s="34"/>
      <c r="E1255" s="35">
        <v>162</v>
      </c>
      <c r="F1255" s="35">
        <v>150</v>
      </c>
      <c r="G1255" s="35"/>
      <c r="H1255" s="35">
        <v>661518</v>
      </c>
      <c r="I1255" s="34">
        <v>607008</v>
      </c>
      <c r="J1255" s="34"/>
      <c r="K1255" s="72">
        <v>10692</v>
      </c>
      <c r="L1255" s="36">
        <f>IF(H1255=0,0,H1255/K1255*3.30578)</f>
        <v>204.52983296296298</v>
      </c>
      <c r="M1255" s="28">
        <f>IF(L1229=0,0,L1255/L1229*100)</f>
        <v>59.243114133822971</v>
      </c>
      <c r="N1255" s="37">
        <f>IF(L1254=0,"     －",IF(L1255=0,"     －",(L1255-L1254)/L1254*100))</f>
        <v>8.3609235364775625</v>
      </c>
      <c r="O1255" s="29">
        <f t="shared" si="758"/>
        <v>4083.4444444444443</v>
      </c>
      <c r="P1255" s="30">
        <f t="shared" si="759"/>
        <v>66</v>
      </c>
      <c r="Q1255" s="6"/>
      <c r="R1255" s="7"/>
      <c r="S1255" s="8"/>
      <c r="T1255" s="9"/>
      <c r="U1255" s="5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</row>
    <row r="1256" spans="1:31">
      <c r="A1256" s="1"/>
      <c r="B1256" s="31">
        <f t="shared" si="761"/>
        <v>2017</v>
      </c>
      <c r="C1256" s="33">
        <v>1</v>
      </c>
      <c r="D1256" s="34"/>
      <c r="E1256" s="35">
        <v>4</v>
      </c>
      <c r="F1256" s="35">
        <v>4</v>
      </c>
      <c r="G1256" s="35"/>
      <c r="H1256" s="35">
        <v>13002</v>
      </c>
      <c r="I1256" s="34">
        <v>13002</v>
      </c>
      <c r="J1256" s="34"/>
      <c r="K1256" s="72">
        <v>143</v>
      </c>
      <c r="L1256" s="36">
        <f t="shared" ref="L1256:L1263" si="762">IF(H1256=0,0,H1256/K1256*3.30578)</f>
        <v>300.57168923076921</v>
      </c>
      <c r="M1256" s="28">
        <f>IF(L1229=0,0,L1256/L1229*100)</f>
        <v>87.062129922723557</v>
      </c>
      <c r="N1256" s="37">
        <f>IF(L1255=0,"     －",IF(L1256=0,"     －",(L1256-L1255)/L1255*100))</f>
        <v>46.957382635323349</v>
      </c>
      <c r="O1256" s="29">
        <f t="shared" si="758"/>
        <v>3250.5</v>
      </c>
      <c r="P1256" s="30">
        <f t="shared" si="759"/>
        <v>35.75</v>
      </c>
      <c r="Q1256" s="6"/>
      <c r="R1256" s="7"/>
      <c r="S1256" s="8"/>
      <c r="T1256" s="9"/>
      <c r="U1256" s="5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</row>
    <row r="1257" spans="1:31">
      <c r="A1257" s="1"/>
      <c r="B1257" s="31">
        <f t="shared" si="761"/>
        <v>2018</v>
      </c>
      <c r="C1257" s="33">
        <v>2</v>
      </c>
      <c r="D1257" s="34"/>
      <c r="E1257" s="35">
        <v>49</v>
      </c>
      <c r="F1257" s="35">
        <v>45</v>
      </c>
      <c r="G1257" s="35"/>
      <c r="H1257" s="35">
        <v>270292</v>
      </c>
      <c r="I1257" s="34">
        <v>250400</v>
      </c>
      <c r="J1257" s="34"/>
      <c r="K1257" s="72">
        <v>3506</v>
      </c>
      <c r="L1257" s="36">
        <f t="shared" si="762"/>
        <v>254.85621442099256</v>
      </c>
      <c r="M1257" s="28">
        <f>IF(L1229=0,0,L1257/L1229*100)</f>
        <v>73.820408396808361</v>
      </c>
      <c r="N1257" s="37">
        <f>IF(L1256=0,"     －",IF(L1257=0,"     －",(L1257-L1256)/L1256*100))</f>
        <v>-15.209507897025453</v>
      </c>
      <c r="O1257" s="29">
        <f t="shared" si="758"/>
        <v>5516.1632653061224</v>
      </c>
      <c r="P1257" s="30">
        <f t="shared" si="759"/>
        <v>71.551020408163268</v>
      </c>
      <c r="Q1257" s="6"/>
      <c r="R1257" s="7"/>
      <c r="S1257" s="8"/>
      <c r="T1257" s="9"/>
      <c r="U1257" s="5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</row>
    <row r="1258" spans="1:31">
      <c r="A1258" s="1"/>
      <c r="B1258" s="31">
        <f t="shared" si="761"/>
        <v>2019</v>
      </c>
      <c r="C1258" s="33">
        <v>17</v>
      </c>
      <c r="D1258" s="34"/>
      <c r="E1258" s="35">
        <v>176</v>
      </c>
      <c r="F1258" s="35">
        <v>148</v>
      </c>
      <c r="G1258" s="35"/>
      <c r="H1258" s="35">
        <v>762353</v>
      </c>
      <c r="I1258" s="34">
        <v>632469</v>
      </c>
      <c r="J1258" s="34"/>
      <c r="K1258" s="72">
        <v>9728</v>
      </c>
      <c r="L1258" s="36">
        <f t="shared" si="762"/>
        <v>259.06366163034539</v>
      </c>
      <c r="M1258" s="28">
        <f>IF(L1229=0,0,L1258/L1229*100)</f>
        <v>75.039117040064625</v>
      </c>
      <c r="N1258" s="37">
        <f>IF(L1257=0,"     －",IF(L1258=0,"     －",(L1258-L1257)/L1257*100))</f>
        <v>1.6509101882846877</v>
      </c>
      <c r="O1258" s="29">
        <f t="shared" si="758"/>
        <v>4331.551136363636</v>
      </c>
      <c r="P1258" s="30">
        <f t="shared" si="759"/>
        <v>55.272727272727273</v>
      </c>
      <c r="Q1258" s="6"/>
      <c r="R1258" s="7"/>
      <c r="S1258" s="8"/>
      <c r="T1258" s="9"/>
      <c r="U1258" s="5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</row>
    <row r="1259" spans="1:31">
      <c r="A1259" s="1"/>
      <c r="B1259" s="31">
        <f t="shared" si="761"/>
        <v>2020</v>
      </c>
      <c r="C1259" s="33">
        <v>11</v>
      </c>
      <c r="D1259" s="34"/>
      <c r="E1259" s="35">
        <v>136</v>
      </c>
      <c r="F1259" s="35">
        <v>115</v>
      </c>
      <c r="G1259" s="35"/>
      <c r="H1259" s="35">
        <v>694777</v>
      </c>
      <c r="I1259" s="34">
        <v>591419</v>
      </c>
      <c r="J1259" s="34"/>
      <c r="K1259" s="72">
        <v>9099</v>
      </c>
      <c r="L1259" s="36">
        <f t="shared" si="762"/>
        <v>252.42113540608858</v>
      </c>
      <c r="M1259" s="28">
        <f>IF(L1229=0,0,L1259/L1229*100)</f>
        <v>73.115075282734196</v>
      </c>
      <c r="N1259" s="37">
        <f t="shared" ref="N1259:N1263" si="763">IF(L1258=0,"     －",IF(L1259=0,"     －",(L1259-L1258)/L1258*100))</f>
        <v>-2.5640517015987165</v>
      </c>
      <c r="O1259" s="29">
        <f>IF(H1259=0,0,H1259/E1259)</f>
        <v>5108.6544117647063</v>
      </c>
      <c r="P1259" s="30">
        <f>IF(K1259=0,0,K1259/E1259)</f>
        <v>66.904411764705884</v>
      </c>
      <c r="Q1259" s="6"/>
      <c r="R1259" s="7"/>
      <c r="S1259" s="8"/>
      <c r="T1259" s="9"/>
      <c r="U1259" s="5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</row>
    <row r="1260" spans="1:31">
      <c r="A1260" s="1"/>
      <c r="B1260" s="31">
        <f t="shared" si="761"/>
        <v>2021</v>
      </c>
      <c r="C1260" s="81">
        <v>5</v>
      </c>
      <c r="D1260" s="34"/>
      <c r="E1260" s="35">
        <v>46</v>
      </c>
      <c r="F1260" s="35">
        <v>35</v>
      </c>
      <c r="G1260" s="35"/>
      <c r="H1260" s="35">
        <v>211148</v>
      </c>
      <c r="I1260" s="34">
        <v>159470</v>
      </c>
      <c r="J1260" s="34"/>
      <c r="K1260" s="72">
        <v>2084</v>
      </c>
      <c r="L1260" s="36">
        <f t="shared" si="762"/>
        <v>334.9370611516315</v>
      </c>
      <c r="M1260" s="28">
        <f>IF(L1229=0,0,L1260/L1229*100)</f>
        <v>97.016235988646912</v>
      </c>
      <c r="N1260" s="37">
        <f t="shared" si="763"/>
        <v>32.68978471743003</v>
      </c>
      <c r="O1260" s="29">
        <f>IF(H1260=0,0,H1260/E1260)</f>
        <v>4590.173913043478</v>
      </c>
      <c r="P1260" s="30">
        <f>IF(K1260=0,0,K1260/E1260)</f>
        <v>45.304347826086953</v>
      </c>
      <c r="Q1260" s="6"/>
      <c r="R1260" s="7"/>
      <c r="S1260" s="8"/>
      <c r="T1260" s="9"/>
      <c r="U1260" s="5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</row>
    <row r="1261" spans="1:31">
      <c r="A1261" s="1"/>
      <c r="B1261" s="31">
        <f t="shared" si="761"/>
        <v>2022</v>
      </c>
      <c r="C1261" s="81">
        <v>10</v>
      </c>
      <c r="D1261" s="34"/>
      <c r="E1261" s="35">
        <v>113</v>
      </c>
      <c r="F1261" s="35">
        <v>98</v>
      </c>
      <c r="G1261" s="35"/>
      <c r="H1261" s="35">
        <v>710152</v>
      </c>
      <c r="I1261" s="34">
        <v>633982</v>
      </c>
      <c r="J1261" s="34"/>
      <c r="K1261" s="72">
        <v>7204</v>
      </c>
      <c r="L1261" s="36">
        <f t="shared" si="762"/>
        <v>325.87538569683511</v>
      </c>
      <c r="M1261" s="28">
        <f>IF(L1229=0,0,L1261/L1229*100)</f>
        <v>94.391475260908095</v>
      </c>
      <c r="N1261" s="37">
        <f t="shared" si="763"/>
        <v>-2.7054860467334239</v>
      </c>
      <c r="O1261" s="29">
        <f>IF(H1261=0,0,H1261/E1261)</f>
        <v>6284.5309734513276</v>
      </c>
      <c r="P1261" s="30">
        <f>IF(K1261=0,0,K1261/E1261)</f>
        <v>63.752212389380531</v>
      </c>
      <c r="Q1261" s="6"/>
      <c r="R1261" s="7"/>
      <c r="S1261" s="8"/>
      <c r="T1261" s="9"/>
      <c r="U1261" s="5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</row>
    <row r="1262" spans="1:31">
      <c r="A1262" s="1"/>
      <c r="B1262" s="31">
        <f t="shared" si="761"/>
        <v>2023</v>
      </c>
      <c r="C1262" s="81">
        <v>3</v>
      </c>
      <c r="D1262" s="34"/>
      <c r="E1262" s="35">
        <v>68</v>
      </c>
      <c r="F1262" s="35">
        <v>56</v>
      </c>
      <c r="G1262" s="35"/>
      <c r="H1262" s="35">
        <v>473130</v>
      </c>
      <c r="I1262" s="34">
        <v>399230</v>
      </c>
      <c r="J1262" s="34"/>
      <c r="K1262" s="72">
        <v>4570</v>
      </c>
      <c r="L1262" s="36">
        <f t="shared" si="762"/>
        <v>342.24588433260391</v>
      </c>
      <c r="M1262" s="28">
        <f>IF(L1229=0,0,L1262/L1229*100)</f>
        <v>99.133274073612682</v>
      </c>
      <c r="N1262" s="37">
        <f t="shared" si="763"/>
        <v>5.0235456110816621</v>
      </c>
      <c r="O1262" s="29">
        <f>IF(H1262=0,0,H1262/E1262)</f>
        <v>6957.7941176470586</v>
      </c>
      <c r="P1262" s="30">
        <f>IF(K1262=0,0,K1262/E1262)</f>
        <v>67.205882352941174</v>
      </c>
      <c r="Q1262" s="6"/>
      <c r="R1262" s="7"/>
      <c r="S1262" s="8"/>
      <c r="T1262" s="9"/>
      <c r="U1262" s="5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</row>
    <row r="1263" spans="1:31">
      <c r="A1263" s="1"/>
      <c r="B1263" s="31">
        <f t="shared" si="761"/>
        <v>2024</v>
      </c>
      <c r="C1263" s="81">
        <v>2</v>
      </c>
      <c r="D1263" s="34"/>
      <c r="E1263" s="35">
        <v>34</v>
      </c>
      <c r="F1263" s="35">
        <v>29</v>
      </c>
      <c r="G1263" s="35"/>
      <c r="H1263" s="35">
        <v>199352</v>
      </c>
      <c r="I1263" s="34">
        <v>170912</v>
      </c>
      <c r="J1263" s="34"/>
      <c r="K1263" s="72">
        <v>1877</v>
      </c>
      <c r="L1263" s="36">
        <f t="shared" si="762"/>
        <v>351.0995495791156</v>
      </c>
      <c r="M1263" s="28">
        <f>IF(L1229=0,0,L1263/L1229*100)</f>
        <v>101.6977835786722</v>
      </c>
      <c r="N1263" s="37">
        <f t="shared" si="763"/>
        <v>2.5869311076674517</v>
      </c>
      <c r="O1263" s="29">
        <f>IF(H1263=0,0,H1263/E1263)</f>
        <v>5863.2941176470586</v>
      </c>
      <c r="P1263" s="30">
        <f>IF(K1263=0,0,K1263/E1263)</f>
        <v>55.205882352941174</v>
      </c>
      <c r="Q1263" s="6"/>
      <c r="R1263" s="7"/>
      <c r="S1263" s="8"/>
      <c r="T1263" s="9"/>
      <c r="U1263" s="5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</row>
    <row r="1264" spans="1:31">
      <c r="A1264" s="1"/>
      <c r="B1264" s="58" t="s">
        <v>61</v>
      </c>
      <c r="C1264" s="59">
        <v>12</v>
      </c>
      <c r="D1264" s="60">
        <v>9</v>
      </c>
      <c r="E1264" s="61">
        <v>422</v>
      </c>
      <c r="F1264" s="61">
        <v>383</v>
      </c>
      <c r="G1264" s="61">
        <v>374</v>
      </c>
      <c r="H1264" s="61">
        <v>3789786</v>
      </c>
      <c r="I1264" s="60">
        <v>3545348</v>
      </c>
      <c r="J1264" s="60">
        <v>3502694</v>
      </c>
      <c r="K1264" s="73">
        <v>39397</v>
      </c>
      <c r="L1264" s="63">
        <f t="shared" ref="L1264:L1384" si="764">IF(H1264=0,0,H1264/K1264*3.30578)</f>
        <v>317.99880100210675</v>
      </c>
      <c r="M1264" s="62">
        <v>100</v>
      </c>
      <c r="N1264" s="63"/>
      <c r="O1264" s="64">
        <f t="shared" ref="O1264:O1384" si="765">IF(H1264=0,0,H1264/E1264)</f>
        <v>8980.5355450236966</v>
      </c>
      <c r="P1264" s="65">
        <f t="shared" ref="P1264:P1384" si="766">IF(K1264=0,0,K1264/E1264)</f>
        <v>93.357819905213276</v>
      </c>
      <c r="Q1264" s="6">
        <f t="shared" ref="Q1264:Q1279" si="767">IF(F1264=0,0,F1264/E1264*100)</f>
        <v>90.758293838862556</v>
      </c>
      <c r="R1264" s="7">
        <f t="shared" ref="R1264:R1279" si="768">IF(G1264=0,0,G1264/E1264*100)</f>
        <v>88.625592417061611</v>
      </c>
      <c r="S1264" s="8">
        <f t="shared" ref="S1264:S1279" si="769">IF(I1264=0,0,I1264/H1264*100)</f>
        <v>93.55008435832525</v>
      </c>
      <c r="T1264" s="9">
        <f t="shared" ref="T1264:T1279" si="770">E1264-F1264</f>
        <v>39</v>
      </c>
      <c r="U1264" s="5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</row>
    <row r="1265" spans="1:31">
      <c r="A1265" s="1"/>
      <c r="B1265" s="31">
        <v>1991</v>
      </c>
      <c r="C1265" s="33">
        <v>9</v>
      </c>
      <c r="D1265" s="34">
        <v>8</v>
      </c>
      <c r="E1265" s="35">
        <v>215</v>
      </c>
      <c r="F1265" s="35">
        <v>210</v>
      </c>
      <c r="G1265" s="35">
        <v>162</v>
      </c>
      <c r="H1265" s="35">
        <v>1099241</v>
      </c>
      <c r="I1265" s="34">
        <v>1040926</v>
      </c>
      <c r="J1265" s="34">
        <v>685684</v>
      </c>
      <c r="K1265" s="72">
        <v>11039</v>
      </c>
      <c r="L1265" s="36">
        <f t="shared" si="764"/>
        <v>329.182798530664</v>
      </c>
      <c r="M1265" s="28">
        <f>IF(L1264=0,0,L1265/L1264*100)</f>
        <v>103.51699361548322</v>
      </c>
      <c r="N1265" s="37">
        <f t="shared" ref="N1265:N1280" si="771">IF(L1264=0,"     －",IF(L1265=0,"     －",(L1265-L1264)/L1264*100))</f>
        <v>3.5169936154832113</v>
      </c>
      <c r="O1265" s="29">
        <f t="shared" si="765"/>
        <v>5112.7488372093021</v>
      </c>
      <c r="P1265" s="30">
        <f t="shared" si="766"/>
        <v>51.344186046511631</v>
      </c>
      <c r="Q1265" s="6">
        <f t="shared" si="767"/>
        <v>97.674418604651152</v>
      </c>
      <c r="R1265" s="7">
        <f t="shared" si="768"/>
        <v>75.348837209302317</v>
      </c>
      <c r="S1265" s="8">
        <f t="shared" si="769"/>
        <v>94.694975897005293</v>
      </c>
      <c r="T1265" s="9">
        <f t="shared" si="770"/>
        <v>5</v>
      </c>
      <c r="U1265" s="5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</row>
    <row r="1266" spans="1:31">
      <c r="A1266" s="1"/>
      <c r="B1266" s="31">
        <v>1992</v>
      </c>
      <c r="C1266" s="33">
        <v>6</v>
      </c>
      <c r="D1266" s="34">
        <v>6</v>
      </c>
      <c r="E1266" s="35">
        <v>142</v>
      </c>
      <c r="F1266" s="35">
        <v>142</v>
      </c>
      <c r="G1266" s="35">
        <v>135</v>
      </c>
      <c r="H1266" s="35">
        <v>836773</v>
      </c>
      <c r="I1266" s="34">
        <v>836773</v>
      </c>
      <c r="J1266" s="34">
        <v>800166</v>
      </c>
      <c r="K1266" s="72">
        <v>10517</v>
      </c>
      <c r="L1266" s="36">
        <f t="shared" si="764"/>
        <v>263.0205807682799</v>
      </c>
      <c r="M1266" s="28">
        <f>IF(L1264=0,0,L1266/L1264*100)</f>
        <v>82.711186312472094</v>
      </c>
      <c r="N1266" s="37">
        <f t="shared" si="771"/>
        <v>-20.098929244694713</v>
      </c>
      <c r="O1266" s="29">
        <f t="shared" si="765"/>
        <v>5892.7676056338032</v>
      </c>
      <c r="P1266" s="30">
        <f t="shared" si="766"/>
        <v>74.063380281690144</v>
      </c>
      <c r="Q1266" s="6">
        <f t="shared" si="767"/>
        <v>100</v>
      </c>
      <c r="R1266" s="7">
        <f t="shared" si="768"/>
        <v>95.070422535211264</v>
      </c>
      <c r="S1266" s="8">
        <f t="shared" si="769"/>
        <v>100</v>
      </c>
      <c r="T1266" s="9">
        <f t="shared" si="770"/>
        <v>0</v>
      </c>
      <c r="U1266" s="5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</row>
    <row r="1267" spans="1:31">
      <c r="A1267" s="1"/>
      <c r="B1267" s="31">
        <f>B1266+1</f>
        <v>1993</v>
      </c>
      <c r="C1267" s="33">
        <v>13</v>
      </c>
      <c r="D1267" s="34">
        <v>12</v>
      </c>
      <c r="E1267" s="35">
        <v>462</v>
      </c>
      <c r="F1267" s="35">
        <v>437</v>
      </c>
      <c r="G1267" s="35">
        <v>401</v>
      </c>
      <c r="H1267" s="35">
        <v>2154551</v>
      </c>
      <c r="I1267" s="34">
        <v>2014988</v>
      </c>
      <c r="J1267" s="34">
        <v>1831797</v>
      </c>
      <c r="K1267" s="72">
        <v>28420</v>
      </c>
      <c r="L1267" s="36">
        <f t="shared" si="764"/>
        <v>250.6147644187192</v>
      </c>
      <c r="M1267" s="28">
        <f>IF(L1264=0,0,L1267/L1264*100)</f>
        <v>78.80997149327581</v>
      </c>
      <c r="N1267" s="37">
        <f t="shared" si="771"/>
        <v>-4.7166713393010751</v>
      </c>
      <c r="O1267" s="29">
        <f t="shared" si="765"/>
        <v>4663.530303030303</v>
      </c>
      <c r="P1267" s="30">
        <f t="shared" si="766"/>
        <v>61.515151515151516</v>
      </c>
      <c r="Q1267" s="6">
        <f t="shared" si="767"/>
        <v>94.588744588744589</v>
      </c>
      <c r="R1267" s="7">
        <f t="shared" si="768"/>
        <v>86.796536796536799</v>
      </c>
      <c r="S1267" s="8">
        <f t="shared" si="769"/>
        <v>93.522409077343724</v>
      </c>
      <c r="T1267" s="9">
        <f t="shared" si="770"/>
        <v>25</v>
      </c>
      <c r="U1267" s="5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</row>
    <row r="1268" spans="1:31">
      <c r="A1268" s="1"/>
      <c r="B1268" s="31">
        <f t="shared" ref="B1268:B1288" si="772">B1267+1</f>
        <v>1994</v>
      </c>
      <c r="C1268" s="33">
        <v>15</v>
      </c>
      <c r="D1268" s="34">
        <v>13</v>
      </c>
      <c r="E1268" s="35">
        <v>463</v>
      </c>
      <c r="F1268" s="35">
        <v>437</v>
      </c>
      <c r="G1268" s="35">
        <v>415</v>
      </c>
      <c r="H1268" s="35">
        <v>2073091</v>
      </c>
      <c r="I1268" s="34">
        <v>1969309</v>
      </c>
      <c r="J1268" s="34">
        <v>1865273</v>
      </c>
      <c r="K1268" s="72">
        <v>29161</v>
      </c>
      <c r="L1268" s="36">
        <f t="shared" si="764"/>
        <v>235.01192572202598</v>
      </c>
      <c r="M1268" s="28">
        <f>IF(L1264=0,0,L1268/L1264*100)</f>
        <v>73.903399944098851</v>
      </c>
      <c r="N1268" s="37">
        <f t="shared" si="771"/>
        <v>-6.2258258139271074</v>
      </c>
      <c r="O1268" s="29">
        <f t="shared" si="765"/>
        <v>4477.5183585313171</v>
      </c>
      <c r="P1268" s="30">
        <f t="shared" si="766"/>
        <v>62.982721382289419</v>
      </c>
      <c r="Q1268" s="6">
        <f t="shared" si="767"/>
        <v>94.384449244060477</v>
      </c>
      <c r="R1268" s="7">
        <f t="shared" si="768"/>
        <v>89.632829373650097</v>
      </c>
      <c r="S1268" s="8">
        <f t="shared" si="769"/>
        <v>94.993852175326595</v>
      </c>
      <c r="T1268" s="9">
        <f t="shared" si="770"/>
        <v>26</v>
      </c>
      <c r="U1268" s="5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</row>
    <row r="1269" spans="1:31">
      <c r="A1269" s="1"/>
      <c r="B1269" s="31">
        <f t="shared" si="772"/>
        <v>1995</v>
      </c>
      <c r="C1269" s="33">
        <v>10</v>
      </c>
      <c r="D1269" s="34">
        <v>8</v>
      </c>
      <c r="E1269" s="35">
        <v>367</v>
      </c>
      <c r="F1269" s="35">
        <v>345</v>
      </c>
      <c r="G1269" s="35">
        <v>331</v>
      </c>
      <c r="H1269" s="35">
        <v>1572412</v>
      </c>
      <c r="I1269" s="34">
        <v>1493444</v>
      </c>
      <c r="J1269" s="34">
        <v>1427177</v>
      </c>
      <c r="K1269" s="72">
        <v>24660</v>
      </c>
      <c r="L1269" s="36">
        <f t="shared" si="764"/>
        <v>210.78865131224654</v>
      </c>
      <c r="M1269" s="28">
        <f>IF(L1264=0,0,L1269/L1264*100)</f>
        <v>66.28598933328999</v>
      </c>
      <c r="N1269" s="37">
        <f t="shared" si="771"/>
        <v>-10.30725327464059</v>
      </c>
      <c r="O1269" s="29">
        <f t="shared" si="765"/>
        <v>4284.5013623978202</v>
      </c>
      <c r="P1269" s="30">
        <f t="shared" si="766"/>
        <v>67.19346049046321</v>
      </c>
      <c r="Q1269" s="6">
        <f t="shared" si="767"/>
        <v>94.005449591280652</v>
      </c>
      <c r="R1269" s="7">
        <f t="shared" si="768"/>
        <v>90.190735694822891</v>
      </c>
      <c r="S1269" s="8">
        <f t="shared" si="769"/>
        <v>94.977906553753087</v>
      </c>
      <c r="T1269" s="9">
        <f t="shared" si="770"/>
        <v>22</v>
      </c>
      <c r="U1269" s="5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</row>
    <row r="1270" spans="1:31">
      <c r="A1270" s="1"/>
      <c r="B1270" s="31">
        <f t="shared" si="772"/>
        <v>1996</v>
      </c>
      <c r="C1270" s="33">
        <v>9</v>
      </c>
      <c r="D1270" s="34">
        <v>7</v>
      </c>
      <c r="E1270" s="35">
        <v>300</v>
      </c>
      <c r="F1270" s="35">
        <v>292</v>
      </c>
      <c r="G1270" s="35">
        <v>225</v>
      </c>
      <c r="H1270" s="35">
        <v>1224826</v>
      </c>
      <c r="I1270" s="34">
        <v>1191120</v>
      </c>
      <c r="J1270" s="34">
        <v>948453</v>
      </c>
      <c r="K1270" s="72">
        <v>19645</v>
      </c>
      <c r="L1270" s="36">
        <f t="shared" si="764"/>
        <v>206.10869403308732</v>
      </c>
      <c r="M1270" s="28">
        <f>IF(L1264=0,0,L1270/L1264*100)</f>
        <v>64.814299105398774</v>
      </c>
      <c r="N1270" s="37">
        <f t="shared" si="771"/>
        <v>-2.2202131139530312</v>
      </c>
      <c r="O1270" s="29">
        <f t="shared" si="765"/>
        <v>4082.7533333333336</v>
      </c>
      <c r="P1270" s="30">
        <f t="shared" si="766"/>
        <v>65.483333333333334</v>
      </c>
      <c r="Q1270" s="6">
        <f t="shared" si="767"/>
        <v>97.333333333333343</v>
      </c>
      <c r="R1270" s="7">
        <f t="shared" si="768"/>
        <v>75</v>
      </c>
      <c r="S1270" s="8">
        <f t="shared" si="769"/>
        <v>97.248098913641613</v>
      </c>
      <c r="T1270" s="9">
        <f t="shared" si="770"/>
        <v>8</v>
      </c>
      <c r="U1270" s="5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</row>
    <row r="1271" spans="1:31">
      <c r="A1271" s="1"/>
      <c r="B1271" s="31">
        <f t="shared" si="772"/>
        <v>1997</v>
      </c>
      <c r="C1271" s="33">
        <v>10</v>
      </c>
      <c r="D1271">
        <v>6</v>
      </c>
      <c r="E1271" s="35">
        <v>386</v>
      </c>
      <c r="F1271" s="35">
        <v>369</v>
      </c>
      <c r="G1271" s="35">
        <v>343</v>
      </c>
      <c r="H1271" s="35">
        <v>1654174</v>
      </c>
      <c r="I1271" s="34">
        <v>1587869</v>
      </c>
      <c r="J1271" s="34">
        <v>1478063</v>
      </c>
      <c r="K1271" s="72">
        <v>28061</v>
      </c>
      <c r="L1271" s="36">
        <f t="shared" si="764"/>
        <v>194.87314513809201</v>
      </c>
      <c r="M1271" s="28">
        <f>IF(L1264=0,0,L1271/L1264*100)</f>
        <v>61.281094307270976</v>
      </c>
      <c r="N1271" s="37">
        <f t="shared" si="771"/>
        <v>-5.4512736338970846</v>
      </c>
      <c r="O1271" s="29">
        <f t="shared" si="765"/>
        <v>4285.4248704663214</v>
      </c>
      <c r="P1271" s="30">
        <f t="shared" si="766"/>
        <v>72.696891191709838</v>
      </c>
      <c r="Q1271" s="6">
        <f t="shared" si="767"/>
        <v>95.595854922279784</v>
      </c>
      <c r="R1271" s="7">
        <f t="shared" si="768"/>
        <v>88.860103626943015</v>
      </c>
      <c r="S1271" s="8">
        <f t="shared" si="769"/>
        <v>95.99165504958971</v>
      </c>
      <c r="T1271" s="9">
        <f t="shared" si="770"/>
        <v>17</v>
      </c>
      <c r="U1271" s="5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</row>
    <row r="1272" spans="1:31">
      <c r="A1272" s="1"/>
      <c r="B1272" s="31">
        <f t="shared" si="772"/>
        <v>1998</v>
      </c>
      <c r="C1272" s="33">
        <v>6</v>
      </c>
      <c r="D1272" s="34">
        <v>3</v>
      </c>
      <c r="E1272" s="35">
        <v>129</v>
      </c>
      <c r="F1272" s="35">
        <v>88</v>
      </c>
      <c r="G1272" s="35">
        <v>92</v>
      </c>
      <c r="H1272" s="35">
        <v>557604</v>
      </c>
      <c r="I1272" s="34">
        <v>376867</v>
      </c>
      <c r="J1272" s="34">
        <v>390727</v>
      </c>
      <c r="K1272" s="72">
        <v>9268</v>
      </c>
      <c r="L1272" s="36">
        <f t="shared" si="764"/>
        <v>198.89039179110918</v>
      </c>
      <c r="M1272" s="28">
        <f>IF(L1264=0,0,L1272/L1264*100)</f>
        <v>62.544384181433287</v>
      </c>
      <c r="N1272" s="37">
        <f t="shared" si="771"/>
        <v>2.061467551196162</v>
      </c>
      <c r="O1272" s="29">
        <f t="shared" si="765"/>
        <v>4322.5116279069771</v>
      </c>
      <c r="P1272" s="30">
        <f t="shared" si="766"/>
        <v>71.844961240310084</v>
      </c>
      <c r="Q1272" s="6">
        <f t="shared" si="767"/>
        <v>68.217054263565885</v>
      </c>
      <c r="R1272" s="7">
        <f t="shared" si="768"/>
        <v>71.31782945736434</v>
      </c>
      <c r="S1272" s="8">
        <f t="shared" si="769"/>
        <v>67.586853752842529</v>
      </c>
      <c r="T1272" s="9">
        <f t="shared" si="770"/>
        <v>41</v>
      </c>
      <c r="U1272" s="5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</row>
    <row r="1273" spans="1:31">
      <c r="A1273" s="1"/>
      <c r="B1273" s="31">
        <f t="shared" si="772"/>
        <v>1999</v>
      </c>
      <c r="C1273" s="33">
        <v>10</v>
      </c>
      <c r="D1273" s="34">
        <v>6</v>
      </c>
      <c r="E1273" s="35">
        <v>203</v>
      </c>
      <c r="F1273" s="35">
        <v>192</v>
      </c>
      <c r="G1273" s="35">
        <v>155</v>
      </c>
      <c r="H1273" s="35">
        <v>712338</v>
      </c>
      <c r="I1273" s="34">
        <v>664868</v>
      </c>
      <c r="J1273" s="34">
        <v>541984</v>
      </c>
      <c r="K1273" s="72">
        <v>13648</v>
      </c>
      <c r="L1273" s="36">
        <f t="shared" si="764"/>
        <v>172.54049777549824</v>
      </c>
      <c r="M1273" s="28">
        <f>IF(L1264=0,0,L1273/L1264*100)</f>
        <v>54.258222745423232</v>
      </c>
      <c r="N1273" s="37">
        <f t="shared" si="771"/>
        <v>-13.248449951914088</v>
      </c>
      <c r="O1273" s="29">
        <f t="shared" si="765"/>
        <v>3509.0541871921182</v>
      </c>
      <c r="P1273" s="30">
        <f t="shared" si="766"/>
        <v>67.231527093596057</v>
      </c>
      <c r="Q1273" s="6">
        <f t="shared" si="767"/>
        <v>94.581280788177338</v>
      </c>
      <c r="R1273" s="7">
        <f t="shared" si="768"/>
        <v>76.354679802955658</v>
      </c>
      <c r="S1273" s="8">
        <f t="shared" si="769"/>
        <v>93.336028683012842</v>
      </c>
      <c r="T1273" s="9">
        <f t="shared" si="770"/>
        <v>11</v>
      </c>
      <c r="U1273" s="5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</row>
    <row r="1274" spans="1:31">
      <c r="A1274" s="1"/>
      <c r="B1274" s="31">
        <f t="shared" si="772"/>
        <v>2000</v>
      </c>
      <c r="C1274" s="33">
        <v>27</v>
      </c>
      <c r="D1274" s="34">
        <v>15</v>
      </c>
      <c r="E1274" s="35">
        <v>1053</v>
      </c>
      <c r="F1274" s="35">
        <v>957</v>
      </c>
      <c r="G1274" s="35">
        <v>876</v>
      </c>
      <c r="H1274" s="35">
        <v>3758910</v>
      </c>
      <c r="I1274" s="34">
        <v>3414300</v>
      </c>
      <c r="J1274" s="34">
        <v>3135830</v>
      </c>
      <c r="K1274" s="72">
        <v>80236</v>
      </c>
      <c r="L1274" s="36">
        <f t="shared" si="764"/>
        <v>154.86975297622016</v>
      </c>
      <c r="M1274" s="28">
        <f>IF(L1264=0,0,L1274/L1264*100)</f>
        <v>48.70136380646106</v>
      </c>
      <c r="N1274" s="37">
        <f t="shared" si="771"/>
        <v>-10.241505633228464</v>
      </c>
      <c r="O1274" s="29">
        <f t="shared" si="765"/>
        <v>3569.7150997150998</v>
      </c>
      <c r="P1274" s="30">
        <f t="shared" si="766"/>
        <v>76.197530864197532</v>
      </c>
      <c r="Q1274" s="6">
        <f t="shared" si="767"/>
        <v>90.883190883190878</v>
      </c>
      <c r="R1274" s="7">
        <f t="shared" si="768"/>
        <v>83.190883190883198</v>
      </c>
      <c r="S1274" s="8">
        <f t="shared" si="769"/>
        <v>90.832182733824425</v>
      </c>
      <c r="T1274" s="9">
        <f t="shared" si="770"/>
        <v>96</v>
      </c>
      <c r="U1274" s="5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</row>
    <row r="1275" spans="1:31">
      <c r="A1275" s="1"/>
      <c r="B1275" s="31">
        <f t="shared" si="772"/>
        <v>2001</v>
      </c>
      <c r="C1275" s="33">
        <v>11</v>
      </c>
      <c r="D1275" s="34"/>
      <c r="E1275" s="35">
        <v>290</v>
      </c>
      <c r="F1275" s="35">
        <v>261</v>
      </c>
      <c r="G1275" s="35">
        <v>217</v>
      </c>
      <c r="H1275" s="35">
        <v>1056690</v>
      </c>
      <c r="I1275" s="34">
        <v>945490</v>
      </c>
      <c r="J1275" s="34"/>
      <c r="K1275" s="72">
        <v>21672</v>
      </c>
      <c r="L1275" s="36">
        <f t="shared" si="764"/>
        <v>161.18423164451826</v>
      </c>
      <c r="M1275" s="28">
        <f>IF(L1264=0,0,L1275/L1264*100)</f>
        <v>50.687056409200238</v>
      </c>
      <c r="N1275" s="37">
        <f t="shared" si="771"/>
        <v>4.0772833603393686</v>
      </c>
      <c r="O1275" s="29">
        <f t="shared" si="765"/>
        <v>3643.7586206896553</v>
      </c>
      <c r="P1275" s="30">
        <f t="shared" si="766"/>
        <v>74.731034482758616</v>
      </c>
      <c r="Q1275" s="6">
        <f t="shared" si="767"/>
        <v>90</v>
      </c>
      <c r="R1275" s="7">
        <f t="shared" si="768"/>
        <v>74.827586206896555</v>
      </c>
      <c r="S1275" s="8">
        <f t="shared" si="769"/>
        <v>89.476573072518903</v>
      </c>
      <c r="T1275" s="9">
        <f t="shared" si="770"/>
        <v>29</v>
      </c>
      <c r="U1275" s="5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</row>
    <row r="1276" spans="1:31">
      <c r="A1276" s="1"/>
      <c r="B1276" s="31">
        <f t="shared" si="772"/>
        <v>2002</v>
      </c>
      <c r="C1276" s="33">
        <v>10</v>
      </c>
      <c r="D1276" s="34"/>
      <c r="E1276" s="35">
        <v>297</v>
      </c>
      <c r="F1276" s="35">
        <v>269</v>
      </c>
      <c r="G1276" s="35">
        <v>171</v>
      </c>
      <c r="H1276" s="35">
        <v>1200782</v>
      </c>
      <c r="I1276" s="34">
        <v>1090929</v>
      </c>
      <c r="J1276" s="34"/>
      <c r="K1276" s="72">
        <v>26815</v>
      </c>
      <c r="L1276" s="36">
        <f t="shared" si="764"/>
        <v>148.03360507029649</v>
      </c>
      <c r="M1276" s="28">
        <f>IF(L1264=0,0,L1276/L1264*100)</f>
        <v>46.551623655120558</v>
      </c>
      <c r="N1276" s="37">
        <f t="shared" si="771"/>
        <v>-8.1587550097485089</v>
      </c>
      <c r="O1276" s="29">
        <f t="shared" si="765"/>
        <v>4043.037037037037</v>
      </c>
      <c r="P1276" s="30">
        <f t="shared" si="766"/>
        <v>90.28619528619528</v>
      </c>
      <c r="Q1276" s="6">
        <f t="shared" si="767"/>
        <v>90.572390572390574</v>
      </c>
      <c r="R1276" s="7">
        <f t="shared" si="768"/>
        <v>57.575757575757578</v>
      </c>
      <c r="S1276" s="8">
        <f t="shared" si="769"/>
        <v>90.851545076458507</v>
      </c>
      <c r="T1276" s="9">
        <f t="shared" si="770"/>
        <v>28</v>
      </c>
      <c r="U1276" s="5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</row>
    <row r="1277" spans="1:31">
      <c r="A1277" s="1"/>
      <c r="B1277" s="31">
        <f t="shared" si="772"/>
        <v>2003</v>
      </c>
      <c r="C1277" s="33">
        <v>8</v>
      </c>
      <c r="D1277" s="34"/>
      <c r="E1277" s="35">
        <v>503</v>
      </c>
      <c r="F1277" s="35">
        <v>501</v>
      </c>
      <c r="G1277" s="35"/>
      <c r="H1277" s="35">
        <v>1954472</v>
      </c>
      <c r="I1277" s="34">
        <v>1943402</v>
      </c>
      <c r="J1277" s="34"/>
      <c r="K1277" s="72">
        <v>42577</v>
      </c>
      <c r="L1277" s="36">
        <f t="shared" si="764"/>
        <v>151.74987547643093</v>
      </c>
      <c r="M1277" s="28">
        <f>IF(L1264=0,0,L1277/L1264*100)</f>
        <v>47.720266553906157</v>
      </c>
      <c r="N1277" s="37">
        <f t="shared" si="771"/>
        <v>2.5104234976711552</v>
      </c>
      <c r="O1277" s="29">
        <f t="shared" si="765"/>
        <v>3885.6302186878729</v>
      </c>
      <c r="P1277" s="30">
        <f t="shared" si="766"/>
        <v>84.646123260437378</v>
      </c>
      <c r="Q1277" s="15">
        <f t="shared" si="767"/>
        <v>99.602385685884684</v>
      </c>
      <c r="R1277" s="16">
        <f t="shared" si="768"/>
        <v>0</v>
      </c>
      <c r="S1277" s="17">
        <f t="shared" si="769"/>
        <v>99.433606621123246</v>
      </c>
      <c r="T1277" s="18">
        <f t="shared" si="770"/>
        <v>2</v>
      </c>
      <c r="U1277" s="5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</row>
    <row r="1278" spans="1:31">
      <c r="A1278" s="1"/>
      <c r="B1278" s="31">
        <f t="shared" si="772"/>
        <v>2004</v>
      </c>
      <c r="C1278" s="33">
        <v>11</v>
      </c>
      <c r="D1278" s="34"/>
      <c r="E1278" s="35">
        <v>282</v>
      </c>
      <c r="F1278" s="35">
        <v>258</v>
      </c>
      <c r="G1278" s="35"/>
      <c r="H1278" s="35">
        <v>1024005</v>
      </c>
      <c r="I1278" s="34">
        <v>946242</v>
      </c>
      <c r="J1278" s="34"/>
      <c r="K1278" s="72">
        <v>21722</v>
      </c>
      <c r="L1278" s="36">
        <f t="shared" si="764"/>
        <v>155.83902259920816</v>
      </c>
      <c r="M1278" s="28">
        <f>IF(L1264=0,0,L1278/L1264*100)</f>
        <v>49.006166723935458</v>
      </c>
      <c r="N1278" s="37">
        <f t="shared" si="771"/>
        <v>2.6946625886439963</v>
      </c>
      <c r="O1278" s="29">
        <f t="shared" si="765"/>
        <v>3631.2234042553191</v>
      </c>
      <c r="P1278" s="30">
        <f t="shared" si="766"/>
        <v>77.028368794326241</v>
      </c>
      <c r="Q1278" s="6">
        <f t="shared" si="767"/>
        <v>91.489361702127653</v>
      </c>
      <c r="R1278" s="7">
        <f t="shared" si="768"/>
        <v>0</v>
      </c>
      <c r="S1278" s="8">
        <f t="shared" si="769"/>
        <v>92.405994111356875</v>
      </c>
      <c r="T1278" s="9">
        <f t="shared" si="770"/>
        <v>24</v>
      </c>
      <c r="U1278" s="5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</row>
    <row r="1279" spans="1:31">
      <c r="A1279" s="1"/>
      <c r="B1279" s="31">
        <f t="shared" si="772"/>
        <v>2005</v>
      </c>
      <c r="C1279" s="33">
        <v>10</v>
      </c>
      <c r="D1279" s="34"/>
      <c r="E1279" s="35">
        <v>334</v>
      </c>
      <c r="F1279" s="35">
        <v>315</v>
      </c>
      <c r="G1279" s="35"/>
      <c r="H1279" s="35">
        <v>1215732</v>
      </c>
      <c r="I1279" s="34">
        <v>1156792</v>
      </c>
      <c r="J1279" s="34"/>
      <c r="K1279" s="72">
        <v>25486</v>
      </c>
      <c r="L1279" s="36">
        <f t="shared" si="764"/>
        <v>157.69216554029663</v>
      </c>
      <c r="M1279" s="28">
        <f>IF(L1264=0,0,L1279/L1264*100)</f>
        <v>49.588918273705033</v>
      </c>
      <c r="N1279" s="37">
        <f t="shared" si="771"/>
        <v>1.1891392221153987</v>
      </c>
      <c r="O1279" s="29">
        <f t="shared" si="765"/>
        <v>3639.9161676646709</v>
      </c>
      <c r="P1279" s="30">
        <f t="shared" si="766"/>
        <v>76.305389221556879</v>
      </c>
      <c r="Q1279" s="6">
        <f t="shared" si="767"/>
        <v>94.311377245508993</v>
      </c>
      <c r="R1279" s="7">
        <f t="shared" si="768"/>
        <v>0</v>
      </c>
      <c r="S1279" s="8">
        <f t="shared" si="769"/>
        <v>95.151892028835306</v>
      </c>
      <c r="T1279" s="9">
        <f t="shared" si="770"/>
        <v>19</v>
      </c>
      <c r="U1279" s="5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</row>
    <row r="1280" spans="1:31">
      <c r="A1280" s="1"/>
      <c r="B1280" s="31">
        <f t="shared" si="772"/>
        <v>2006</v>
      </c>
      <c r="C1280" s="33">
        <v>19</v>
      </c>
      <c r="D1280" s="34">
        <v>0</v>
      </c>
      <c r="E1280" s="35">
        <v>733</v>
      </c>
      <c r="F1280" s="35">
        <v>701</v>
      </c>
      <c r="G1280" s="35">
        <v>0</v>
      </c>
      <c r="H1280" s="35">
        <v>3095866</v>
      </c>
      <c r="I1280" s="34">
        <v>2954226</v>
      </c>
      <c r="J1280" s="34">
        <v>0</v>
      </c>
      <c r="K1280" s="72">
        <v>68505</v>
      </c>
      <c r="L1280" s="36">
        <f t="shared" si="764"/>
        <v>149.39423261776511</v>
      </c>
      <c r="M1280" s="28">
        <f>IF(L1264=0,0,L1280/L1264*100)</f>
        <v>46.979495566329312</v>
      </c>
      <c r="N1280" s="37">
        <f t="shared" si="771"/>
        <v>-5.2621085480692846</v>
      </c>
      <c r="O1280" s="29">
        <f t="shared" si="765"/>
        <v>4223.5552523874485</v>
      </c>
      <c r="P1280" s="30">
        <f t="shared" si="766"/>
        <v>93.458390177353337</v>
      </c>
      <c r="Q1280" s="6"/>
      <c r="R1280" s="7"/>
      <c r="S1280" s="8"/>
      <c r="T1280" s="9"/>
      <c r="U1280" s="5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</row>
    <row r="1281" spans="1:31">
      <c r="A1281" s="1"/>
      <c r="B1281" s="31">
        <f t="shared" si="772"/>
        <v>2007</v>
      </c>
      <c r="C1281" s="33">
        <v>13</v>
      </c>
      <c r="D1281" s="34"/>
      <c r="E1281" s="35">
        <v>334</v>
      </c>
      <c r="F1281" s="35">
        <v>327</v>
      </c>
      <c r="G1281" s="35"/>
      <c r="H1281" s="35">
        <v>1261822</v>
      </c>
      <c r="I1281" s="34">
        <v>1232262</v>
      </c>
      <c r="J1281" s="34"/>
      <c r="K1281" s="72">
        <v>27339</v>
      </c>
      <c r="L1281" s="36">
        <f t="shared" ref="L1281:L1286" si="773">IF(H1281=0,0,H1281/K1281*3.30578)</f>
        <v>152.57712173671311</v>
      </c>
      <c r="M1281" s="28">
        <f>IF(L1264=0,0,L1281/L1264*100)</f>
        <v>47.980407868173778</v>
      </c>
      <c r="N1281" s="37">
        <f>IF(L1280=0,"     －",IF(L1281=0,"     －",(L1281-L1280)/L1280*100))</f>
        <v>2.1305301169768898</v>
      </c>
      <c r="O1281" s="29">
        <f>IF(H1281=0,0,H1281/E1281)</f>
        <v>3777.9101796407185</v>
      </c>
      <c r="P1281" s="30">
        <f>IF(K1281=0,0,K1281/E1281)</f>
        <v>81.85329341317366</v>
      </c>
      <c r="Q1281" s="6"/>
      <c r="R1281" s="7"/>
      <c r="S1281" s="8"/>
      <c r="T1281" s="9"/>
      <c r="U1281" s="5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</row>
    <row r="1282" spans="1:31">
      <c r="A1282" s="1"/>
      <c r="B1282" s="31">
        <f t="shared" si="772"/>
        <v>2008</v>
      </c>
      <c r="C1282" s="33">
        <v>4</v>
      </c>
      <c r="D1282" s="34"/>
      <c r="E1282" s="35">
        <v>53</v>
      </c>
      <c r="F1282" s="35">
        <v>49</v>
      </c>
      <c r="G1282" s="35"/>
      <c r="H1282" s="35">
        <v>243600</v>
      </c>
      <c r="I1282" s="34">
        <v>223040</v>
      </c>
      <c r="J1282" s="34"/>
      <c r="K1282" s="72">
        <v>3666</v>
      </c>
      <c r="L1282" s="36">
        <f t="shared" si="773"/>
        <v>219.66394108019639</v>
      </c>
      <c r="M1282" s="28">
        <f>IF(L1264=0,0,L1282/L1264*100)</f>
        <v>69.076971481644406</v>
      </c>
      <c r="N1282" s="37">
        <f>IF(L1281=0,"     －",IF(L1282=0,"     －",(L1282-L1281)/L1281*100))</f>
        <v>43.969121045059573</v>
      </c>
      <c r="O1282" s="29">
        <f>IF(H1282=0,0,H1282/E1282)</f>
        <v>4596.2264150943392</v>
      </c>
      <c r="P1282" s="30">
        <f>IF(K1282=0,0,K1282/E1282)</f>
        <v>69.169811320754718</v>
      </c>
      <c r="Q1282" s="6"/>
      <c r="R1282" s="7"/>
      <c r="S1282" s="8"/>
      <c r="T1282" s="9"/>
      <c r="U1282" s="5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</row>
    <row r="1283" spans="1:31">
      <c r="A1283" s="1"/>
      <c r="B1283" s="31">
        <f t="shared" si="772"/>
        <v>2009</v>
      </c>
      <c r="C1283" s="33">
        <v>6</v>
      </c>
      <c r="D1283" s="34"/>
      <c r="E1283" s="35">
        <v>152</v>
      </c>
      <c r="F1283" s="35">
        <v>140</v>
      </c>
      <c r="G1283" s="35"/>
      <c r="H1283" s="35">
        <v>626690</v>
      </c>
      <c r="I1283" s="34">
        <v>581230</v>
      </c>
      <c r="J1283" s="34"/>
      <c r="K1283" s="72">
        <v>11918</v>
      </c>
      <c r="L1283" s="36">
        <f t="shared" si="773"/>
        <v>173.82944019130727</v>
      </c>
      <c r="M1283" s="28">
        <f>IF(L1264=0,0,L1283/L1264*100)</f>
        <v>54.663552077404113</v>
      </c>
      <c r="N1283" s="37">
        <f>IF(L1282=0,"     －",IF(L1283=0,"     －",(L1283-L1282)/L1282*100))</f>
        <v>-20.865737300122262</v>
      </c>
      <c r="O1283" s="29">
        <f>IF(H1283=0,0,H1283/E1283)</f>
        <v>4122.9605263157891</v>
      </c>
      <c r="P1283" s="30">
        <f>IF(K1283=0,0,K1283/E1283)</f>
        <v>78.40789473684211</v>
      </c>
      <c r="Q1283" s="6"/>
      <c r="R1283" s="7"/>
      <c r="S1283" s="8"/>
      <c r="T1283" s="9"/>
      <c r="U1283" s="5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</row>
    <row r="1284" spans="1:31">
      <c r="A1284" s="1"/>
      <c r="B1284" s="31">
        <f t="shared" si="772"/>
        <v>2010</v>
      </c>
      <c r="C1284" s="33">
        <v>3</v>
      </c>
      <c r="D1284" s="34"/>
      <c r="E1284" s="35">
        <v>69</v>
      </c>
      <c r="F1284" s="35">
        <v>39</v>
      </c>
      <c r="G1284" s="35"/>
      <c r="H1284" s="35">
        <v>315410</v>
      </c>
      <c r="I1284" s="34">
        <v>183070</v>
      </c>
      <c r="J1284" s="34"/>
      <c r="K1284" s="72">
        <v>5735</v>
      </c>
      <c r="L1284" s="36">
        <f t="shared" si="773"/>
        <v>181.80925367044463</v>
      </c>
      <c r="M1284" s="28">
        <f>IF(L1264=0,0,L1284/L1264*100)</f>
        <v>57.172936846777652</v>
      </c>
      <c r="N1284" s="37">
        <f>IF(L1283=0,"     －",IF(L1284=0,"     －",(L1284-L1283)/L1283*100))</f>
        <v>4.5905995384643772</v>
      </c>
      <c r="O1284" s="29">
        <f>IF(H1284=0,0,H1284/E1284)</f>
        <v>4571.159420289855</v>
      </c>
      <c r="P1284" s="30">
        <f>IF(K1284=0,0,K1284/E1284)</f>
        <v>83.115942028985501</v>
      </c>
      <c r="Q1284" s="6"/>
      <c r="R1284" s="7"/>
      <c r="S1284" s="8"/>
      <c r="T1284" s="9"/>
      <c r="U1284" s="5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</row>
    <row r="1285" spans="1:31">
      <c r="A1285" s="1"/>
      <c r="B1285" s="31">
        <f t="shared" si="772"/>
        <v>2011</v>
      </c>
      <c r="C1285" s="33">
        <v>9</v>
      </c>
      <c r="D1285" s="34"/>
      <c r="E1285" s="35">
        <v>98</v>
      </c>
      <c r="F1285" s="35">
        <v>95</v>
      </c>
      <c r="G1285" s="35"/>
      <c r="H1285" s="35">
        <v>336130</v>
      </c>
      <c r="I1285" s="34">
        <v>323490</v>
      </c>
      <c r="J1285" s="34"/>
      <c r="K1285" s="72">
        <v>6213</v>
      </c>
      <c r="L1285" s="36">
        <f t="shared" si="773"/>
        <v>178.84626290037019</v>
      </c>
      <c r="M1285" s="28">
        <f>IF(L1264=0,0,L1285/L1264*100)</f>
        <v>56.241175229835328</v>
      </c>
      <c r="N1285" s="37">
        <f>IF(L1284=0,"     －",IF(L1285=0,"     －",(L1285-L1284)/L1284*100))</f>
        <v>-1.6297249508791709</v>
      </c>
      <c r="O1285" s="29">
        <f>IF(H1285=0,0,H1285/E1285)</f>
        <v>3429.8979591836733</v>
      </c>
      <c r="P1285" s="30">
        <f>IF(K1285=0,0,K1285/E1285)</f>
        <v>63.397959183673471</v>
      </c>
      <c r="Q1285" s="6"/>
      <c r="R1285" s="7"/>
      <c r="S1285" s="8"/>
      <c r="T1285" s="9"/>
      <c r="U1285" s="5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</row>
    <row r="1286" spans="1:31">
      <c r="A1286" s="1"/>
      <c r="B1286" s="31">
        <f t="shared" si="772"/>
        <v>2012</v>
      </c>
      <c r="C1286" s="33">
        <v>7</v>
      </c>
      <c r="D1286" s="34"/>
      <c r="E1286" s="35">
        <v>474</v>
      </c>
      <c r="F1286" s="35">
        <v>454</v>
      </c>
      <c r="G1286" s="35"/>
      <c r="H1286" s="35">
        <v>2298438</v>
      </c>
      <c r="I1286" s="34">
        <v>2217408</v>
      </c>
      <c r="J1286" s="34"/>
      <c r="K1286" s="72">
        <v>36868</v>
      </c>
      <c r="L1286" s="36">
        <f t="shared" si="773"/>
        <v>206.09011532060325</v>
      </c>
      <c r="M1286" s="28">
        <f>IF(L1264=0,0,L1286/L1264*100)</f>
        <v>64.808456720954084</v>
      </c>
      <c r="N1286" s="37">
        <f t="shared" ref="N1286:N1288" si="774">IF(L1285=0,"     －",IF(L1286=0,"     －",(L1286-L1285)/L1285*100))</f>
        <v>15.233112494729495</v>
      </c>
      <c r="O1286" s="29">
        <f t="shared" ref="O1286:O1293" si="775">IF(H1286=0,0,H1286/E1286)</f>
        <v>4849.0253164556962</v>
      </c>
      <c r="P1286" s="30">
        <f t="shared" ref="P1286:P1293" si="776">IF(K1286=0,0,K1286/E1286)</f>
        <v>77.780590717299575</v>
      </c>
      <c r="Q1286" s="6"/>
      <c r="R1286" s="7"/>
      <c r="S1286" s="8"/>
      <c r="T1286" s="9"/>
      <c r="U1286" s="5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</row>
    <row r="1287" spans="1:31">
      <c r="A1287" s="1"/>
      <c r="B1287" s="31">
        <f t="shared" si="772"/>
        <v>2013</v>
      </c>
      <c r="C1287" s="33">
        <v>14</v>
      </c>
      <c r="D1287" s="34"/>
      <c r="E1287" s="35">
        <v>575</v>
      </c>
      <c r="F1287" s="35">
        <v>567</v>
      </c>
      <c r="G1287" s="35"/>
      <c r="H1287" s="35">
        <v>2330201</v>
      </c>
      <c r="I1287" s="34">
        <v>2304001</v>
      </c>
      <c r="J1287" s="34"/>
      <c r="K1287" s="72">
        <v>47465</v>
      </c>
      <c r="L1287" s="36">
        <f>IF(H1287=0,0,H1287/K1287*3.30578)</f>
        <v>162.29077976993574</v>
      </c>
      <c r="M1287" s="28">
        <f>IF(L1264=0,0,L1287/L1264*100)</f>
        <v>51.035028829829002</v>
      </c>
      <c r="N1287" s="37">
        <f t="shared" si="774"/>
        <v>-21.252516396786547</v>
      </c>
      <c r="O1287" s="29">
        <f t="shared" si="775"/>
        <v>4052.5234782608695</v>
      </c>
      <c r="P1287" s="30">
        <f t="shared" si="776"/>
        <v>82.547826086956519</v>
      </c>
      <c r="Q1287" s="6"/>
      <c r="R1287" s="7"/>
      <c r="S1287" s="8"/>
      <c r="T1287" s="9"/>
      <c r="U1287" s="5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</row>
    <row r="1288" spans="1:31">
      <c r="A1288" s="1"/>
      <c r="B1288" s="31">
        <f t="shared" si="772"/>
        <v>2014</v>
      </c>
      <c r="C1288" s="33">
        <v>21</v>
      </c>
      <c r="D1288" s="34"/>
      <c r="E1288" s="35">
        <v>520</v>
      </c>
      <c r="F1288" s="35">
        <v>503</v>
      </c>
      <c r="G1288" s="35"/>
      <c r="H1288" s="35">
        <v>2150792</v>
      </c>
      <c r="I1288" s="34">
        <v>2083565</v>
      </c>
      <c r="J1288" s="34"/>
      <c r="K1288" s="72">
        <v>42632</v>
      </c>
      <c r="L1288" s="36">
        <f>IF(H1288=0,0,H1288/K1288*3.30578)</f>
        <v>166.77719032088572</v>
      </c>
      <c r="M1288" s="28">
        <f>IF(L1264=0,0,L1288/L1264*100)</f>
        <v>52.445855077227421</v>
      </c>
      <c r="N1288" s="37">
        <f t="shared" si="774"/>
        <v>2.7644272566253876</v>
      </c>
      <c r="O1288" s="29">
        <f t="shared" si="775"/>
        <v>4136.1384615384613</v>
      </c>
      <c r="P1288" s="30">
        <f t="shared" si="776"/>
        <v>81.984615384615381</v>
      </c>
      <c r="Q1288" s="6"/>
      <c r="R1288" s="7"/>
      <c r="S1288" s="8"/>
      <c r="T1288" s="9"/>
      <c r="U1288" s="5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</row>
    <row r="1289" spans="1:31">
      <c r="A1289" s="1"/>
      <c r="B1289" s="31">
        <f t="shared" ref="B1289:B1298" si="777">B1288+1</f>
        <v>2015</v>
      </c>
      <c r="C1289" s="33">
        <v>12</v>
      </c>
      <c r="D1289" s="34"/>
      <c r="E1289" s="35">
        <v>245</v>
      </c>
      <c r="F1289" s="35">
        <v>197</v>
      </c>
      <c r="G1289" s="35"/>
      <c r="H1289" s="35">
        <v>1114995</v>
      </c>
      <c r="I1289" s="34">
        <v>895983</v>
      </c>
      <c r="J1289" s="34"/>
      <c r="K1289" s="72">
        <v>18738</v>
      </c>
      <c r="L1289" s="36">
        <f>IF(H1289=0,0,H1289/K1289*3.30578)</f>
        <v>196.70872937880242</v>
      </c>
      <c r="M1289" s="28">
        <f>IF(L1264=0,0,L1289/L1264*100)</f>
        <v>61.858324232329174</v>
      </c>
      <c r="N1289" s="37">
        <f>IF(L1288=0,"     －",IF(L1289=0,"     －",(L1289-L1288)/L1288*100))</f>
        <v>17.947022012019307</v>
      </c>
      <c r="O1289" s="29">
        <f t="shared" si="775"/>
        <v>4551</v>
      </c>
      <c r="P1289" s="30">
        <f t="shared" si="776"/>
        <v>76.481632653061226</v>
      </c>
      <c r="Q1289" s="6"/>
      <c r="R1289" s="7"/>
      <c r="S1289" s="8"/>
      <c r="T1289" s="9"/>
      <c r="U1289" s="5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</row>
    <row r="1290" spans="1:31">
      <c r="A1290" s="1"/>
      <c r="B1290" s="31">
        <f t="shared" si="777"/>
        <v>2016</v>
      </c>
      <c r="C1290" s="33">
        <v>6</v>
      </c>
      <c r="D1290" s="34"/>
      <c r="E1290" s="35">
        <v>172</v>
      </c>
      <c r="F1290" s="35">
        <v>137</v>
      </c>
      <c r="G1290" s="35"/>
      <c r="H1290" s="35">
        <v>722646</v>
      </c>
      <c r="I1290" s="34">
        <v>574106</v>
      </c>
      <c r="J1290" s="34"/>
      <c r="K1290" s="72">
        <v>12405</v>
      </c>
      <c r="L1290" s="36">
        <f>IF(H1290=0,0,H1290/K1290*3.30578)</f>
        <v>192.57627520193469</v>
      </c>
      <c r="M1290" s="28">
        <f>IF(L1264=0,0,L1290/L1264*100)</f>
        <v>60.558805440483056</v>
      </c>
      <c r="N1290" s="37">
        <f>IF(L1289=0,"     －",IF(L1290=0,"     －",(L1290-L1289)/L1289*100))</f>
        <v>-2.1007985715315405</v>
      </c>
      <c r="O1290" s="29">
        <f t="shared" si="775"/>
        <v>4201.4302325581393</v>
      </c>
      <c r="P1290" s="30">
        <f t="shared" si="776"/>
        <v>72.122093023255815</v>
      </c>
      <c r="Q1290" s="6"/>
      <c r="R1290" s="7"/>
      <c r="S1290" s="8"/>
      <c r="T1290" s="9"/>
      <c r="U1290" s="5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</row>
    <row r="1291" spans="1:31">
      <c r="A1291" s="1"/>
      <c r="B1291" s="31">
        <f t="shared" si="777"/>
        <v>2017</v>
      </c>
      <c r="C1291" s="33">
        <v>1</v>
      </c>
      <c r="D1291" s="34"/>
      <c r="E1291" s="35">
        <v>12</v>
      </c>
      <c r="F1291" s="35">
        <v>12</v>
      </c>
      <c r="G1291" s="35"/>
      <c r="H1291" s="35">
        <v>43526</v>
      </c>
      <c r="I1291" s="34">
        <v>43526</v>
      </c>
      <c r="J1291" s="34"/>
      <c r="K1291" s="72">
        <v>813</v>
      </c>
      <c r="L1291" s="36">
        <f t="shared" ref="L1291:L1298" si="778">IF(H1291=0,0,H1291/K1291*3.30578)</f>
        <v>176.98324757687575</v>
      </c>
      <c r="M1291" s="28">
        <f>IF(L1264=0,0,L1291/L1264*100)</f>
        <v>55.655319145591129</v>
      </c>
      <c r="N1291" s="37">
        <f>IF(L1290=0,"     －",IF(L1291=0,"     －",(L1291-L1290)/L1290*100))</f>
        <v>-8.0970657515875999</v>
      </c>
      <c r="O1291" s="29">
        <f t="shared" si="775"/>
        <v>3627.1666666666665</v>
      </c>
      <c r="P1291" s="30">
        <f t="shared" si="776"/>
        <v>67.75</v>
      </c>
      <c r="Q1291" s="6"/>
      <c r="R1291" s="7"/>
      <c r="S1291" s="8"/>
      <c r="T1291" s="9"/>
      <c r="U1291" s="5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</row>
    <row r="1292" spans="1:31">
      <c r="A1292" s="1"/>
      <c r="B1292" s="31">
        <f t="shared" si="777"/>
        <v>2018</v>
      </c>
      <c r="C1292" s="33">
        <v>0</v>
      </c>
      <c r="D1292" s="34"/>
      <c r="E1292" s="35">
        <v>0</v>
      </c>
      <c r="F1292" s="35">
        <v>0</v>
      </c>
      <c r="G1292" s="35"/>
      <c r="H1292" s="35">
        <v>0</v>
      </c>
      <c r="I1292" s="34">
        <v>0</v>
      </c>
      <c r="J1292" s="34"/>
      <c r="K1292" s="72">
        <v>0</v>
      </c>
      <c r="L1292" s="36">
        <f t="shared" si="778"/>
        <v>0</v>
      </c>
      <c r="M1292" s="28">
        <f>IF(L1264=0,0,L1292/L1264*100)</f>
        <v>0</v>
      </c>
      <c r="N1292" s="37" t="str">
        <f>IF(L1291=0,"     －",IF(L1292=0,"     －",(L1292-L1291)/L1291*100))</f>
        <v xml:space="preserve">     －</v>
      </c>
      <c r="O1292" s="29">
        <f t="shared" si="775"/>
        <v>0</v>
      </c>
      <c r="P1292" s="30">
        <f t="shared" si="776"/>
        <v>0</v>
      </c>
      <c r="Q1292" s="6"/>
      <c r="R1292" s="7"/>
      <c r="S1292" s="8"/>
      <c r="T1292" s="9"/>
      <c r="U1292" s="5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</row>
    <row r="1293" spans="1:31">
      <c r="A1293" s="1"/>
      <c r="B1293" s="31">
        <f t="shared" si="777"/>
        <v>2019</v>
      </c>
      <c r="C1293" s="33">
        <v>6</v>
      </c>
      <c r="D1293" s="34"/>
      <c r="E1293" s="35">
        <v>211</v>
      </c>
      <c r="F1293" s="35">
        <v>196</v>
      </c>
      <c r="G1293" s="35"/>
      <c r="H1293" s="35">
        <v>1104940</v>
      </c>
      <c r="I1293" s="34">
        <v>1025650</v>
      </c>
      <c r="J1293" s="34"/>
      <c r="K1293" s="72">
        <v>14860</v>
      </c>
      <c r="L1293" s="36">
        <f t="shared" si="778"/>
        <v>245.80676670255718</v>
      </c>
      <c r="M1293" s="28">
        <f>IF(L1264=0,0,L1293/L1264*100)</f>
        <v>77.298016825204542</v>
      </c>
      <c r="N1293" s="37" t="str">
        <f>IF(L1292=0,"     －",IF(L1293=0,"     －",(L1293-L1292)/L1292*100))</f>
        <v xml:space="preserve">     －</v>
      </c>
      <c r="O1293" s="29">
        <f t="shared" si="775"/>
        <v>5236.6824644549761</v>
      </c>
      <c r="P1293" s="30">
        <f t="shared" si="776"/>
        <v>70.426540284360186</v>
      </c>
      <c r="Q1293" s="6"/>
      <c r="R1293" s="7"/>
      <c r="S1293" s="8"/>
      <c r="T1293" s="9"/>
      <c r="U1293" s="5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</row>
    <row r="1294" spans="1:31">
      <c r="A1294" s="1"/>
      <c r="B1294" s="31">
        <f t="shared" si="777"/>
        <v>2020</v>
      </c>
      <c r="C1294" s="33">
        <v>0</v>
      </c>
      <c r="D1294" s="34"/>
      <c r="E1294" s="35">
        <v>0</v>
      </c>
      <c r="F1294" s="35">
        <v>0</v>
      </c>
      <c r="G1294" s="35"/>
      <c r="H1294" s="35">
        <v>0</v>
      </c>
      <c r="I1294" s="34">
        <v>0</v>
      </c>
      <c r="J1294" s="34"/>
      <c r="K1294" s="72">
        <v>0</v>
      </c>
      <c r="L1294" s="36">
        <f t="shared" si="778"/>
        <v>0</v>
      </c>
      <c r="M1294" s="28">
        <f>IF(L1264=0,0,L1294/L1264*100)</f>
        <v>0</v>
      </c>
      <c r="N1294" s="37" t="str">
        <f t="shared" ref="N1294:N1298" si="779">IF(L1293=0,"     －",IF(L1294=0,"     －",(L1294-L1293)/L1293*100))</f>
        <v xml:space="preserve">     －</v>
      </c>
      <c r="O1294" s="29">
        <f>IF(H1294=0,0,H1294/E1294)</f>
        <v>0</v>
      </c>
      <c r="P1294" s="30">
        <f>IF(K1294=0,0,K1294/E1294)</f>
        <v>0</v>
      </c>
      <c r="Q1294" s="6"/>
      <c r="R1294" s="7"/>
      <c r="S1294" s="8"/>
      <c r="T1294" s="9"/>
      <c r="U1294" s="5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</row>
    <row r="1295" spans="1:31">
      <c r="A1295" s="1"/>
      <c r="B1295" s="31">
        <f t="shared" si="777"/>
        <v>2021</v>
      </c>
      <c r="C1295" s="81">
        <v>2</v>
      </c>
      <c r="D1295" s="34"/>
      <c r="E1295" s="35">
        <v>22</v>
      </c>
      <c r="F1295" s="35">
        <v>21</v>
      </c>
      <c r="G1295" s="35"/>
      <c r="H1295" s="35">
        <v>116526</v>
      </c>
      <c r="I1295" s="34">
        <v>111378</v>
      </c>
      <c r="J1295" s="34"/>
      <c r="K1295" s="72">
        <v>1947</v>
      </c>
      <c r="L1295" s="36">
        <f t="shared" si="778"/>
        <v>197.84762212634823</v>
      </c>
      <c r="M1295" s="28">
        <f>IF(L1264=0,0,L1295/L1264*100)</f>
        <v>62.216467956128383</v>
      </c>
      <c r="N1295" s="37" t="str">
        <f t="shared" si="779"/>
        <v xml:space="preserve">     －</v>
      </c>
      <c r="O1295" s="29">
        <f>IF(H1295=0,0,H1295/E1295)</f>
        <v>5296.636363636364</v>
      </c>
      <c r="P1295" s="30">
        <f>IF(K1295=0,0,K1295/E1295)</f>
        <v>88.5</v>
      </c>
      <c r="Q1295" s="6"/>
      <c r="R1295" s="7"/>
      <c r="S1295" s="8"/>
      <c r="T1295" s="9"/>
      <c r="U1295" s="5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</row>
    <row r="1296" spans="1:31">
      <c r="A1296" s="1"/>
      <c r="B1296" s="31">
        <f t="shared" si="777"/>
        <v>2022</v>
      </c>
      <c r="C1296" s="81">
        <v>8</v>
      </c>
      <c r="D1296" s="34"/>
      <c r="E1296" s="35">
        <v>55</v>
      </c>
      <c r="F1296" s="35">
        <v>50</v>
      </c>
      <c r="G1296" s="35"/>
      <c r="H1296" s="35">
        <v>299104</v>
      </c>
      <c r="I1296" s="34">
        <v>269716</v>
      </c>
      <c r="J1296" s="34"/>
      <c r="K1296" s="72">
        <v>4396</v>
      </c>
      <c r="L1296" s="36">
        <f t="shared" si="778"/>
        <v>224.92539151956322</v>
      </c>
      <c r="M1296" s="28">
        <f>IF(L1264=0,0,L1296/L1264*100)</f>
        <v>70.731521883339767</v>
      </c>
      <c r="N1296" s="37">
        <f t="shared" si="779"/>
        <v>13.68617378475378</v>
      </c>
      <c r="O1296" s="29">
        <f>IF(H1296=0,0,H1296/E1296)</f>
        <v>5438.2545454545452</v>
      </c>
      <c r="P1296" s="30">
        <f>IF(K1296=0,0,K1296/E1296)</f>
        <v>79.927272727272722</v>
      </c>
      <c r="Q1296" s="6"/>
      <c r="R1296" s="7"/>
      <c r="S1296" s="8"/>
      <c r="T1296" s="9"/>
      <c r="U1296" s="5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</row>
    <row r="1297" spans="1:31">
      <c r="A1297" s="1"/>
      <c r="B1297" s="31">
        <f t="shared" si="777"/>
        <v>2023</v>
      </c>
      <c r="C1297" s="81">
        <v>9</v>
      </c>
      <c r="D1297" s="34"/>
      <c r="E1297" s="35">
        <v>67</v>
      </c>
      <c r="F1297" s="35">
        <v>63</v>
      </c>
      <c r="G1297" s="35"/>
      <c r="H1297" s="35">
        <v>325182</v>
      </c>
      <c r="I1297" s="34">
        <v>307242</v>
      </c>
      <c r="J1297" s="34"/>
      <c r="K1297" s="72">
        <v>4532</v>
      </c>
      <c r="L1297" s="36">
        <f t="shared" si="778"/>
        <v>237.19773873786406</v>
      </c>
      <c r="M1297" s="28">
        <f>IF(L1264=0,0,L1297/L1264*100)</f>
        <v>74.590765119360498</v>
      </c>
      <c r="N1297" s="37">
        <f t="shared" si="779"/>
        <v>5.4561857758213268</v>
      </c>
      <c r="O1297" s="29">
        <f>IF(H1297=0,0,H1297/E1297)</f>
        <v>4853.4626865671644</v>
      </c>
      <c r="P1297" s="30">
        <f>IF(K1297=0,0,K1297/E1297)</f>
        <v>67.641791044776113</v>
      </c>
      <c r="Q1297" s="6"/>
      <c r="R1297" s="7"/>
      <c r="S1297" s="8"/>
      <c r="T1297" s="9"/>
      <c r="U1297" s="5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</row>
    <row r="1298" spans="1:31">
      <c r="A1298" s="1"/>
      <c r="B1298" s="31">
        <f t="shared" si="777"/>
        <v>2024</v>
      </c>
      <c r="C1298" s="81">
        <v>4</v>
      </c>
      <c r="D1298" s="34"/>
      <c r="E1298" s="35">
        <v>20</v>
      </c>
      <c r="F1298" s="35">
        <v>20</v>
      </c>
      <c r="G1298" s="35"/>
      <c r="H1298" s="35">
        <v>127832</v>
      </c>
      <c r="I1298" s="34">
        <v>127832</v>
      </c>
      <c r="J1298" s="34"/>
      <c r="K1298" s="72">
        <v>1618</v>
      </c>
      <c r="L1298" s="36">
        <f t="shared" si="778"/>
        <v>261.17705127317674</v>
      </c>
      <c r="M1298" s="28">
        <f>IF(L1264=0,0,L1298/L1264*100)</f>
        <v>82.131457870322748</v>
      </c>
      <c r="N1298" s="37">
        <f t="shared" si="779"/>
        <v>10.109418691302578</v>
      </c>
      <c r="O1298" s="29">
        <f>IF(H1298=0,0,H1298/E1298)</f>
        <v>6391.6</v>
      </c>
      <c r="P1298" s="30">
        <f>IF(K1298=0,0,K1298/E1298)</f>
        <v>80.900000000000006</v>
      </c>
      <c r="Q1298" s="6"/>
      <c r="R1298" s="7"/>
      <c r="S1298" s="8"/>
      <c r="T1298" s="9"/>
      <c r="U1298" s="5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</row>
    <row r="1299" spans="1:31">
      <c r="A1299" s="1"/>
      <c r="B1299" s="58" t="s">
        <v>62</v>
      </c>
      <c r="C1299" s="59">
        <v>10</v>
      </c>
      <c r="D1299" s="60">
        <v>8</v>
      </c>
      <c r="E1299" s="61">
        <v>523</v>
      </c>
      <c r="F1299" s="61">
        <v>508</v>
      </c>
      <c r="G1299" s="61">
        <v>502</v>
      </c>
      <c r="H1299" s="61">
        <v>3477299</v>
      </c>
      <c r="I1299" s="60">
        <v>3377156</v>
      </c>
      <c r="J1299" s="60">
        <v>3339231</v>
      </c>
      <c r="K1299" s="73">
        <v>44989</v>
      </c>
      <c r="L1299" s="63">
        <f t="shared" si="764"/>
        <v>255.51102465536022</v>
      </c>
      <c r="M1299" s="62">
        <v>100</v>
      </c>
      <c r="N1299" s="63"/>
      <c r="O1299" s="64">
        <f t="shared" si="765"/>
        <v>6648.7552581261953</v>
      </c>
      <c r="P1299" s="65">
        <f t="shared" si="766"/>
        <v>86.021032504780109</v>
      </c>
      <c r="Q1299" s="6">
        <f t="shared" ref="Q1299:Q1314" si="780">IF(F1299=0,0,F1299/E1299*100)</f>
        <v>97.131931166347997</v>
      </c>
      <c r="R1299" s="7">
        <f t="shared" ref="R1299:R1314" si="781">IF(G1299=0,0,G1299/E1299*100)</f>
        <v>95.984703632887189</v>
      </c>
      <c r="S1299" s="8">
        <f t="shared" ref="S1299:S1314" si="782">IF(I1299=0,0,I1299/H1299*100)</f>
        <v>97.12009234753755</v>
      </c>
      <c r="T1299" s="9">
        <f t="shared" ref="T1299:T1314" si="783">E1299-F1299</f>
        <v>15</v>
      </c>
      <c r="U1299" s="5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</row>
    <row r="1300" spans="1:31">
      <c r="A1300" s="1"/>
      <c r="B1300" s="31">
        <v>1991</v>
      </c>
      <c r="C1300" s="33">
        <v>7</v>
      </c>
      <c r="D1300" s="34">
        <v>2</v>
      </c>
      <c r="E1300" s="35">
        <v>346</v>
      </c>
      <c r="F1300" s="35">
        <v>272</v>
      </c>
      <c r="G1300" s="35">
        <v>293</v>
      </c>
      <c r="H1300" s="35">
        <v>2467364</v>
      </c>
      <c r="I1300" s="34">
        <v>1788851</v>
      </c>
      <c r="J1300" s="34">
        <v>1994349</v>
      </c>
      <c r="K1300" s="72">
        <v>30566</v>
      </c>
      <c r="L1300" s="36">
        <f t="shared" si="764"/>
        <v>266.85083307989271</v>
      </c>
      <c r="M1300" s="28">
        <f>IF(L1299=0,0,L1300/L1299*100)</f>
        <v>104.43808968314691</v>
      </c>
      <c r="N1300" s="37">
        <f t="shared" ref="N1300:N1315" si="784">IF(L1299=0,"     －",IF(L1300=0,"     －",(L1300-L1299)/L1299*100))</f>
        <v>4.4380896831469068</v>
      </c>
      <c r="O1300" s="29">
        <f t="shared" si="765"/>
        <v>7131.1098265895953</v>
      </c>
      <c r="P1300" s="30">
        <f t="shared" si="766"/>
        <v>88.341040462427742</v>
      </c>
      <c r="Q1300" s="6">
        <f t="shared" si="780"/>
        <v>78.612716763005778</v>
      </c>
      <c r="R1300" s="7">
        <f t="shared" si="781"/>
        <v>84.682080924855498</v>
      </c>
      <c r="S1300" s="8">
        <f t="shared" si="782"/>
        <v>72.500490401902596</v>
      </c>
      <c r="T1300" s="9">
        <f t="shared" si="783"/>
        <v>74</v>
      </c>
      <c r="U1300" s="5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</row>
    <row r="1301" spans="1:31">
      <c r="A1301" s="1"/>
      <c r="B1301" s="31">
        <v>1992</v>
      </c>
      <c r="C1301" s="33">
        <v>11</v>
      </c>
      <c r="D1301" s="34">
        <v>9</v>
      </c>
      <c r="E1301" s="35">
        <v>351</v>
      </c>
      <c r="F1301" s="35">
        <v>319</v>
      </c>
      <c r="G1301" s="35">
        <v>312</v>
      </c>
      <c r="H1301" s="35">
        <v>2173698</v>
      </c>
      <c r="I1301" s="34">
        <v>1963742</v>
      </c>
      <c r="J1301" s="34">
        <v>1914203</v>
      </c>
      <c r="K1301" s="72">
        <v>28624</v>
      </c>
      <c r="L1301" s="36">
        <f t="shared" si="764"/>
        <v>251.03994460732252</v>
      </c>
      <c r="M1301" s="28">
        <f>IF(L1299=0,0,L1301/L1299*100)</f>
        <v>98.250142022611982</v>
      </c>
      <c r="N1301" s="37">
        <f t="shared" si="784"/>
        <v>-5.9249912357727395</v>
      </c>
      <c r="O1301" s="29">
        <f t="shared" si="765"/>
        <v>6192.8717948717949</v>
      </c>
      <c r="P1301" s="30">
        <f t="shared" si="766"/>
        <v>81.549857549857549</v>
      </c>
      <c r="Q1301" s="6">
        <f t="shared" si="780"/>
        <v>90.883190883190878</v>
      </c>
      <c r="R1301" s="7">
        <f t="shared" si="781"/>
        <v>88.888888888888886</v>
      </c>
      <c r="S1301" s="8">
        <f t="shared" si="782"/>
        <v>90.341068538499826</v>
      </c>
      <c r="T1301" s="9">
        <f t="shared" si="783"/>
        <v>32</v>
      </c>
      <c r="U1301" s="5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</row>
    <row r="1302" spans="1:31">
      <c r="A1302" s="1"/>
      <c r="B1302" s="31">
        <f>B1301+1</f>
        <v>1993</v>
      </c>
      <c r="C1302" s="33">
        <v>13</v>
      </c>
      <c r="D1302" s="34">
        <v>8</v>
      </c>
      <c r="E1302" s="35">
        <v>530</v>
      </c>
      <c r="F1302" s="35">
        <v>500</v>
      </c>
      <c r="G1302" s="35">
        <v>453</v>
      </c>
      <c r="H1302" s="35">
        <v>3062433</v>
      </c>
      <c r="I1302" s="34">
        <v>2866171</v>
      </c>
      <c r="J1302" s="34">
        <v>2615747</v>
      </c>
      <c r="K1302" s="72">
        <v>42124</v>
      </c>
      <c r="L1302" s="36">
        <f t="shared" si="764"/>
        <v>240.33163428781691</v>
      </c>
      <c r="M1302" s="28">
        <f>IF(L1299=0,0,L1302/L1299*100)</f>
        <v>94.059203360004659</v>
      </c>
      <c r="N1302" s="37">
        <f t="shared" si="784"/>
        <v>-4.2655802590522347</v>
      </c>
      <c r="O1302" s="29">
        <f t="shared" si="765"/>
        <v>5778.1754716981131</v>
      </c>
      <c r="P1302" s="30">
        <f t="shared" si="766"/>
        <v>79.479245283018869</v>
      </c>
      <c r="Q1302" s="6">
        <f t="shared" si="780"/>
        <v>94.339622641509436</v>
      </c>
      <c r="R1302" s="7">
        <f t="shared" si="781"/>
        <v>85.471698113207552</v>
      </c>
      <c r="S1302" s="8">
        <f t="shared" si="782"/>
        <v>93.591304691400595</v>
      </c>
      <c r="T1302" s="9">
        <f t="shared" si="783"/>
        <v>30</v>
      </c>
      <c r="U1302" s="5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</row>
    <row r="1303" spans="1:31">
      <c r="A1303" s="1"/>
      <c r="B1303" s="31">
        <f t="shared" ref="B1303:B1323" si="785">B1302+1</f>
        <v>1994</v>
      </c>
      <c r="C1303" s="33">
        <v>19</v>
      </c>
      <c r="D1303" s="34">
        <v>9</v>
      </c>
      <c r="E1303" s="35">
        <v>935</v>
      </c>
      <c r="F1303" s="35">
        <v>705</v>
      </c>
      <c r="G1303" s="35">
        <v>691</v>
      </c>
      <c r="H1303" s="35">
        <v>5041822</v>
      </c>
      <c r="I1303" s="34">
        <v>4001189</v>
      </c>
      <c r="J1303" s="34">
        <v>3890781</v>
      </c>
      <c r="K1303" s="72">
        <v>72828</v>
      </c>
      <c r="L1303" s="36">
        <f t="shared" si="764"/>
        <v>228.85640593123523</v>
      </c>
      <c r="M1303" s="28">
        <f>IF(L1299=0,0,L1303/L1299*100)</f>
        <v>89.568114033405237</v>
      </c>
      <c r="N1303" s="37">
        <f t="shared" si="784"/>
        <v>-4.7747473571619583</v>
      </c>
      <c r="O1303" s="29">
        <f t="shared" si="765"/>
        <v>5392.3229946524061</v>
      </c>
      <c r="P1303" s="30">
        <f t="shared" si="766"/>
        <v>77.890909090909091</v>
      </c>
      <c r="Q1303" s="6">
        <f t="shared" si="780"/>
        <v>75.401069518716582</v>
      </c>
      <c r="R1303" s="7">
        <f t="shared" si="781"/>
        <v>73.903743315508024</v>
      </c>
      <c r="S1303" s="8">
        <f t="shared" si="782"/>
        <v>79.359981371813603</v>
      </c>
      <c r="T1303" s="9">
        <f t="shared" si="783"/>
        <v>230</v>
      </c>
      <c r="U1303" s="5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</row>
    <row r="1304" spans="1:31">
      <c r="A1304" s="1"/>
      <c r="B1304" s="31">
        <f t="shared" si="785"/>
        <v>1995</v>
      </c>
      <c r="C1304" s="33">
        <v>11</v>
      </c>
      <c r="D1304" s="34">
        <v>5</v>
      </c>
      <c r="E1304" s="35">
        <v>508</v>
      </c>
      <c r="F1304" s="35">
        <v>425</v>
      </c>
      <c r="G1304" s="35">
        <v>406</v>
      </c>
      <c r="H1304" s="35">
        <v>2248407</v>
      </c>
      <c r="I1304" s="34">
        <v>1841806</v>
      </c>
      <c r="J1304" s="34">
        <v>1758993</v>
      </c>
      <c r="K1304" s="72">
        <v>37193</v>
      </c>
      <c r="L1304" s="36">
        <f t="shared" si="764"/>
        <v>199.84241369236145</v>
      </c>
      <c r="M1304" s="28">
        <f>IF(L1299=0,0,L1304/L1299*100)</f>
        <v>78.212834049690798</v>
      </c>
      <c r="N1304" s="37">
        <f t="shared" si="784"/>
        <v>-12.677815209416361</v>
      </c>
      <c r="O1304" s="29">
        <f t="shared" si="765"/>
        <v>4425.998031496063</v>
      </c>
      <c r="P1304" s="30">
        <f t="shared" si="766"/>
        <v>73.214566929133852</v>
      </c>
      <c r="Q1304" s="6">
        <f t="shared" si="780"/>
        <v>83.661417322834637</v>
      </c>
      <c r="R1304" s="7">
        <f t="shared" si="781"/>
        <v>79.921259842519689</v>
      </c>
      <c r="S1304" s="8">
        <f t="shared" si="782"/>
        <v>81.916041001473488</v>
      </c>
      <c r="T1304" s="9">
        <f t="shared" si="783"/>
        <v>83</v>
      </c>
      <c r="U1304" s="5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</row>
    <row r="1305" spans="1:31">
      <c r="A1305" s="1"/>
      <c r="B1305" s="31">
        <f t="shared" si="785"/>
        <v>1996</v>
      </c>
      <c r="C1305" s="33">
        <v>19</v>
      </c>
      <c r="D1305" s="34">
        <v>16</v>
      </c>
      <c r="E1305" s="35">
        <v>652</v>
      </c>
      <c r="F1305" s="35">
        <v>644</v>
      </c>
      <c r="G1305" s="35">
        <v>607</v>
      </c>
      <c r="H1305" s="35">
        <v>2706363</v>
      </c>
      <c r="I1305" s="34">
        <v>2673864</v>
      </c>
      <c r="J1305" s="34">
        <v>2502225</v>
      </c>
      <c r="K1305" s="72">
        <v>48439</v>
      </c>
      <c r="L1305" s="36">
        <f t="shared" si="764"/>
        <v>184.69912009207457</v>
      </c>
      <c r="M1305" s="28">
        <f>IF(L1299=0,0,L1305/L1299*100)</f>
        <v>72.286164693363602</v>
      </c>
      <c r="N1305" s="37">
        <f t="shared" si="784"/>
        <v>-7.5776174439118593</v>
      </c>
      <c r="O1305" s="29">
        <f t="shared" si="765"/>
        <v>4150.8634969325158</v>
      </c>
      <c r="P1305" s="30">
        <f t="shared" si="766"/>
        <v>74.292944785276077</v>
      </c>
      <c r="Q1305" s="6">
        <f t="shared" si="780"/>
        <v>98.773006134969322</v>
      </c>
      <c r="R1305" s="7">
        <f t="shared" si="781"/>
        <v>93.098159509202446</v>
      </c>
      <c r="S1305" s="8">
        <f t="shared" si="782"/>
        <v>98.799163305144205</v>
      </c>
      <c r="T1305" s="9">
        <f t="shared" si="783"/>
        <v>8</v>
      </c>
      <c r="U1305" s="5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</row>
    <row r="1306" spans="1:31">
      <c r="A1306" s="1"/>
      <c r="B1306" s="31">
        <f t="shared" si="785"/>
        <v>1997</v>
      </c>
      <c r="C1306" s="33">
        <v>8</v>
      </c>
      <c r="D1306">
        <v>4</v>
      </c>
      <c r="E1306" s="35">
        <v>250</v>
      </c>
      <c r="F1306" s="35">
        <v>242</v>
      </c>
      <c r="G1306" s="35">
        <v>223</v>
      </c>
      <c r="H1306" s="35">
        <v>1099390</v>
      </c>
      <c r="I1306" s="34">
        <v>1061967</v>
      </c>
      <c r="J1306" s="34">
        <v>981748</v>
      </c>
      <c r="K1306" s="72">
        <v>20705</v>
      </c>
      <c r="L1306" s="36">
        <f t="shared" si="764"/>
        <v>175.52965342670851</v>
      </c>
      <c r="M1306" s="28">
        <f>IF(L1299=0,0,L1306/L1299*100)</f>
        <v>68.697487188064528</v>
      </c>
      <c r="N1306" s="37">
        <f t="shared" si="784"/>
        <v>-4.9645426901844347</v>
      </c>
      <c r="O1306" s="29">
        <f t="shared" si="765"/>
        <v>4397.5600000000004</v>
      </c>
      <c r="P1306" s="30">
        <f t="shared" si="766"/>
        <v>82.82</v>
      </c>
      <c r="Q1306" s="6">
        <f t="shared" si="780"/>
        <v>96.8</v>
      </c>
      <c r="R1306" s="7">
        <f t="shared" si="781"/>
        <v>89.2</v>
      </c>
      <c r="S1306" s="8">
        <f t="shared" si="782"/>
        <v>96.596021430065761</v>
      </c>
      <c r="T1306" s="9">
        <f t="shared" si="783"/>
        <v>8</v>
      </c>
      <c r="U1306" s="5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</row>
    <row r="1307" spans="1:31">
      <c r="A1307" s="1"/>
      <c r="B1307" s="31">
        <f t="shared" si="785"/>
        <v>1998</v>
      </c>
      <c r="C1307" s="33">
        <v>6</v>
      </c>
      <c r="D1307" s="34">
        <v>3</v>
      </c>
      <c r="E1307" s="35">
        <v>197</v>
      </c>
      <c r="F1307" s="35">
        <v>186</v>
      </c>
      <c r="G1307" s="35">
        <v>185</v>
      </c>
      <c r="H1307" s="35">
        <v>908604</v>
      </c>
      <c r="I1307" s="34">
        <v>852726</v>
      </c>
      <c r="J1307" s="34">
        <v>848130</v>
      </c>
      <c r="K1307" s="72">
        <v>15537</v>
      </c>
      <c r="L1307" s="36">
        <f t="shared" si="764"/>
        <v>193.32206546437536</v>
      </c>
      <c r="M1307" s="28">
        <f>IF(L1299=0,0,L1307/L1299*100)</f>
        <v>75.660948769288169</v>
      </c>
      <c r="N1307" s="37">
        <f t="shared" si="784"/>
        <v>10.136413814031702</v>
      </c>
      <c r="O1307" s="29">
        <f t="shared" si="765"/>
        <v>4612.203045685279</v>
      </c>
      <c r="P1307" s="30">
        <f t="shared" si="766"/>
        <v>78.868020304568532</v>
      </c>
      <c r="Q1307" s="6">
        <f t="shared" si="780"/>
        <v>94.416243654822338</v>
      </c>
      <c r="R1307" s="7">
        <f t="shared" si="781"/>
        <v>93.90862944162437</v>
      </c>
      <c r="S1307" s="8">
        <f t="shared" si="782"/>
        <v>93.850126127553921</v>
      </c>
      <c r="T1307" s="9">
        <f t="shared" si="783"/>
        <v>11</v>
      </c>
      <c r="U1307" s="51"/>
      <c r="V1307" s="1"/>
      <c r="W1307" s="1"/>
      <c r="X1307" s="1"/>
      <c r="Y1307" s="11"/>
      <c r="Z1307" s="11"/>
      <c r="AA1307" s="11"/>
      <c r="AB1307" s="1"/>
      <c r="AC1307" s="1"/>
      <c r="AD1307" s="1"/>
      <c r="AE1307" s="1"/>
    </row>
    <row r="1308" spans="1:31">
      <c r="A1308" s="1"/>
      <c r="B1308" s="31">
        <f t="shared" si="785"/>
        <v>1999</v>
      </c>
      <c r="C1308" s="33">
        <v>12</v>
      </c>
      <c r="D1308" s="34">
        <v>7</v>
      </c>
      <c r="E1308" s="35">
        <v>487</v>
      </c>
      <c r="F1308" s="35">
        <v>460</v>
      </c>
      <c r="G1308" s="35">
        <v>439</v>
      </c>
      <c r="H1308" s="35">
        <v>1839080</v>
      </c>
      <c r="I1308" s="34">
        <v>1739670</v>
      </c>
      <c r="J1308" s="34">
        <v>1659860</v>
      </c>
      <c r="K1308" s="72">
        <v>38826</v>
      </c>
      <c r="L1308" s="36">
        <f t="shared" si="764"/>
        <v>156.58563546077372</v>
      </c>
      <c r="M1308" s="28">
        <f>IF(L1299=0,0,L1308/L1299*100)</f>
        <v>61.283318663834727</v>
      </c>
      <c r="N1308" s="37">
        <f t="shared" si="784"/>
        <v>-19.002709243436719</v>
      </c>
      <c r="O1308" s="29">
        <f t="shared" si="765"/>
        <v>3776.3449691991786</v>
      </c>
      <c r="P1308" s="30">
        <f t="shared" si="766"/>
        <v>79.724845995893219</v>
      </c>
      <c r="Q1308" s="6">
        <f t="shared" si="780"/>
        <v>94.455852156057489</v>
      </c>
      <c r="R1308" s="7">
        <f t="shared" si="781"/>
        <v>90.143737166324428</v>
      </c>
      <c r="S1308" s="8">
        <f t="shared" si="782"/>
        <v>94.594579898644966</v>
      </c>
      <c r="T1308" s="9">
        <f t="shared" si="783"/>
        <v>27</v>
      </c>
      <c r="U1308" s="51"/>
      <c r="V1308" s="1"/>
      <c r="W1308" s="1"/>
      <c r="X1308" s="1"/>
      <c r="Y1308" s="10"/>
      <c r="Z1308" s="10"/>
      <c r="AA1308" s="10"/>
      <c r="AB1308" s="1"/>
      <c r="AC1308" s="1"/>
      <c r="AD1308" s="1"/>
      <c r="AE1308" s="1"/>
    </row>
    <row r="1309" spans="1:31">
      <c r="A1309" s="1"/>
      <c r="B1309" s="31">
        <f t="shared" si="785"/>
        <v>2000</v>
      </c>
      <c r="C1309" s="33">
        <v>24</v>
      </c>
      <c r="D1309" s="34">
        <v>13</v>
      </c>
      <c r="E1309" s="35">
        <v>750</v>
      </c>
      <c r="F1309" s="35">
        <v>653</v>
      </c>
      <c r="G1309" s="35">
        <v>617</v>
      </c>
      <c r="H1309" s="35">
        <v>2807480</v>
      </c>
      <c r="I1309" s="34">
        <v>2451170</v>
      </c>
      <c r="J1309" s="34">
        <v>2316100</v>
      </c>
      <c r="K1309" s="72">
        <v>57412</v>
      </c>
      <c r="L1309" s="36">
        <f t="shared" si="764"/>
        <v>161.65455365428829</v>
      </c>
      <c r="M1309" s="28">
        <f>IF(L1299=0,0,L1309/L1299*100)</f>
        <v>63.26715407772798</v>
      </c>
      <c r="N1309" s="37">
        <f t="shared" si="784"/>
        <v>3.2371540202896787</v>
      </c>
      <c r="O1309" s="29">
        <f t="shared" si="765"/>
        <v>3743.3066666666668</v>
      </c>
      <c r="P1309" s="30">
        <f t="shared" si="766"/>
        <v>76.549333333333337</v>
      </c>
      <c r="Q1309" s="6">
        <f t="shared" si="780"/>
        <v>87.066666666666663</v>
      </c>
      <c r="R1309" s="7">
        <f t="shared" si="781"/>
        <v>82.266666666666666</v>
      </c>
      <c r="S1309" s="8">
        <f t="shared" si="782"/>
        <v>87.308547166854254</v>
      </c>
      <c r="T1309" s="9">
        <f t="shared" si="783"/>
        <v>97</v>
      </c>
      <c r="U1309" s="51"/>
      <c r="V1309" s="1"/>
      <c r="W1309" s="1"/>
      <c r="X1309" s="1"/>
      <c r="Y1309" s="12"/>
      <c r="Z1309" s="13"/>
      <c r="AA1309" s="14"/>
      <c r="AB1309" s="1"/>
      <c r="AC1309" s="1"/>
      <c r="AD1309" s="1"/>
      <c r="AE1309" s="1"/>
    </row>
    <row r="1310" spans="1:31">
      <c r="A1310" s="1"/>
      <c r="B1310" s="31">
        <f t="shared" si="785"/>
        <v>2001</v>
      </c>
      <c r="C1310" s="33">
        <v>17</v>
      </c>
      <c r="D1310" s="34"/>
      <c r="E1310" s="35">
        <v>634</v>
      </c>
      <c r="F1310" s="35">
        <v>567</v>
      </c>
      <c r="G1310" s="35">
        <v>507</v>
      </c>
      <c r="H1310" s="35">
        <v>2170730</v>
      </c>
      <c r="I1310" s="34">
        <v>1959218</v>
      </c>
      <c r="J1310" s="34"/>
      <c r="K1310" s="72">
        <v>50315</v>
      </c>
      <c r="L1310" s="36">
        <f t="shared" si="764"/>
        <v>142.62060656663022</v>
      </c>
      <c r="M1310" s="28">
        <f>IF(L1299=0,0,L1310/L1299*100)</f>
        <v>55.817789764257931</v>
      </c>
      <c r="N1310" s="37">
        <f t="shared" si="784"/>
        <v>-11.774457729389892</v>
      </c>
      <c r="O1310" s="29">
        <f t="shared" si="765"/>
        <v>3423.8643533123027</v>
      </c>
      <c r="P1310" s="30">
        <f t="shared" si="766"/>
        <v>79.361198738170344</v>
      </c>
      <c r="Q1310" s="6">
        <f t="shared" si="780"/>
        <v>89.432176656151412</v>
      </c>
      <c r="R1310" s="7">
        <f t="shared" si="781"/>
        <v>79.968454258675081</v>
      </c>
      <c r="S1310" s="8">
        <f t="shared" si="782"/>
        <v>90.256181100367158</v>
      </c>
      <c r="T1310" s="9">
        <f t="shared" si="783"/>
        <v>67</v>
      </c>
      <c r="U1310" s="51"/>
      <c r="V1310" s="1"/>
      <c r="W1310" s="1"/>
      <c r="X1310" s="1"/>
      <c r="Y1310" s="19"/>
      <c r="Z1310" s="13"/>
      <c r="AA1310" s="14"/>
      <c r="AB1310" s="1"/>
      <c r="AC1310" s="1"/>
      <c r="AD1310" s="1"/>
      <c r="AE1310" s="1"/>
    </row>
    <row r="1311" spans="1:31">
      <c r="A1311" s="1"/>
      <c r="B1311" s="31">
        <f t="shared" si="785"/>
        <v>2002</v>
      </c>
      <c r="C1311" s="33">
        <v>13</v>
      </c>
      <c r="D1311" s="34"/>
      <c r="E1311" s="35">
        <v>458</v>
      </c>
      <c r="F1311" s="35">
        <v>429</v>
      </c>
      <c r="G1311" s="35">
        <v>413</v>
      </c>
      <c r="H1311" s="35">
        <v>1803110</v>
      </c>
      <c r="I1311" s="34">
        <v>1702496</v>
      </c>
      <c r="J1311" s="34"/>
      <c r="K1311" s="72">
        <v>36562</v>
      </c>
      <c r="L1311" s="36">
        <f t="shared" si="764"/>
        <v>163.02951085279798</v>
      </c>
      <c r="M1311" s="28">
        <f>IF(L1299=0,0,L1311/L1299*100)</f>
        <v>63.805274575802095</v>
      </c>
      <c r="N1311" s="37">
        <f t="shared" si="784"/>
        <v>14.309926719203114</v>
      </c>
      <c r="O1311" s="29">
        <f t="shared" si="765"/>
        <v>3936.9213973799128</v>
      </c>
      <c r="P1311" s="30">
        <f t="shared" si="766"/>
        <v>79.829694323144111</v>
      </c>
      <c r="Q1311" s="6">
        <f t="shared" si="780"/>
        <v>93.668122270742359</v>
      </c>
      <c r="R1311" s="7">
        <f t="shared" si="781"/>
        <v>90.17467248908298</v>
      </c>
      <c r="S1311" s="8">
        <f t="shared" si="782"/>
        <v>94.41997437760314</v>
      </c>
      <c r="T1311" s="9">
        <f t="shared" si="783"/>
        <v>29</v>
      </c>
      <c r="U1311" s="5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</row>
    <row r="1312" spans="1:31">
      <c r="A1312" s="1"/>
      <c r="B1312" s="31">
        <f t="shared" si="785"/>
        <v>2003</v>
      </c>
      <c r="C1312" s="33">
        <v>15</v>
      </c>
      <c r="D1312" s="34"/>
      <c r="E1312" s="35">
        <v>701</v>
      </c>
      <c r="F1312" s="35">
        <v>679</v>
      </c>
      <c r="G1312" s="35"/>
      <c r="H1312" s="35">
        <v>2724038</v>
      </c>
      <c r="I1312" s="34">
        <v>2643902</v>
      </c>
      <c r="J1312" s="34"/>
      <c r="K1312" s="72">
        <v>63088</v>
      </c>
      <c r="L1312" s="36">
        <f t="shared" si="764"/>
        <v>142.7382440343647</v>
      </c>
      <c r="M1312" s="28">
        <f>IF(L1299=0,0,L1312/L1299*100)</f>
        <v>55.86382983939486</v>
      </c>
      <c r="N1312" s="37">
        <f t="shared" si="784"/>
        <v>-12.446376556177368</v>
      </c>
      <c r="O1312" s="29">
        <f t="shared" si="765"/>
        <v>3885.9315263908702</v>
      </c>
      <c r="P1312" s="30">
        <f t="shared" si="766"/>
        <v>89.99714693295293</v>
      </c>
      <c r="Q1312" s="15">
        <f t="shared" si="780"/>
        <v>96.861626248216837</v>
      </c>
      <c r="R1312" s="16">
        <f t="shared" si="781"/>
        <v>0</v>
      </c>
      <c r="S1312" s="17">
        <f t="shared" si="782"/>
        <v>97.058190818189757</v>
      </c>
      <c r="T1312" s="18">
        <f t="shared" si="783"/>
        <v>22</v>
      </c>
      <c r="U1312" s="5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</row>
    <row r="1313" spans="1:31">
      <c r="A1313" s="1"/>
      <c r="B1313" s="31">
        <f t="shared" si="785"/>
        <v>2004</v>
      </c>
      <c r="C1313" s="33">
        <v>33</v>
      </c>
      <c r="D1313" s="34"/>
      <c r="E1313" s="35">
        <v>735</v>
      </c>
      <c r="F1313" s="35">
        <v>694</v>
      </c>
      <c r="G1313" s="35"/>
      <c r="H1313" s="35">
        <v>2716132</v>
      </c>
      <c r="I1313" s="34">
        <v>2565469</v>
      </c>
      <c r="J1313" s="34"/>
      <c r="K1313" s="72">
        <v>59490</v>
      </c>
      <c r="L1313" s="36">
        <f t="shared" si="764"/>
        <v>150.93183464380567</v>
      </c>
      <c r="M1313" s="28">
        <f>IF(L1299=0,0,L1313/L1299*100)</f>
        <v>59.07057624906259</v>
      </c>
      <c r="N1313" s="37">
        <f t="shared" si="784"/>
        <v>5.7402910235243896</v>
      </c>
      <c r="O1313" s="29">
        <f t="shared" si="765"/>
        <v>3695.4176870748302</v>
      </c>
      <c r="P1313" s="30">
        <f t="shared" si="766"/>
        <v>80.938775510204081</v>
      </c>
      <c r="Q1313" s="6">
        <f t="shared" si="780"/>
        <v>94.421768707482983</v>
      </c>
      <c r="R1313" s="7">
        <f t="shared" si="781"/>
        <v>0</v>
      </c>
      <c r="S1313" s="8">
        <f t="shared" si="782"/>
        <v>94.453031001438816</v>
      </c>
      <c r="T1313" s="9">
        <f t="shared" si="783"/>
        <v>41</v>
      </c>
      <c r="U1313" s="5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</row>
    <row r="1314" spans="1:31">
      <c r="A1314" s="1"/>
      <c r="B1314" s="31">
        <f t="shared" si="785"/>
        <v>2005</v>
      </c>
      <c r="C1314" s="33">
        <v>23</v>
      </c>
      <c r="D1314" s="34"/>
      <c r="E1314" s="35">
        <v>1130</v>
      </c>
      <c r="F1314" s="35">
        <v>1120</v>
      </c>
      <c r="G1314" s="35"/>
      <c r="H1314" s="35">
        <v>4020992</v>
      </c>
      <c r="I1314" s="34">
        <v>3986128</v>
      </c>
      <c r="J1314" s="34"/>
      <c r="K1314" s="72">
        <v>103244</v>
      </c>
      <c r="L1314" s="36">
        <f t="shared" si="764"/>
        <v>128.74854648948121</v>
      </c>
      <c r="M1314" s="28">
        <f>IF(L1299=0,0,L1314/L1299*100)</f>
        <v>50.388646307195764</v>
      </c>
      <c r="N1314" s="37">
        <f t="shared" si="784"/>
        <v>-14.697554168526681</v>
      </c>
      <c r="O1314" s="29">
        <f t="shared" si="765"/>
        <v>3558.4</v>
      </c>
      <c r="P1314" s="30">
        <f t="shared" si="766"/>
        <v>91.366371681415927</v>
      </c>
      <c r="Q1314" s="6">
        <f t="shared" si="780"/>
        <v>99.115044247787608</v>
      </c>
      <c r="R1314" s="7">
        <f t="shared" si="781"/>
        <v>0</v>
      </c>
      <c r="S1314" s="8">
        <f t="shared" si="782"/>
        <v>99.132950276946588</v>
      </c>
      <c r="T1314" s="9">
        <f t="shared" si="783"/>
        <v>10</v>
      </c>
      <c r="U1314" s="51"/>
      <c r="V1314" s="1"/>
      <c r="W1314" s="1"/>
      <c r="X1314" s="1"/>
      <c r="Y1314" s="10"/>
      <c r="Z1314" s="10"/>
      <c r="AA1314" s="10"/>
      <c r="AB1314" s="1"/>
      <c r="AC1314" s="1"/>
      <c r="AD1314" s="1"/>
      <c r="AE1314" s="1"/>
    </row>
    <row r="1315" spans="1:31">
      <c r="A1315" s="1"/>
      <c r="B1315" s="31">
        <f t="shared" si="785"/>
        <v>2006</v>
      </c>
      <c r="C1315" s="33">
        <v>0</v>
      </c>
      <c r="D1315" s="34">
        <v>0</v>
      </c>
      <c r="E1315" s="35">
        <v>0</v>
      </c>
      <c r="F1315" s="35">
        <v>0</v>
      </c>
      <c r="G1315" s="35">
        <v>0</v>
      </c>
      <c r="H1315" s="35">
        <v>0</v>
      </c>
      <c r="I1315" s="34">
        <v>0</v>
      </c>
      <c r="J1315" s="34">
        <v>0</v>
      </c>
      <c r="K1315" s="72">
        <v>0</v>
      </c>
      <c r="L1315" s="36">
        <f t="shared" si="764"/>
        <v>0</v>
      </c>
      <c r="M1315" s="28">
        <f>IF(L1299=0,0,L1315/L1299*100)</f>
        <v>0</v>
      </c>
      <c r="N1315" s="37" t="str">
        <f t="shared" si="784"/>
        <v xml:space="preserve">     －</v>
      </c>
      <c r="O1315" s="29">
        <f t="shared" si="765"/>
        <v>0</v>
      </c>
      <c r="P1315" s="30">
        <f t="shared" si="766"/>
        <v>0</v>
      </c>
      <c r="Q1315" s="6"/>
      <c r="R1315" s="7"/>
      <c r="S1315" s="8"/>
      <c r="T1315" s="9"/>
      <c r="U1315" s="51"/>
      <c r="V1315" s="1"/>
      <c r="W1315" s="1"/>
      <c r="X1315" s="1"/>
      <c r="Y1315" s="10"/>
      <c r="Z1315" s="10"/>
      <c r="AA1315" s="10"/>
      <c r="AB1315" s="1"/>
      <c r="AC1315" s="1"/>
      <c r="AD1315" s="1"/>
      <c r="AE1315" s="1"/>
    </row>
    <row r="1316" spans="1:31">
      <c r="A1316" s="1"/>
      <c r="B1316" s="31">
        <f t="shared" si="785"/>
        <v>2007</v>
      </c>
      <c r="C1316" s="33">
        <v>10</v>
      </c>
      <c r="D1316" s="34"/>
      <c r="E1316" s="35">
        <v>125</v>
      </c>
      <c r="F1316" s="35">
        <v>118</v>
      </c>
      <c r="G1316" s="35"/>
      <c r="H1316" s="35">
        <v>495040</v>
      </c>
      <c r="I1316" s="34">
        <v>469690</v>
      </c>
      <c r="J1316" s="34"/>
      <c r="K1316" s="72">
        <v>9767</v>
      </c>
      <c r="L1316" s="36">
        <f t="shared" ref="L1316:L1321" si="786">IF(H1316=0,0,H1316/K1316*3.30578)</f>
        <v>167.55332560663459</v>
      </c>
      <c r="M1316" s="28">
        <f>IF(L1299=0,0,L1316/L1299*100)</f>
        <v>65.575771469209513</v>
      </c>
      <c r="N1316" s="37" t="str">
        <f>IF(L1315=0,"     －",IF(L1316=0,"     －",(L1316-L1315)/L1315*100))</f>
        <v xml:space="preserve">     －</v>
      </c>
      <c r="O1316" s="29">
        <f>IF(H1316=0,0,H1316/E1316)</f>
        <v>3960.32</v>
      </c>
      <c r="P1316" s="30">
        <f>IF(K1316=0,0,K1316/E1316)</f>
        <v>78.135999999999996</v>
      </c>
      <c r="Q1316" s="6"/>
      <c r="R1316" s="7"/>
      <c r="S1316" s="8"/>
      <c r="T1316" s="9"/>
      <c r="U1316" s="51"/>
      <c r="V1316" s="1"/>
      <c r="W1316" s="1"/>
      <c r="X1316" s="1"/>
      <c r="Y1316" s="10"/>
      <c r="Z1316" s="10"/>
      <c r="AA1316" s="10"/>
      <c r="AB1316" s="1"/>
      <c r="AC1316" s="1"/>
      <c r="AD1316" s="1"/>
      <c r="AE1316" s="1"/>
    </row>
    <row r="1317" spans="1:31">
      <c r="A1317" s="1"/>
      <c r="B1317" s="31">
        <f t="shared" si="785"/>
        <v>2008</v>
      </c>
      <c r="C1317" s="33">
        <v>14</v>
      </c>
      <c r="D1317" s="34"/>
      <c r="E1317" s="35">
        <v>262</v>
      </c>
      <c r="F1317" s="35">
        <v>249</v>
      </c>
      <c r="G1317" s="35"/>
      <c r="H1317" s="35">
        <v>998290</v>
      </c>
      <c r="I1317" s="34">
        <v>949890</v>
      </c>
      <c r="J1317" s="34"/>
      <c r="K1317" s="72">
        <v>19896</v>
      </c>
      <c r="L1317" s="36">
        <f t="shared" si="786"/>
        <v>165.86887395456372</v>
      </c>
      <c r="M1317" s="28">
        <f>IF(L1299=0,0,L1317/L1299*100)</f>
        <v>64.91652333917564</v>
      </c>
      <c r="N1317" s="37">
        <f>IF(L1316=0,"     －",IF(L1317=0,"     －",(L1317-L1316)/L1316*100))</f>
        <v>-1.0053227209738911</v>
      </c>
      <c r="O1317" s="29">
        <f>IF(H1317=0,0,H1317/E1317)</f>
        <v>3810.2671755725191</v>
      </c>
      <c r="P1317" s="30">
        <f>IF(K1317=0,0,K1317/E1317)</f>
        <v>75.938931297709928</v>
      </c>
      <c r="Q1317" s="6"/>
      <c r="R1317" s="7"/>
      <c r="S1317" s="8"/>
      <c r="T1317" s="9"/>
      <c r="U1317" s="51"/>
      <c r="V1317" s="1"/>
      <c r="W1317" s="1"/>
      <c r="X1317" s="1"/>
      <c r="Y1317" s="10"/>
      <c r="Z1317" s="10"/>
      <c r="AA1317" s="10"/>
      <c r="AB1317" s="1"/>
      <c r="AC1317" s="1"/>
      <c r="AD1317" s="1"/>
      <c r="AE1317" s="1"/>
    </row>
    <row r="1318" spans="1:31">
      <c r="A1318" s="1"/>
      <c r="B1318" s="31">
        <f t="shared" si="785"/>
        <v>2009</v>
      </c>
      <c r="C1318" s="33">
        <v>0</v>
      </c>
      <c r="D1318" s="34"/>
      <c r="E1318" s="35">
        <v>0</v>
      </c>
      <c r="F1318" s="35">
        <v>0</v>
      </c>
      <c r="G1318" s="35"/>
      <c r="H1318" s="35">
        <v>0</v>
      </c>
      <c r="I1318" s="34">
        <v>0</v>
      </c>
      <c r="J1318" s="34"/>
      <c r="K1318" s="72">
        <v>0</v>
      </c>
      <c r="L1318" s="36">
        <f t="shared" si="786"/>
        <v>0</v>
      </c>
      <c r="M1318" s="28">
        <f>IF(L1299=0,0,L1318/L1299*100)</f>
        <v>0</v>
      </c>
      <c r="N1318" s="37" t="str">
        <f>IF(L1317=0,"     －",IF(L1318=0,"     －",(L1318-L1317)/L1317*100))</f>
        <v xml:space="preserve">     －</v>
      </c>
      <c r="O1318" s="29">
        <f>IF(H1318=0,0,H1318/E1318)</f>
        <v>0</v>
      </c>
      <c r="P1318" s="30">
        <f>IF(K1318=0,0,K1318/E1318)</f>
        <v>0</v>
      </c>
      <c r="Q1318" s="6"/>
      <c r="R1318" s="7"/>
      <c r="S1318" s="8"/>
      <c r="T1318" s="9"/>
      <c r="U1318" s="51"/>
      <c r="V1318" s="1"/>
      <c r="W1318" s="1"/>
      <c r="X1318" s="1"/>
      <c r="Y1318" s="10"/>
      <c r="Z1318" s="10"/>
      <c r="AA1318" s="10"/>
      <c r="AB1318" s="1"/>
      <c r="AC1318" s="1"/>
      <c r="AD1318" s="1"/>
      <c r="AE1318" s="1"/>
    </row>
    <row r="1319" spans="1:31">
      <c r="A1319" s="1"/>
      <c r="B1319" s="31">
        <f t="shared" si="785"/>
        <v>2010</v>
      </c>
      <c r="C1319" s="33">
        <v>1</v>
      </c>
      <c r="D1319" s="34"/>
      <c r="E1319" s="35">
        <v>43</v>
      </c>
      <c r="F1319" s="35">
        <v>10</v>
      </c>
      <c r="G1319" s="35"/>
      <c r="H1319" s="35">
        <v>151526</v>
      </c>
      <c r="I1319" s="34">
        <v>35875</v>
      </c>
      <c r="J1319" s="34"/>
      <c r="K1319" s="72">
        <v>3082</v>
      </c>
      <c r="L1319" s="36">
        <f t="shared" si="786"/>
        <v>162.5281052173913</v>
      </c>
      <c r="M1319" s="28">
        <f>IF(L1299=0,0,L1319/L1299*100)</f>
        <v>63.609038176185685</v>
      </c>
      <c r="N1319" s="37" t="str">
        <f>IF(L1318=0,"     －",IF(L1319=0,"     －",(L1319-L1318)/L1318*100))</f>
        <v xml:space="preserve">     －</v>
      </c>
      <c r="O1319" s="29">
        <f>IF(H1319=0,0,H1319/E1319)</f>
        <v>3523.8604651162791</v>
      </c>
      <c r="P1319" s="30">
        <f>IF(K1319=0,0,K1319/E1319)</f>
        <v>71.674418604651166</v>
      </c>
      <c r="Q1319" s="6"/>
      <c r="R1319" s="7"/>
      <c r="S1319" s="8"/>
      <c r="T1319" s="9"/>
      <c r="U1319" s="51"/>
      <c r="V1319" s="1"/>
      <c r="W1319" s="1"/>
      <c r="X1319" s="1"/>
      <c r="Y1319" s="10"/>
      <c r="Z1319" s="10"/>
      <c r="AA1319" s="10"/>
      <c r="AB1319" s="1"/>
      <c r="AC1319" s="1"/>
      <c r="AD1319" s="1"/>
      <c r="AE1319" s="1"/>
    </row>
    <row r="1320" spans="1:31">
      <c r="A1320" s="1"/>
      <c r="B1320" s="31">
        <f t="shared" si="785"/>
        <v>2011</v>
      </c>
      <c r="C1320" s="33">
        <v>5</v>
      </c>
      <c r="D1320" s="34"/>
      <c r="E1320" s="35">
        <v>96</v>
      </c>
      <c r="F1320" s="35">
        <v>85</v>
      </c>
      <c r="G1320" s="35"/>
      <c r="H1320" s="35">
        <v>326670</v>
      </c>
      <c r="I1320" s="34">
        <v>289210</v>
      </c>
      <c r="J1320" s="34"/>
      <c r="K1320" s="72">
        <v>6511</v>
      </c>
      <c r="L1320" s="36">
        <f t="shared" si="786"/>
        <v>165.85764899401013</v>
      </c>
      <c r="M1320" s="28">
        <f>IF(L1299=0,0,L1320/L1299*100)</f>
        <v>64.912130197796031</v>
      </c>
      <c r="N1320" s="37">
        <f>IF(L1319=0,"     －",IF(L1320=0,"     －",(L1320-L1319)/L1319*100))</f>
        <v>2.0485957011344995</v>
      </c>
      <c r="O1320" s="29">
        <f>IF(H1320=0,0,H1320/E1320)</f>
        <v>3402.8125</v>
      </c>
      <c r="P1320" s="30">
        <f>IF(K1320=0,0,K1320/E1320)</f>
        <v>67.822916666666671</v>
      </c>
      <c r="Q1320" s="6"/>
      <c r="R1320" s="7"/>
      <c r="S1320" s="8"/>
      <c r="T1320" s="9"/>
      <c r="U1320" s="51"/>
      <c r="V1320" s="1"/>
      <c r="W1320" s="1"/>
      <c r="X1320" s="1"/>
      <c r="Y1320" s="10"/>
      <c r="Z1320" s="10"/>
      <c r="AA1320" s="10"/>
      <c r="AB1320" s="1"/>
      <c r="AC1320" s="1"/>
      <c r="AD1320" s="1"/>
      <c r="AE1320" s="1"/>
    </row>
    <row r="1321" spans="1:31">
      <c r="A1321" s="1"/>
      <c r="B1321" s="31">
        <f t="shared" si="785"/>
        <v>2012</v>
      </c>
      <c r="C1321" s="33">
        <v>7</v>
      </c>
      <c r="D1321" s="34"/>
      <c r="E1321" s="35">
        <v>164</v>
      </c>
      <c r="F1321" s="35">
        <v>152</v>
      </c>
      <c r="G1321" s="35"/>
      <c r="H1321" s="35">
        <v>538720</v>
      </c>
      <c r="I1321" s="34">
        <v>501490</v>
      </c>
      <c r="J1321" s="34"/>
      <c r="K1321" s="72">
        <v>12583</v>
      </c>
      <c r="L1321" s="36">
        <f t="shared" si="786"/>
        <v>141.53141552888818</v>
      </c>
      <c r="M1321" s="28">
        <f>IF(L1299=0,0,L1321/L1299*100)</f>
        <v>55.391510295804011</v>
      </c>
      <c r="N1321" s="37">
        <f t="shared" ref="N1321:N1323" si="787">IF(L1320=0,"     －",IF(L1321=0,"     －",(L1321-L1320)/L1320*100))</f>
        <v>-14.666934936477055</v>
      </c>
      <c r="O1321" s="29">
        <f t="shared" ref="O1321:O1328" si="788">IF(H1321=0,0,H1321/E1321)</f>
        <v>3284.8780487804879</v>
      </c>
      <c r="P1321" s="30">
        <f t="shared" ref="P1321:P1328" si="789">IF(K1321=0,0,K1321/E1321)</f>
        <v>76.725609756097555</v>
      </c>
      <c r="Q1321" s="6"/>
      <c r="R1321" s="7"/>
      <c r="S1321" s="8"/>
      <c r="T1321" s="9"/>
      <c r="U1321" s="51"/>
      <c r="V1321" s="1"/>
      <c r="W1321" s="1"/>
      <c r="X1321" s="1"/>
      <c r="Y1321" s="10"/>
      <c r="Z1321" s="10"/>
      <c r="AA1321" s="10"/>
      <c r="AB1321" s="1"/>
      <c r="AC1321" s="1"/>
      <c r="AD1321" s="1"/>
      <c r="AE1321" s="1"/>
    </row>
    <row r="1322" spans="1:31">
      <c r="A1322" s="1"/>
      <c r="B1322" s="31">
        <f t="shared" si="785"/>
        <v>2013</v>
      </c>
      <c r="C1322" s="33">
        <v>2</v>
      </c>
      <c r="D1322" s="34"/>
      <c r="E1322" s="35">
        <v>56</v>
      </c>
      <c r="F1322" s="35">
        <v>56</v>
      </c>
      <c r="G1322" s="35"/>
      <c r="H1322" s="35">
        <v>179680</v>
      </c>
      <c r="I1322" s="34">
        <v>179680</v>
      </c>
      <c r="J1322" s="34"/>
      <c r="K1322" s="72">
        <v>4242</v>
      </c>
      <c r="L1322" s="36">
        <f>IF(H1322=0,0,H1322/K1322*3.30578)</f>
        <v>140.02417501178689</v>
      </c>
      <c r="M1322" s="28">
        <f>IF(L1299=0,0,L1322/L1299*100)</f>
        <v>54.801617738669037</v>
      </c>
      <c r="N1322" s="37">
        <f t="shared" si="787"/>
        <v>-1.0649512063939157</v>
      </c>
      <c r="O1322" s="29">
        <f t="shared" si="788"/>
        <v>3208.5714285714284</v>
      </c>
      <c r="P1322" s="30">
        <f t="shared" si="789"/>
        <v>75.75</v>
      </c>
      <c r="Q1322" s="6"/>
      <c r="R1322" s="7"/>
      <c r="S1322" s="8"/>
      <c r="T1322" s="9"/>
      <c r="U1322" s="51"/>
      <c r="V1322" s="1"/>
      <c r="W1322" s="1"/>
      <c r="X1322" s="1"/>
      <c r="Y1322" s="10"/>
      <c r="Z1322" s="10"/>
      <c r="AA1322" s="10"/>
      <c r="AB1322" s="1"/>
      <c r="AC1322" s="1"/>
      <c r="AD1322" s="1"/>
      <c r="AE1322" s="1"/>
    </row>
    <row r="1323" spans="1:31">
      <c r="A1323" s="1"/>
      <c r="B1323" s="31">
        <f t="shared" si="785"/>
        <v>2014</v>
      </c>
      <c r="C1323" s="33">
        <v>0</v>
      </c>
      <c r="D1323" s="34"/>
      <c r="E1323" s="35">
        <v>0</v>
      </c>
      <c r="F1323" s="35">
        <v>0</v>
      </c>
      <c r="G1323" s="35"/>
      <c r="H1323" s="35">
        <v>0</v>
      </c>
      <c r="I1323" s="34">
        <v>0</v>
      </c>
      <c r="J1323" s="34"/>
      <c r="K1323" s="72">
        <v>0</v>
      </c>
      <c r="L1323" s="36">
        <f>IF(H1323=0,0,H1323/K1323*3.30578)</f>
        <v>0</v>
      </c>
      <c r="M1323" s="28">
        <f>IF(L1299=0,0,L1323/L1299*100)</f>
        <v>0</v>
      </c>
      <c r="N1323" s="37" t="str">
        <f t="shared" si="787"/>
        <v xml:space="preserve">     －</v>
      </c>
      <c r="O1323" s="29">
        <f t="shared" si="788"/>
        <v>0</v>
      </c>
      <c r="P1323" s="30">
        <f t="shared" si="789"/>
        <v>0</v>
      </c>
      <c r="Q1323" s="6"/>
      <c r="R1323" s="7"/>
      <c r="S1323" s="8"/>
      <c r="T1323" s="9"/>
      <c r="U1323" s="51"/>
      <c r="V1323" s="1"/>
      <c r="W1323" s="1"/>
      <c r="X1323" s="1"/>
      <c r="Y1323" s="10"/>
      <c r="Z1323" s="10"/>
      <c r="AA1323" s="10"/>
      <c r="AB1323" s="1"/>
      <c r="AC1323" s="1"/>
      <c r="AD1323" s="1"/>
      <c r="AE1323" s="1"/>
    </row>
    <row r="1324" spans="1:31">
      <c r="A1324" s="1"/>
      <c r="B1324" s="31">
        <f t="shared" ref="B1324:B1333" si="790">B1323+1</f>
        <v>2015</v>
      </c>
      <c r="C1324" s="33">
        <v>8</v>
      </c>
      <c r="D1324" s="34"/>
      <c r="E1324" s="35">
        <v>150</v>
      </c>
      <c r="F1324" s="35">
        <v>150</v>
      </c>
      <c r="G1324" s="35"/>
      <c r="H1324" s="35">
        <v>698880</v>
      </c>
      <c r="I1324" s="34">
        <v>698880</v>
      </c>
      <c r="J1324" s="34"/>
      <c r="K1324" s="72">
        <v>10915</v>
      </c>
      <c r="L1324" s="36">
        <f>IF(H1324=0,0,H1324/K1324*3.30578)</f>
        <v>211.66683704993127</v>
      </c>
      <c r="M1324" s="28">
        <f>IF(L1299=0,0,L1324/L1299*100)</f>
        <v>82.840588712535165</v>
      </c>
      <c r="N1324" s="37" t="str">
        <f>IF(L1323=0,"     －",IF(L1324=0,"     －",(L1324-L1323)/L1323*100))</f>
        <v xml:space="preserve">     －</v>
      </c>
      <c r="O1324" s="29">
        <f t="shared" si="788"/>
        <v>4659.2</v>
      </c>
      <c r="P1324" s="30">
        <f t="shared" si="789"/>
        <v>72.766666666666666</v>
      </c>
      <c r="Q1324" s="6"/>
      <c r="R1324" s="7"/>
      <c r="S1324" s="8"/>
      <c r="T1324" s="9"/>
      <c r="U1324" s="51"/>
      <c r="V1324" s="1"/>
      <c r="W1324" s="1"/>
      <c r="X1324" s="1"/>
      <c r="Y1324" s="10"/>
      <c r="Z1324" s="10"/>
      <c r="AA1324" s="10"/>
      <c r="AB1324" s="1"/>
      <c r="AC1324" s="1"/>
      <c r="AD1324" s="1"/>
      <c r="AE1324" s="1"/>
    </row>
    <row r="1325" spans="1:31">
      <c r="A1325" s="1"/>
      <c r="B1325" s="31">
        <f t="shared" si="790"/>
        <v>2016</v>
      </c>
      <c r="C1325" s="33">
        <v>3</v>
      </c>
      <c r="D1325" s="34"/>
      <c r="E1325" s="35">
        <v>74</v>
      </c>
      <c r="F1325" s="35">
        <v>50</v>
      </c>
      <c r="G1325" s="35"/>
      <c r="H1325" s="35">
        <v>295620</v>
      </c>
      <c r="I1325" s="34">
        <v>197000</v>
      </c>
      <c r="J1325" s="34"/>
      <c r="K1325" s="72">
        <v>4854</v>
      </c>
      <c r="L1325" s="36">
        <f>IF(H1325=0,0,H1325/K1325*3.30578)</f>
        <v>201.32976588380717</v>
      </c>
      <c r="M1325" s="28">
        <f>IF(L1299=0,0,L1325/L1299*100)</f>
        <v>78.794942862197786</v>
      </c>
      <c r="N1325" s="37">
        <f>IF(L1324=0,"     －",IF(L1325=0,"     －",(L1325-L1324)/L1324*100))</f>
        <v>-4.8836517378892168</v>
      </c>
      <c r="O1325" s="29">
        <f t="shared" si="788"/>
        <v>3994.864864864865</v>
      </c>
      <c r="P1325" s="30">
        <f t="shared" si="789"/>
        <v>65.594594594594597</v>
      </c>
      <c r="Q1325" s="6"/>
      <c r="R1325" s="7"/>
      <c r="S1325" s="8"/>
      <c r="T1325" s="9"/>
      <c r="U1325" s="51"/>
      <c r="V1325" s="1"/>
      <c r="W1325" s="1"/>
      <c r="X1325" s="1"/>
      <c r="Y1325" s="10"/>
      <c r="Z1325" s="10"/>
      <c r="AA1325" s="10"/>
      <c r="AB1325" s="1"/>
      <c r="AC1325" s="1"/>
      <c r="AD1325" s="1"/>
      <c r="AE1325" s="1"/>
    </row>
    <row r="1326" spans="1:31">
      <c r="A1326" s="1"/>
      <c r="B1326" s="31">
        <f t="shared" si="790"/>
        <v>2017</v>
      </c>
      <c r="C1326" s="33">
        <v>7</v>
      </c>
      <c r="D1326" s="34"/>
      <c r="E1326" s="35">
        <v>195</v>
      </c>
      <c r="F1326" s="35">
        <v>179</v>
      </c>
      <c r="G1326" s="35"/>
      <c r="H1326" s="35">
        <v>958930</v>
      </c>
      <c r="I1326" s="34">
        <v>884004</v>
      </c>
      <c r="J1326" s="34"/>
      <c r="K1326" s="72">
        <v>13912</v>
      </c>
      <c r="L1326" s="36">
        <f t="shared" ref="L1326:L1333" si="791">IF(H1326=0,0,H1326/K1326*3.30578)</f>
        <v>227.86167448246115</v>
      </c>
      <c r="M1326" s="28">
        <f>IF(L1299=0,0,L1326/L1299*100)</f>
        <v>89.178803454687255</v>
      </c>
      <c r="N1326" s="37">
        <f>IF(L1325=0,"     －",IF(L1326=0,"     －",(L1326-L1325)/L1325*100))</f>
        <v>13.178333805824948</v>
      </c>
      <c r="O1326" s="29">
        <f t="shared" si="788"/>
        <v>4917.5897435897432</v>
      </c>
      <c r="P1326" s="30">
        <f t="shared" si="789"/>
        <v>71.343589743589746</v>
      </c>
      <c r="Q1326" s="6"/>
      <c r="R1326" s="7"/>
      <c r="S1326" s="8"/>
      <c r="T1326" s="9"/>
      <c r="U1326" s="51"/>
      <c r="V1326" s="1"/>
      <c r="W1326" s="1"/>
      <c r="X1326" s="1"/>
      <c r="Y1326" s="10"/>
      <c r="Z1326" s="10"/>
      <c r="AA1326" s="10"/>
      <c r="AB1326" s="1"/>
      <c r="AC1326" s="1"/>
      <c r="AD1326" s="1"/>
      <c r="AE1326" s="1"/>
    </row>
    <row r="1327" spans="1:31">
      <c r="A1327" s="1"/>
      <c r="B1327" s="31">
        <f t="shared" si="790"/>
        <v>2018</v>
      </c>
      <c r="C1327" s="33">
        <v>16</v>
      </c>
      <c r="D1327" s="34"/>
      <c r="E1327" s="35">
        <v>159</v>
      </c>
      <c r="F1327" s="35">
        <v>148</v>
      </c>
      <c r="G1327" s="35"/>
      <c r="H1327" s="35">
        <v>791203</v>
      </c>
      <c r="I1327" s="34">
        <v>734403</v>
      </c>
      <c r="J1327" s="34"/>
      <c r="K1327" s="72">
        <v>11398</v>
      </c>
      <c r="L1327" s="36">
        <f t="shared" si="791"/>
        <v>229.47385974206</v>
      </c>
      <c r="M1327" s="28">
        <f>IF(L1299=0,0,L1327/L1299*100)</f>
        <v>89.809768502779946</v>
      </c>
      <c r="N1327" s="37">
        <f>IF(L1326=0,"     －",IF(L1327=0,"     －",(L1327-L1326)/L1326*100))</f>
        <v>0.70752804887464216</v>
      </c>
      <c r="O1327" s="29">
        <f t="shared" si="788"/>
        <v>4976.1194968553455</v>
      </c>
      <c r="P1327" s="30">
        <f t="shared" si="789"/>
        <v>71.685534591194966</v>
      </c>
      <c r="Q1327" s="6"/>
      <c r="R1327" s="7"/>
      <c r="S1327" s="8"/>
      <c r="T1327" s="9"/>
      <c r="U1327" s="51"/>
      <c r="V1327" s="1"/>
      <c r="W1327" s="1"/>
      <c r="X1327" s="1"/>
      <c r="Y1327" s="10"/>
      <c r="Z1327" s="10"/>
      <c r="AA1327" s="10"/>
      <c r="AB1327" s="1"/>
      <c r="AC1327" s="1"/>
      <c r="AD1327" s="1"/>
      <c r="AE1327" s="1"/>
    </row>
    <row r="1328" spans="1:31">
      <c r="A1328" s="1"/>
      <c r="B1328" s="31">
        <f t="shared" si="790"/>
        <v>2019</v>
      </c>
      <c r="C1328" s="33">
        <v>8</v>
      </c>
      <c r="D1328" s="34"/>
      <c r="E1328" s="35">
        <v>106</v>
      </c>
      <c r="F1328" s="35">
        <v>98</v>
      </c>
      <c r="G1328" s="35"/>
      <c r="H1328" s="35">
        <v>537078</v>
      </c>
      <c r="I1328" s="34">
        <v>496544</v>
      </c>
      <c r="J1328" s="34"/>
      <c r="K1328" s="72">
        <v>7569</v>
      </c>
      <c r="L1328" s="36">
        <f t="shared" si="791"/>
        <v>234.5701824336108</v>
      </c>
      <c r="M1328" s="28">
        <f>IF(L1299=0,0,L1328/L1299*100)</f>
        <v>91.804329284814628</v>
      </c>
      <c r="N1328" s="37">
        <f>IF(L1327=0,"     －",IF(L1328=0,"     －",(L1328-L1327)/L1327*100))</f>
        <v>2.220872868604431</v>
      </c>
      <c r="O1328" s="29">
        <f t="shared" si="788"/>
        <v>5066.7735849056608</v>
      </c>
      <c r="P1328" s="30">
        <f t="shared" si="789"/>
        <v>71.405660377358487</v>
      </c>
      <c r="Q1328" s="6"/>
      <c r="R1328" s="7"/>
      <c r="S1328" s="8"/>
      <c r="T1328" s="9"/>
      <c r="U1328" s="51"/>
      <c r="V1328" s="1"/>
      <c r="W1328" s="1"/>
      <c r="X1328" s="1"/>
      <c r="Y1328" s="10"/>
      <c r="Z1328" s="10"/>
      <c r="AA1328" s="10"/>
      <c r="AB1328" s="1"/>
      <c r="AC1328" s="1"/>
      <c r="AD1328" s="1"/>
      <c r="AE1328" s="1"/>
    </row>
    <row r="1329" spans="1:31">
      <c r="A1329" s="1"/>
      <c r="B1329" s="31">
        <f t="shared" si="790"/>
        <v>2020</v>
      </c>
      <c r="C1329" s="33">
        <v>6</v>
      </c>
      <c r="D1329" s="34"/>
      <c r="E1329" s="35">
        <v>14</v>
      </c>
      <c r="F1329" s="35">
        <v>11</v>
      </c>
      <c r="G1329" s="35"/>
      <c r="H1329" s="35">
        <v>69552</v>
      </c>
      <c r="I1329" s="34">
        <v>56425</v>
      </c>
      <c r="J1329" s="34"/>
      <c r="K1329" s="72">
        <v>992</v>
      </c>
      <c r="L1329" s="36">
        <f t="shared" si="791"/>
        <v>231.77783322580643</v>
      </c>
      <c r="M1329" s="28">
        <f>IF(L1299=0,0,L1329/L1299*100)</f>
        <v>90.711480468772052</v>
      </c>
      <c r="N1329" s="37">
        <f t="shared" ref="N1329:N1333" si="792">IF(L1328=0,"     －",IF(L1329=0,"     －",(L1329-L1328)/L1328*100))</f>
        <v>-1.1904109801315723</v>
      </c>
      <c r="O1329" s="29">
        <f>IF(H1329=0,0,H1329/E1329)</f>
        <v>4968</v>
      </c>
      <c r="P1329" s="30">
        <f>IF(K1329=0,0,K1329/E1329)</f>
        <v>70.857142857142861</v>
      </c>
      <c r="Q1329" s="6"/>
      <c r="R1329" s="7"/>
      <c r="S1329" s="8"/>
      <c r="T1329" s="9"/>
      <c r="U1329" s="51"/>
      <c r="V1329" s="1"/>
      <c r="W1329" s="1"/>
      <c r="X1329" s="1"/>
      <c r="Y1329" s="10"/>
      <c r="Z1329" s="10"/>
      <c r="AA1329" s="10"/>
      <c r="AB1329" s="1"/>
      <c r="AC1329" s="1"/>
      <c r="AD1329" s="1"/>
      <c r="AE1329" s="1"/>
    </row>
    <row r="1330" spans="1:31">
      <c r="A1330" s="1"/>
      <c r="B1330" s="31">
        <f t="shared" si="790"/>
        <v>2021</v>
      </c>
      <c r="C1330" s="81">
        <v>6</v>
      </c>
      <c r="D1330" s="34"/>
      <c r="E1330" s="35">
        <v>108</v>
      </c>
      <c r="F1330" s="35">
        <v>96</v>
      </c>
      <c r="G1330" s="35"/>
      <c r="H1330" s="35">
        <v>512491</v>
      </c>
      <c r="I1330" s="34">
        <v>460361</v>
      </c>
      <c r="J1330" s="34"/>
      <c r="K1330" s="72">
        <v>7443</v>
      </c>
      <c r="L1330" s="36">
        <f t="shared" si="791"/>
        <v>227.62091871288459</v>
      </c>
      <c r="M1330" s="28">
        <f>IF(L1299=0,0,L1330/L1299*100)</f>
        <v>89.084578256419846</v>
      </c>
      <c r="N1330" s="37">
        <f t="shared" si="792"/>
        <v>-1.7934909715339458</v>
      </c>
      <c r="O1330" s="29">
        <f>IF(H1330=0,0,H1330/E1330)</f>
        <v>4745.2870370370374</v>
      </c>
      <c r="P1330" s="30">
        <f>IF(K1330=0,0,K1330/E1330)</f>
        <v>68.916666666666671</v>
      </c>
      <c r="Q1330" s="6"/>
      <c r="R1330" s="7"/>
      <c r="S1330" s="8"/>
      <c r="T1330" s="9"/>
      <c r="U1330" s="51"/>
      <c r="V1330" s="1"/>
      <c r="W1330" s="1"/>
      <c r="X1330" s="1"/>
      <c r="Y1330" s="10"/>
      <c r="Z1330" s="10"/>
      <c r="AA1330" s="10"/>
      <c r="AB1330" s="1"/>
      <c r="AC1330" s="1"/>
      <c r="AD1330" s="1"/>
      <c r="AE1330" s="1"/>
    </row>
    <row r="1331" spans="1:31">
      <c r="A1331" s="1"/>
      <c r="B1331" s="31">
        <f t="shared" si="790"/>
        <v>2022</v>
      </c>
      <c r="C1331" s="81">
        <v>6</v>
      </c>
      <c r="D1331" s="34"/>
      <c r="E1331" s="35">
        <v>42</v>
      </c>
      <c r="F1331" s="35">
        <v>42</v>
      </c>
      <c r="G1331" s="35"/>
      <c r="H1331" s="35">
        <v>188530</v>
      </c>
      <c r="I1331" s="34">
        <v>188530</v>
      </c>
      <c r="J1331" s="34"/>
      <c r="K1331" s="72">
        <v>2790</v>
      </c>
      <c r="L1331" s="36">
        <f t="shared" si="791"/>
        <v>223.38304781362004</v>
      </c>
      <c r="M1331" s="28">
        <f>IF(L1299=0,0,L1331/L1299*100)</f>
        <v>87.425991937109089</v>
      </c>
      <c r="N1331" s="37">
        <f t="shared" si="792"/>
        <v>-1.8618108226731551</v>
      </c>
      <c r="O1331" s="29">
        <f>IF(H1331=0,0,H1331/E1331)</f>
        <v>4488.8095238095239</v>
      </c>
      <c r="P1331" s="30">
        <f>IF(K1331=0,0,K1331/E1331)</f>
        <v>66.428571428571431</v>
      </c>
      <c r="Q1331" s="6"/>
      <c r="R1331" s="7"/>
      <c r="S1331" s="8"/>
      <c r="T1331" s="9"/>
      <c r="U1331" s="51"/>
      <c r="V1331" s="1"/>
      <c r="W1331" s="1"/>
      <c r="X1331" s="1"/>
      <c r="Y1331" s="10"/>
      <c r="Z1331" s="10"/>
      <c r="AA1331" s="10"/>
      <c r="AB1331" s="1"/>
      <c r="AC1331" s="1"/>
      <c r="AD1331" s="1"/>
      <c r="AE1331" s="1"/>
    </row>
    <row r="1332" spans="1:31">
      <c r="A1332" s="1"/>
      <c r="B1332" s="31">
        <f t="shared" si="790"/>
        <v>2023</v>
      </c>
      <c r="C1332" s="81">
        <v>3</v>
      </c>
      <c r="D1332" s="34"/>
      <c r="E1332" s="35">
        <v>11</v>
      </c>
      <c r="F1332" s="35">
        <v>11</v>
      </c>
      <c r="G1332" s="35"/>
      <c r="H1332" s="35">
        <v>44490</v>
      </c>
      <c r="I1332" s="34">
        <v>44490</v>
      </c>
      <c r="J1332" s="34"/>
      <c r="K1332" s="72">
        <v>624</v>
      </c>
      <c r="L1332" s="36">
        <f t="shared" si="791"/>
        <v>235.6957567307692</v>
      </c>
      <c r="M1332" s="28">
        <f>IF(L1299=0,0,L1332/L1299*100)</f>
        <v>92.244848162102457</v>
      </c>
      <c r="N1332" s="37">
        <f t="shared" si="792"/>
        <v>5.5119262798412043</v>
      </c>
      <c r="O1332" s="29">
        <f>IF(H1332=0,0,H1332/E1332)</f>
        <v>4044.5454545454545</v>
      </c>
      <c r="P1332" s="30">
        <f>IF(K1332=0,0,K1332/E1332)</f>
        <v>56.727272727272727</v>
      </c>
      <c r="Q1332" s="6"/>
      <c r="R1332" s="7"/>
      <c r="S1332" s="8"/>
      <c r="T1332" s="9"/>
      <c r="U1332" s="51"/>
      <c r="V1332" s="1"/>
      <c r="W1332" s="1"/>
      <c r="X1332" s="1"/>
      <c r="Y1332" s="10"/>
      <c r="Z1332" s="10"/>
      <c r="AA1332" s="10"/>
      <c r="AB1332" s="1"/>
      <c r="AC1332" s="1"/>
      <c r="AD1332" s="1"/>
      <c r="AE1332" s="1"/>
    </row>
    <row r="1333" spans="1:31">
      <c r="A1333" s="1"/>
      <c r="B1333" s="31">
        <f t="shared" si="790"/>
        <v>2024</v>
      </c>
      <c r="C1333" s="81">
        <v>8</v>
      </c>
      <c r="D1333" s="34"/>
      <c r="E1333" s="35">
        <v>84</v>
      </c>
      <c r="F1333" s="35">
        <v>59</v>
      </c>
      <c r="G1333" s="35"/>
      <c r="H1333" s="35">
        <v>432280</v>
      </c>
      <c r="I1333" s="34">
        <v>304300</v>
      </c>
      <c r="J1333" s="34"/>
      <c r="K1333" s="72">
        <v>5833</v>
      </c>
      <c r="L1333" s="36">
        <f t="shared" si="791"/>
        <v>244.98929854277387</v>
      </c>
      <c r="M1333" s="28">
        <f>IF(L1299=0,0,L1333/L1299*100)</f>
        <v>95.882085273315184</v>
      </c>
      <c r="N1333" s="37">
        <f t="shared" si="792"/>
        <v>3.9430246606520365</v>
      </c>
      <c r="O1333" s="29">
        <f>IF(H1333=0,0,H1333/E1333)</f>
        <v>5146.1904761904761</v>
      </c>
      <c r="P1333" s="30">
        <f>IF(K1333=0,0,K1333/E1333)</f>
        <v>69.44047619047619</v>
      </c>
      <c r="Q1333" s="6"/>
      <c r="R1333" s="7"/>
      <c r="S1333" s="8"/>
      <c r="T1333" s="9"/>
      <c r="U1333" s="51"/>
      <c r="V1333" s="1"/>
      <c r="W1333" s="1"/>
      <c r="X1333" s="1"/>
      <c r="Y1333" s="10"/>
      <c r="Z1333" s="10"/>
      <c r="AA1333" s="10"/>
      <c r="AB1333" s="1"/>
      <c r="AC1333" s="1"/>
      <c r="AD1333" s="1"/>
      <c r="AE1333" s="1"/>
    </row>
    <row r="1334" spans="1:31">
      <c r="A1334" s="1"/>
      <c r="B1334" s="58" t="s">
        <v>63</v>
      </c>
      <c r="C1334" s="59">
        <v>22</v>
      </c>
      <c r="D1334" s="60">
        <v>10</v>
      </c>
      <c r="E1334" s="61">
        <v>960</v>
      </c>
      <c r="F1334" s="61">
        <v>820</v>
      </c>
      <c r="G1334" s="61">
        <v>818</v>
      </c>
      <c r="H1334" s="61">
        <v>7023940</v>
      </c>
      <c r="I1334" s="60">
        <v>5701425</v>
      </c>
      <c r="J1334" s="60">
        <v>5720279</v>
      </c>
      <c r="K1334" s="73">
        <v>78742</v>
      </c>
      <c r="L1334" s="63">
        <f t="shared" si="764"/>
        <v>294.88202450026671</v>
      </c>
      <c r="M1334" s="62">
        <v>100</v>
      </c>
      <c r="N1334" s="63"/>
      <c r="O1334" s="64">
        <f t="shared" si="765"/>
        <v>7316.604166666667</v>
      </c>
      <c r="P1334" s="65">
        <f t="shared" si="766"/>
        <v>82.02291666666666</v>
      </c>
      <c r="Q1334" s="6">
        <f t="shared" ref="Q1334:Q1349" si="793">IF(F1334=0,0,F1334/E1334*100)</f>
        <v>85.416666666666657</v>
      </c>
      <c r="R1334" s="7">
        <f t="shared" ref="R1334:R1349" si="794">IF(G1334=0,0,G1334/E1334*100)</f>
        <v>85.208333333333329</v>
      </c>
      <c r="S1334" s="8">
        <f t="shared" ref="S1334:S1349" si="795">IF(I1334=0,0,I1334/H1334*100)</f>
        <v>81.171322647972517</v>
      </c>
      <c r="T1334" s="9">
        <f t="shared" ref="T1334:T1349" si="796">E1334-F1334</f>
        <v>140</v>
      </c>
      <c r="U1334" s="51"/>
      <c r="V1334" s="1"/>
      <c r="W1334" s="1"/>
      <c r="X1334" s="1"/>
      <c r="Y1334" s="12"/>
      <c r="Z1334" s="13"/>
      <c r="AA1334" s="14"/>
      <c r="AB1334" s="1"/>
      <c r="AC1334" s="1"/>
      <c r="AD1334" s="1"/>
      <c r="AE1334" s="1"/>
    </row>
    <row r="1335" spans="1:31">
      <c r="A1335" s="1"/>
      <c r="B1335" s="31">
        <v>1991</v>
      </c>
      <c r="C1335" s="33">
        <v>8</v>
      </c>
      <c r="D1335" s="34">
        <v>3</v>
      </c>
      <c r="E1335" s="35">
        <v>208</v>
      </c>
      <c r="F1335" s="35">
        <v>181</v>
      </c>
      <c r="G1335" s="35">
        <v>170</v>
      </c>
      <c r="H1335" s="35">
        <v>1056385</v>
      </c>
      <c r="I1335" s="34">
        <v>871075</v>
      </c>
      <c r="J1335" s="34">
        <v>767955</v>
      </c>
      <c r="K1335" s="72">
        <v>8691</v>
      </c>
      <c r="L1335" s="36">
        <f t="shared" si="764"/>
        <v>401.81525777240824</v>
      </c>
      <c r="M1335" s="28">
        <f>IF(L1334=0,0,L1335/L1334*100)</f>
        <v>136.26305586220798</v>
      </c>
      <c r="N1335" s="37">
        <f t="shared" ref="N1335:N1350" si="797">IF(L1334=0,"     －",IF(L1335=0,"     －",(L1335-L1334)/L1334*100))</f>
        <v>36.263055862207977</v>
      </c>
      <c r="O1335" s="29">
        <f t="shared" si="765"/>
        <v>5078.7740384615381</v>
      </c>
      <c r="P1335" s="30">
        <f t="shared" si="766"/>
        <v>41.783653846153847</v>
      </c>
      <c r="Q1335" s="6">
        <f t="shared" si="793"/>
        <v>87.019230769230774</v>
      </c>
      <c r="R1335" s="7">
        <f t="shared" si="794"/>
        <v>81.730769230769226</v>
      </c>
      <c r="S1335" s="8">
        <f t="shared" si="795"/>
        <v>82.458100029818667</v>
      </c>
      <c r="T1335" s="9">
        <f t="shared" si="796"/>
        <v>27</v>
      </c>
      <c r="U1335" s="51"/>
      <c r="V1335" s="1"/>
      <c r="W1335" s="1"/>
      <c r="X1335" s="1"/>
      <c r="Y1335" s="19"/>
      <c r="Z1335" s="13"/>
      <c r="AA1335" s="14"/>
      <c r="AB1335" s="1"/>
      <c r="AC1335" s="1"/>
      <c r="AD1335" s="1"/>
      <c r="AE1335" s="1"/>
    </row>
    <row r="1336" spans="1:31">
      <c r="A1336" s="1"/>
      <c r="B1336" s="31">
        <v>1992</v>
      </c>
      <c r="C1336" s="33">
        <v>7</v>
      </c>
      <c r="D1336" s="34">
        <v>4</v>
      </c>
      <c r="E1336" s="35">
        <v>260</v>
      </c>
      <c r="F1336" s="35">
        <v>226</v>
      </c>
      <c r="G1336" s="35">
        <v>206</v>
      </c>
      <c r="H1336" s="35">
        <v>1200732</v>
      </c>
      <c r="I1336" s="34">
        <v>932265</v>
      </c>
      <c r="J1336" s="34">
        <v>830350</v>
      </c>
      <c r="K1336" s="72">
        <v>12007</v>
      </c>
      <c r="L1336" s="36">
        <f t="shared" si="764"/>
        <v>330.58681027400684</v>
      </c>
      <c r="M1336" s="28">
        <f>IF(L1334=0,0,L1336/L1334*100)</f>
        <v>112.10815946962134</v>
      </c>
      <c r="N1336" s="37">
        <f t="shared" si="797"/>
        <v>-17.72666570534906</v>
      </c>
      <c r="O1336" s="29">
        <f t="shared" si="765"/>
        <v>4618.2</v>
      </c>
      <c r="P1336" s="30">
        <f t="shared" si="766"/>
        <v>46.180769230769229</v>
      </c>
      <c r="Q1336" s="6">
        <f t="shared" si="793"/>
        <v>86.92307692307692</v>
      </c>
      <c r="R1336" s="7">
        <f t="shared" si="794"/>
        <v>79.230769230769226</v>
      </c>
      <c r="S1336" s="8">
        <f t="shared" si="795"/>
        <v>77.641388752860749</v>
      </c>
      <c r="T1336" s="9">
        <f t="shared" si="796"/>
        <v>34</v>
      </c>
      <c r="U1336" s="5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</row>
    <row r="1337" spans="1:31">
      <c r="A1337" s="1"/>
      <c r="B1337" s="31">
        <f>B1336+1</f>
        <v>1993</v>
      </c>
      <c r="C1337" s="33">
        <v>30</v>
      </c>
      <c r="D1337" s="34">
        <v>25</v>
      </c>
      <c r="E1337" s="35">
        <v>1146</v>
      </c>
      <c r="F1337" s="35">
        <v>1085</v>
      </c>
      <c r="G1337" s="35">
        <v>1022</v>
      </c>
      <c r="H1337" s="35">
        <v>6624660</v>
      </c>
      <c r="I1337" s="34">
        <v>6254732</v>
      </c>
      <c r="J1337" s="34">
        <v>5819397</v>
      </c>
      <c r="K1337" s="72">
        <v>78888</v>
      </c>
      <c r="L1337" s="36">
        <f t="shared" si="764"/>
        <v>277.60456006997265</v>
      </c>
      <c r="M1337" s="28">
        <f>IF(L1334=0,0,L1337/L1334*100)</f>
        <v>94.140889238815433</v>
      </c>
      <c r="N1337" s="37">
        <f t="shared" si="797"/>
        <v>-16.026728398546773</v>
      </c>
      <c r="O1337" s="29">
        <f t="shared" si="765"/>
        <v>5780.6806282722509</v>
      </c>
      <c r="P1337" s="30">
        <f t="shared" si="766"/>
        <v>68.837696335078533</v>
      </c>
      <c r="Q1337" s="6">
        <f t="shared" si="793"/>
        <v>94.677137870855148</v>
      </c>
      <c r="R1337" s="7">
        <f t="shared" si="794"/>
        <v>89.179755671902271</v>
      </c>
      <c r="S1337" s="8">
        <f t="shared" si="795"/>
        <v>94.415894551569437</v>
      </c>
      <c r="T1337" s="9">
        <f t="shared" si="796"/>
        <v>61</v>
      </c>
      <c r="U1337" s="5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</row>
    <row r="1338" spans="1:31">
      <c r="A1338" s="1"/>
      <c r="B1338" s="31">
        <f t="shared" ref="B1338:B1358" si="798">B1337+1</f>
        <v>1994</v>
      </c>
      <c r="C1338" s="33">
        <v>27</v>
      </c>
      <c r="D1338" s="34">
        <v>20</v>
      </c>
      <c r="E1338" s="35">
        <v>968</v>
      </c>
      <c r="F1338" s="35">
        <v>921</v>
      </c>
      <c r="G1338" s="35">
        <v>906</v>
      </c>
      <c r="H1338" s="35">
        <v>4719717</v>
      </c>
      <c r="I1338" s="34">
        <v>4499020</v>
      </c>
      <c r="J1338" s="34">
        <v>4422358</v>
      </c>
      <c r="K1338" s="72">
        <v>62639</v>
      </c>
      <c r="L1338" s="36">
        <f t="shared" si="764"/>
        <v>249.08357515701078</v>
      </c>
      <c r="M1338" s="28">
        <f>IF(L1334=0,0,L1338/L1334*100)</f>
        <v>84.468890763731679</v>
      </c>
      <c r="N1338" s="37">
        <f t="shared" si="797"/>
        <v>-10.273961243926577</v>
      </c>
      <c r="O1338" s="29">
        <f t="shared" si="765"/>
        <v>4875.7407024793392</v>
      </c>
      <c r="P1338" s="30">
        <f t="shared" si="766"/>
        <v>64.709710743801651</v>
      </c>
      <c r="Q1338" s="6">
        <f t="shared" si="793"/>
        <v>95.144628099173559</v>
      </c>
      <c r="R1338" s="7">
        <f t="shared" si="794"/>
        <v>93.59504132231406</v>
      </c>
      <c r="S1338" s="8">
        <f t="shared" si="795"/>
        <v>95.3239357359774</v>
      </c>
      <c r="T1338" s="9">
        <f t="shared" si="796"/>
        <v>47</v>
      </c>
      <c r="U1338" s="5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</row>
    <row r="1339" spans="1:31">
      <c r="A1339" s="1"/>
      <c r="B1339" s="31">
        <f t="shared" si="798"/>
        <v>1995</v>
      </c>
      <c r="C1339" s="33">
        <v>48</v>
      </c>
      <c r="D1339" s="34">
        <v>41</v>
      </c>
      <c r="E1339" s="35">
        <v>2034</v>
      </c>
      <c r="F1339" s="35">
        <v>2014</v>
      </c>
      <c r="G1339" s="35">
        <v>1876</v>
      </c>
      <c r="H1339" s="35">
        <v>10038240</v>
      </c>
      <c r="I1339" s="34">
        <v>9850572</v>
      </c>
      <c r="J1339" s="34">
        <v>9225275</v>
      </c>
      <c r="K1339" s="72">
        <v>149216</v>
      </c>
      <c r="L1339" s="36">
        <f t="shared" si="764"/>
        <v>222.3904475873901</v>
      </c>
      <c r="M1339" s="28">
        <f>IF(L1334=0,0,L1339/L1334*100)</f>
        <v>75.416752840147765</v>
      </c>
      <c r="N1339" s="37">
        <f t="shared" si="797"/>
        <v>-10.716534622081994</v>
      </c>
      <c r="O1339" s="29">
        <f t="shared" si="765"/>
        <v>4935.2212389380529</v>
      </c>
      <c r="P1339" s="30">
        <f t="shared" si="766"/>
        <v>73.36086529006883</v>
      </c>
      <c r="Q1339" s="6">
        <f t="shared" si="793"/>
        <v>99.016715830875128</v>
      </c>
      <c r="R1339" s="7">
        <f t="shared" si="794"/>
        <v>92.232055063913478</v>
      </c>
      <c r="S1339" s="8">
        <f t="shared" si="795"/>
        <v>98.130469086214305</v>
      </c>
      <c r="T1339" s="9">
        <f t="shared" si="796"/>
        <v>20</v>
      </c>
      <c r="U1339" s="5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</row>
    <row r="1340" spans="1:31">
      <c r="A1340" s="1"/>
      <c r="B1340" s="31">
        <f t="shared" si="798"/>
        <v>1996</v>
      </c>
      <c r="C1340" s="33">
        <v>55</v>
      </c>
      <c r="D1340" s="34">
        <v>39</v>
      </c>
      <c r="E1340" s="35">
        <v>2021</v>
      </c>
      <c r="F1340" s="35">
        <v>1952</v>
      </c>
      <c r="G1340" s="35">
        <v>1773</v>
      </c>
      <c r="H1340" s="35">
        <v>9510188</v>
      </c>
      <c r="I1340" s="34">
        <v>9182752</v>
      </c>
      <c r="J1340" s="34">
        <v>8354142</v>
      </c>
      <c r="K1340" s="72">
        <v>149593</v>
      </c>
      <c r="L1340" s="36">
        <f t="shared" si="764"/>
        <v>210.1608316341005</v>
      </c>
      <c r="M1340" s="28">
        <f>IF(L1334=0,0,L1340/L1334*100)</f>
        <v>71.269461741609291</v>
      </c>
      <c r="N1340" s="37">
        <f t="shared" si="797"/>
        <v>-5.4991642338791866</v>
      </c>
      <c r="O1340" s="29">
        <f t="shared" si="765"/>
        <v>4705.6843146956953</v>
      </c>
      <c r="P1340" s="30">
        <f t="shared" si="766"/>
        <v>74.019297377535878</v>
      </c>
      <c r="Q1340" s="6">
        <f t="shared" si="793"/>
        <v>96.585848589807028</v>
      </c>
      <c r="R1340" s="7">
        <f t="shared" si="794"/>
        <v>87.72884710539337</v>
      </c>
      <c r="S1340" s="8">
        <f t="shared" si="795"/>
        <v>96.556997611403688</v>
      </c>
      <c r="T1340" s="9">
        <f t="shared" si="796"/>
        <v>69</v>
      </c>
      <c r="U1340" s="5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</row>
    <row r="1341" spans="1:31">
      <c r="A1341" s="1"/>
      <c r="B1341" s="31">
        <f t="shared" si="798"/>
        <v>1997</v>
      </c>
      <c r="C1341" s="33">
        <v>57</v>
      </c>
      <c r="D1341">
        <v>42</v>
      </c>
      <c r="E1341" s="35">
        <v>2891</v>
      </c>
      <c r="F1341" s="35">
        <v>2751</v>
      </c>
      <c r="G1341" s="35">
        <v>2563</v>
      </c>
      <c r="H1341" s="35">
        <v>13221050</v>
      </c>
      <c r="I1341" s="34">
        <v>12687820</v>
      </c>
      <c r="J1341" s="34">
        <v>11925740</v>
      </c>
      <c r="K1341" s="72">
        <v>218047</v>
      </c>
      <c r="L1341" s="36">
        <f t="shared" si="764"/>
        <v>200.44248565217592</v>
      </c>
      <c r="M1341" s="28">
        <f>IF(L1334=0,0,L1341/L1334*100)</f>
        <v>67.973789176150561</v>
      </c>
      <c r="N1341" s="37">
        <f t="shared" si="797"/>
        <v>-4.6242422559712102</v>
      </c>
      <c r="O1341" s="29">
        <f t="shared" si="765"/>
        <v>4573.175371843653</v>
      </c>
      <c r="P1341" s="30">
        <f t="shared" si="766"/>
        <v>75.422691110342441</v>
      </c>
      <c r="Q1341" s="6">
        <f t="shared" si="793"/>
        <v>95.157384987893465</v>
      </c>
      <c r="R1341" s="7">
        <f t="shared" si="794"/>
        <v>88.654444828778963</v>
      </c>
      <c r="S1341" s="8">
        <f t="shared" si="795"/>
        <v>95.966810502947951</v>
      </c>
      <c r="T1341" s="9">
        <f t="shared" si="796"/>
        <v>140</v>
      </c>
      <c r="U1341" s="5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</row>
    <row r="1342" spans="1:31">
      <c r="A1342" s="1"/>
      <c r="B1342" s="31">
        <f t="shared" si="798"/>
        <v>1998</v>
      </c>
      <c r="C1342" s="33">
        <v>50</v>
      </c>
      <c r="D1342" s="34">
        <v>34</v>
      </c>
      <c r="E1342" s="35">
        <v>1456</v>
      </c>
      <c r="F1342" s="35">
        <v>1366</v>
      </c>
      <c r="G1342" s="35">
        <v>1226</v>
      </c>
      <c r="H1342" s="35">
        <v>6517250</v>
      </c>
      <c r="I1342" s="34">
        <v>6224660</v>
      </c>
      <c r="J1342" s="34">
        <v>5602560</v>
      </c>
      <c r="K1342" s="72">
        <v>105627</v>
      </c>
      <c r="L1342" s="36">
        <f t="shared" si="764"/>
        <v>203.96863212057522</v>
      </c>
      <c r="M1342" s="28">
        <f>IF(L1334=0,0,L1342/L1334*100)</f>
        <v>69.169571277272183</v>
      </c>
      <c r="N1342" s="37">
        <f t="shared" si="797"/>
        <v>1.7591811720585822</v>
      </c>
      <c r="O1342" s="29">
        <f t="shared" si="765"/>
        <v>4476.1332417582416</v>
      </c>
      <c r="P1342" s="30">
        <f t="shared" si="766"/>
        <v>72.546016483516482</v>
      </c>
      <c r="Q1342" s="6">
        <f t="shared" si="793"/>
        <v>93.818681318681314</v>
      </c>
      <c r="R1342" s="7">
        <f t="shared" si="794"/>
        <v>84.203296703296701</v>
      </c>
      <c r="S1342" s="8">
        <f t="shared" si="795"/>
        <v>95.51052974797652</v>
      </c>
      <c r="T1342" s="9">
        <f t="shared" si="796"/>
        <v>90</v>
      </c>
      <c r="U1342" s="5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</row>
    <row r="1343" spans="1:31">
      <c r="A1343" s="1"/>
      <c r="B1343" s="31">
        <f t="shared" si="798"/>
        <v>1999</v>
      </c>
      <c r="C1343" s="33">
        <v>64</v>
      </c>
      <c r="D1343" s="34">
        <v>50</v>
      </c>
      <c r="E1343" s="35">
        <v>2154</v>
      </c>
      <c r="F1343" s="35">
        <v>2067</v>
      </c>
      <c r="G1343" s="35">
        <v>1864</v>
      </c>
      <c r="H1343" s="35">
        <v>8788100</v>
      </c>
      <c r="I1343" s="34">
        <v>8467940</v>
      </c>
      <c r="J1343" s="34">
        <v>7687970</v>
      </c>
      <c r="K1343" s="72">
        <v>161155</v>
      </c>
      <c r="L1343" s="36">
        <f t="shared" si="764"/>
        <v>180.27070347181285</v>
      </c>
      <c r="M1343" s="28">
        <f>IF(L1334=0,0,L1343/L1334*100)</f>
        <v>61.133161228567801</v>
      </c>
      <c r="N1343" s="37">
        <f t="shared" si="797"/>
        <v>-11.618418186357909</v>
      </c>
      <c r="O1343" s="29">
        <f t="shared" si="765"/>
        <v>4079.8978644382546</v>
      </c>
      <c r="P1343" s="30">
        <f t="shared" si="766"/>
        <v>74.816620241411329</v>
      </c>
      <c r="Q1343" s="6">
        <f t="shared" si="793"/>
        <v>95.961002785515319</v>
      </c>
      <c r="R1343" s="7">
        <f t="shared" si="794"/>
        <v>86.53667595171774</v>
      </c>
      <c r="S1343" s="8">
        <f t="shared" si="795"/>
        <v>96.356891705829469</v>
      </c>
      <c r="T1343" s="9">
        <f t="shared" si="796"/>
        <v>87</v>
      </c>
      <c r="U1343" s="5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</row>
    <row r="1344" spans="1:31">
      <c r="A1344" s="1"/>
      <c r="B1344" s="31">
        <f t="shared" si="798"/>
        <v>2000</v>
      </c>
      <c r="C1344" s="33">
        <v>41</v>
      </c>
      <c r="D1344" s="34">
        <v>30</v>
      </c>
      <c r="E1344" s="35">
        <v>1996</v>
      </c>
      <c r="F1344" s="35">
        <v>1915</v>
      </c>
      <c r="G1344" s="35">
        <v>1836</v>
      </c>
      <c r="H1344" s="35">
        <v>7761350</v>
      </c>
      <c r="I1344" s="34">
        <v>7446560</v>
      </c>
      <c r="J1344" s="34">
        <v>7126920</v>
      </c>
      <c r="K1344" s="72">
        <v>154298</v>
      </c>
      <c r="L1344" s="36">
        <f t="shared" si="764"/>
        <v>166.28417479811793</v>
      </c>
      <c r="M1344" s="28">
        <f>IF(L1334=0,0,L1344/L1334*100)</f>
        <v>56.390068224713893</v>
      </c>
      <c r="N1344" s="37">
        <f t="shared" si="797"/>
        <v>-7.7586254473577601</v>
      </c>
      <c r="O1344" s="29">
        <f t="shared" si="765"/>
        <v>3888.4519038076151</v>
      </c>
      <c r="P1344" s="30">
        <f t="shared" si="766"/>
        <v>77.303607214428851</v>
      </c>
      <c r="Q1344" s="6">
        <f t="shared" si="793"/>
        <v>95.941883767535074</v>
      </c>
      <c r="R1344" s="7">
        <f t="shared" si="794"/>
        <v>91.983967935871746</v>
      </c>
      <c r="S1344" s="8">
        <f t="shared" si="795"/>
        <v>95.944133430395482</v>
      </c>
      <c r="T1344" s="9">
        <f t="shared" si="796"/>
        <v>81</v>
      </c>
      <c r="U1344" s="5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</row>
    <row r="1345" spans="1:31">
      <c r="A1345" s="1"/>
      <c r="B1345" s="31">
        <f t="shared" si="798"/>
        <v>2001</v>
      </c>
      <c r="C1345" s="33">
        <v>58</v>
      </c>
      <c r="D1345" s="34"/>
      <c r="E1345" s="35">
        <v>1781</v>
      </c>
      <c r="F1345" s="35">
        <v>1688</v>
      </c>
      <c r="G1345" s="35">
        <v>1589</v>
      </c>
      <c r="H1345" s="35">
        <v>7471383</v>
      </c>
      <c r="I1345" s="34">
        <v>7100533</v>
      </c>
      <c r="J1345" s="34"/>
      <c r="K1345" s="72">
        <v>141539</v>
      </c>
      <c r="L1345" s="36">
        <f t="shared" si="764"/>
        <v>174.5013635375409</v>
      </c>
      <c r="M1345" s="28">
        <f>IF(L1334=0,0,L1345/L1334*100)</f>
        <v>59.176670342407753</v>
      </c>
      <c r="N1345" s="37">
        <f t="shared" si="797"/>
        <v>4.9416540987134097</v>
      </c>
      <c r="O1345" s="29">
        <f t="shared" si="765"/>
        <v>4195.0494104435711</v>
      </c>
      <c r="P1345" s="30">
        <f t="shared" si="766"/>
        <v>79.471645143177994</v>
      </c>
      <c r="Q1345" s="6">
        <f t="shared" si="793"/>
        <v>94.778214486243684</v>
      </c>
      <c r="R1345" s="7">
        <f t="shared" si="794"/>
        <v>89.219539584503096</v>
      </c>
      <c r="S1345" s="8">
        <f t="shared" si="795"/>
        <v>95.036394199039194</v>
      </c>
      <c r="T1345" s="9">
        <f t="shared" si="796"/>
        <v>93</v>
      </c>
      <c r="U1345" s="5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</row>
    <row r="1346" spans="1:31">
      <c r="A1346" s="1"/>
      <c r="B1346" s="31">
        <f t="shared" si="798"/>
        <v>2002</v>
      </c>
      <c r="C1346" s="33">
        <v>75</v>
      </c>
      <c r="D1346" s="34"/>
      <c r="E1346" s="35">
        <v>2437</v>
      </c>
      <c r="F1346" s="35">
        <v>2296</v>
      </c>
      <c r="G1346" s="35">
        <v>2090</v>
      </c>
      <c r="H1346" s="35">
        <v>11067394</v>
      </c>
      <c r="I1346" s="34">
        <v>10484047</v>
      </c>
      <c r="J1346" s="34"/>
      <c r="K1346" s="72">
        <v>209650</v>
      </c>
      <c r="L1346" s="36">
        <f t="shared" si="764"/>
        <v>174.51166104135464</v>
      </c>
      <c r="M1346" s="28">
        <f>IF(L1334=0,0,L1346/L1334*100)</f>
        <v>59.180162418206947</v>
      </c>
      <c r="N1346" s="37">
        <f t="shared" si="797"/>
        <v>5.9011022063048275E-3</v>
      </c>
      <c r="O1346" s="29">
        <f t="shared" si="765"/>
        <v>4541.4009027492821</v>
      </c>
      <c r="P1346" s="30">
        <f t="shared" si="766"/>
        <v>86.027903159622483</v>
      </c>
      <c r="Q1346" s="6">
        <f t="shared" si="793"/>
        <v>94.214197784160859</v>
      </c>
      <c r="R1346" s="7">
        <f t="shared" si="794"/>
        <v>85.761181780878132</v>
      </c>
      <c r="S1346" s="8">
        <f t="shared" si="795"/>
        <v>94.729138584927938</v>
      </c>
      <c r="T1346" s="9">
        <f t="shared" si="796"/>
        <v>141</v>
      </c>
      <c r="U1346" s="5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</row>
    <row r="1347" spans="1:31">
      <c r="A1347" s="1"/>
      <c r="B1347" s="31">
        <f t="shared" si="798"/>
        <v>2003</v>
      </c>
      <c r="C1347" s="33">
        <v>55</v>
      </c>
      <c r="D1347" s="34"/>
      <c r="E1347" s="35">
        <v>1927</v>
      </c>
      <c r="F1347" s="35">
        <v>1869</v>
      </c>
      <c r="G1347" s="35"/>
      <c r="H1347" s="35">
        <v>8169267</v>
      </c>
      <c r="I1347" s="34">
        <v>7933313</v>
      </c>
      <c r="J1347" s="34"/>
      <c r="K1347" s="72">
        <v>159910</v>
      </c>
      <c r="L1347" s="36">
        <f t="shared" si="764"/>
        <v>168.88124234419359</v>
      </c>
      <c r="M1347" s="28">
        <f>IF(L1334=0,0,L1347/L1334*100)</f>
        <v>57.270782317231692</v>
      </c>
      <c r="N1347" s="37">
        <f t="shared" si="797"/>
        <v>-3.2263853679249479</v>
      </c>
      <c r="O1347" s="29">
        <f t="shared" si="765"/>
        <v>4239.3705241307734</v>
      </c>
      <c r="P1347" s="30">
        <f t="shared" si="766"/>
        <v>82.983912817851589</v>
      </c>
      <c r="Q1347" s="15">
        <f t="shared" si="793"/>
        <v>96.990140114167104</v>
      </c>
      <c r="R1347" s="16">
        <f t="shared" si="794"/>
        <v>0</v>
      </c>
      <c r="S1347" s="17">
        <f t="shared" si="795"/>
        <v>97.111687009373057</v>
      </c>
      <c r="T1347" s="18">
        <f t="shared" si="796"/>
        <v>58</v>
      </c>
      <c r="U1347" s="5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</row>
    <row r="1348" spans="1:31">
      <c r="A1348" s="1"/>
      <c r="B1348" s="31">
        <f t="shared" si="798"/>
        <v>2004</v>
      </c>
      <c r="C1348" s="33">
        <v>49</v>
      </c>
      <c r="D1348" s="34"/>
      <c r="E1348" s="35">
        <v>1777</v>
      </c>
      <c r="F1348" s="35">
        <v>1700</v>
      </c>
      <c r="G1348" s="35"/>
      <c r="H1348" s="35">
        <v>7642594</v>
      </c>
      <c r="I1348" s="34">
        <v>7342282</v>
      </c>
      <c r="J1348" s="34"/>
      <c r="K1348" s="72">
        <v>145338</v>
      </c>
      <c r="L1348" s="36">
        <f t="shared" si="764"/>
        <v>173.8343337139633</v>
      </c>
      <c r="M1348" s="28">
        <f>IF(L1334=0,0,L1348/L1334*100)</f>
        <v>58.950468075684981</v>
      </c>
      <c r="N1348" s="37">
        <f t="shared" si="797"/>
        <v>2.9328842570182596</v>
      </c>
      <c r="O1348" s="29">
        <f t="shared" si="765"/>
        <v>4300.8407428249857</v>
      </c>
      <c r="P1348" s="30">
        <f t="shared" si="766"/>
        <v>81.788407428249855</v>
      </c>
      <c r="Q1348" s="6">
        <f t="shared" si="793"/>
        <v>95.666854248733827</v>
      </c>
      <c r="R1348" s="7">
        <f t="shared" si="794"/>
        <v>0</v>
      </c>
      <c r="S1348" s="8">
        <f t="shared" si="795"/>
        <v>96.070548821512688</v>
      </c>
      <c r="T1348" s="9">
        <f t="shared" si="796"/>
        <v>77</v>
      </c>
      <c r="U1348" s="5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</row>
    <row r="1349" spans="1:31">
      <c r="A1349" s="1"/>
      <c r="B1349" s="31">
        <f t="shared" si="798"/>
        <v>2005</v>
      </c>
      <c r="C1349" s="33">
        <v>59</v>
      </c>
      <c r="D1349" s="34"/>
      <c r="E1349" s="35">
        <v>1846</v>
      </c>
      <c r="F1349" s="35">
        <v>1747</v>
      </c>
      <c r="G1349" s="35"/>
      <c r="H1349" s="35">
        <v>7173208</v>
      </c>
      <c r="I1349" s="34">
        <v>6841388</v>
      </c>
      <c r="J1349" s="34"/>
      <c r="K1349" s="72">
        <v>135517</v>
      </c>
      <c r="L1349" s="36">
        <f t="shared" si="764"/>
        <v>174.98208742991656</v>
      </c>
      <c r="M1349" s="28">
        <f>IF(L1334=0,0,L1349/L1334*100)</f>
        <v>59.339692789500056</v>
      </c>
      <c r="N1349" s="37">
        <f t="shared" si="797"/>
        <v>0.6602572066355058</v>
      </c>
      <c r="O1349" s="29">
        <f t="shared" si="765"/>
        <v>3885.8114842903574</v>
      </c>
      <c r="P1349" s="30">
        <f t="shared" si="766"/>
        <v>73.411159263271941</v>
      </c>
      <c r="Q1349" s="6">
        <f t="shared" si="793"/>
        <v>94.637053087757323</v>
      </c>
      <c r="R1349" s="7">
        <f t="shared" si="794"/>
        <v>0</v>
      </c>
      <c r="S1349" s="8">
        <f t="shared" si="795"/>
        <v>95.374175682623445</v>
      </c>
      <c r="T1349" s="9">
        <f t="shared" si="796"/>
        <v>99</v>
      </c>
      <c r="U1349" s="5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</row>
    <row r="1350" spans="1:31">
      <c r="A1350" s="1"/>
      <c r="B1350" s="31">
        <f t="shared" si="798"/>
        <v>2006</v>
      </c>
      <c r="C1350" s="33">
        <v>45</v>
      </c>
      <c r="D1350" s="34">
        <v>0</v>
      </c>
      <c r="E1350" s="35">
        <v>1529</v>
      </c>
      <c r="F1350" s="35">
        <v>1470</v>
      </c>
      <c r="G1350" s="35">
        <v>0</v>
      </c>
      <c r="H1350" s="35">
        <v>6457230</v>
      </c>
      <c r="I1350" s="34">
        <v>6227474</v>
      </c>
      <c r="J1350" s="34">
        <v>0</v>
      </c>
      <c r="K1350" s="72">
        <v>114999</v>
      </c>
      <c r="L1350" s="36">
        <f t="shared" ref="L1350:L1355" si="799">IF(H1350=0,0,H1350/K1350*3.30578)</f>
        <v>185.62058617379282</v>
      </c>
      <c r="M1350" s="28">
        <f>IF(L1334=0,0,L1350/L1334*100)</f>
        <v>62.947406335927724</v>
      </c>
      <c r="N1350" s="37">
        <f t="shared" si="797"/>
        <v>6.07976444911092</v>
      </c>
      <c r="O1350" s="29">
        <f t="shared" ref="O1350:O1363" si="800">IF(H1350=0,0,H1350/E1350)</f>
        <v>4223.1720078482667</v>
      </c>
      <c r="P1350" s="30">
        <f t="shared" ref="P1350:P1363" si="801">IF(K1350=0,0,K1350/E1350)</f>
        <v>75.21190320470896</v>
      </c>
      <c r="Q1350" s="6"/>
      <c r="R1350" s="7"/>
      <c r="S1350" s="8"/>
      <c r="T1350" s="9"/>
      <c r="U1350" s="5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</row>
    <row r="1351" spans="1:31">
      <c r="A1351" s="1"/>
      <c r="B1351" s="31">
        <f t="shared" si="798"/>
        <v>2007</v>
      </c>
      <c r="C1351" s="33">
        <v>46</v>
      </c>
      <c r="D1351" s="34"/>
      <c r="E1351" s="35">
        <v>1565</v>
      </c>
      <c r="F1351" s="35">
        <v>1482</v>
      </c>
      <c r="G1351" s="35"/>
      <c r="H1351" s="35">
        <v>7839574</v>
      </c>
      <c r="I1351" s="34">
        <v>7369354</v>
      </c>
      <c r="J1351" s="34"/>
      <c r="K1351" s="72">
        <v>128289</v>
      </c>
      <c r="L1351" s="36">
        <f t="shared" si="799"/>
        <v>202.01191791751438</v>
      </c>
      <c r="M1351" s="28">
        <f>IF(L1334=0,0,L1351/L1334*100)</f>
        <v>68.506012958864389</v>
      </c>
      <c r="N1351" s="37">
        <f>IF(L1350=0,"     －",IF(L1351=0,"     －",(L1351-L1350)/L1350*100))</f>
        <v>8.8305570419730763</v>
      </c>
      <c r="O1351" s="29">
        <f t="shared" si="800"/>
        <v>5009.3124600638976</v>
      </c>
      <c r="P1351" s="30">
        <f t="shared" si="801"/>
        <v>81.973801916932914</v>
      </c>
      <c r="Q1351" s="6"/>
      <c r="R1351" s="7"/>
      <c r="S1351" s="8"/>
      <c r="T1351" s="9"/>
      <c r="U1351" s="5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</row>
    <row r="1352" spans="1:31">
      <c r="A1352" s="1"/>
      <c r="B1352" s="31">
        <f t="shared" si="798"/>
        <v>2008</v>
      </c>
      <c r="C1352" s="33">
        <v>48</v>
      </c>
      <c r="D1352" s="34"/>
      <c r="E1352" s="35">
        <v>715</v>
      </c>
      <c r="F1352" s="35">
        <v>619</v>
      </c>
      <c r="G1352" s="35"/>
      <c r="H1352" s="35">
        <v>3752496</v>
      </c>
      <c r="I1352" s="34">
        <v>3241290</v>
      </c>
      <c r="J1352" s="34"/>
      <c r="K1352" s="72">
        <v>54864</v>
      </c>
      <c r="L1352" s="36">
        <f t="shared" si="799"/>
        <v>226.10320477690286</v>
      </c>
      <c r="M1352" s="28">
        <f>IF(L1334=0,0,L1352/L1334*100)</f>
        <v>76.675818120849328</v>
      </c>
      <c r="N1352" s="37">
        <f>IF(L1351=0,"     －",IF(L1352=0,"     －",(L1352-L1351)/L1351*100))</f>
        <v>11.925676023345041</v>
      </c>
      <c r="O1352" s="29">
        <f t="shared" si="800"/>
        <v>5248.2461538461539</v>
      </c>
      <c r="P1352" s="30">
        <f t="shared" si="801"/>
        <v>76.732867132867128</v>
      </c>
      <c r="Q1352" s="6"/>
      <c r="R1352" s="7"/>
      <c r="S1352" s="8"/>
      <c r="T1352" s="9"/>
      <c r="U1352" s="5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</row>
    <row r="1353" spans="1:31">
      <c r="A1353" s="1"/>
      <c r="B1353" s="31">
        <f t="shared" si="798"/>
        <v>2009</v>
      </c>
      <c r="C1353" s="33">
        <v>28</v>
      </c>
      <c r="D1353" s="34"/>
      <c r="E1353" s="35">
        <v>547</v>
      </c>
      <c r="F1353" s="35">
        <v>492</v>
      </c>
      <c r="G1353" s="35"/>
      <c r="H1353" s="35">
        <v>2311938</v>
      </c>
      <c r="I1353" s="34">
        <v>2042660</v>
      </c>
      <c r="J1353" s="34"/>
      <c r="K1353" s="72">
        <v>35854</v>
      </c>
      <c r="L1353" s="36">
        <f t="shared" si="799"/>
        <v>213.16334025882747</v>
      </c>
      <c r="M1353" s="28">
        <f>IF(L1334=0,0,L1353/L1334*100)</f>
        <v>72.28766847354396</v>
      </c>
      <c r="N1353" s="37">
        <f>IF(L1352=0,"     －",IF(L1353=0,"     －",(L1353-L1352)/L1352*100))</f>
        <v>-5.7229903180024406</v>
      </c>
      <c r="O1353" s="29">
        <f t="shared" si="800"/>
        <v>4226.5776965265086</v>
      </c>
      <c r="P1353" s="30">
        <f t="shared" si="801"/>
        <v>65.546617915904932</v>
      </c>
      <c r="Q1353" s="6"/>
      <c r="R1353" s="7"/>
      <c r="S1353" s="8"/>
      <c r="T1353" s="9"/>
      <c r="U1353" s="5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</row>
    <row r="1354" spans="1:31">
      <c r="A1354" s="1"/>
      <c r="B1354" s="31">
        <f t="shared" si="798"/>
        <v>2010</v>
      </c>
      <c r="C1354" s="33">
        <v>58</v>
      </c>
      <c r="D1354" s="34"/>
      <c r="E1354" s="35">
        <v>1514</v>
      </c>
      <c r="F1354" s="35">
        <v>1414</v>
      </c>
      <c r="G1354" s="35"/>
      <c r="H1354" s="35">
        <v>7026948</v>
      </c>
      <c r="I1354" s="34">
        <v>6545522</v>
      </c>
      <c r="J1354" s="34"/>
      <c r="K1354" s="72">
        <v>112446</v>
      </c>
      <c r="L1354" s="36">
        <f t="shared" si="799"/>
        <v>206.58399729149991</v>
      </c>
      <c r="M1354" s="28">
        <f>IF(L1334=0,0,L1354/L1334*100)</f>
        <v>70.056490435995727</v>
      </c>
      <c r="N1354" s="37">
        <f>IF(L1353=0,"     －",IF(L1354=0,"     －",(L1354-L1353)/L1353*100))</f>
        <v>-3.0865264915340433</v>
      </c>
      <c r="O1354" s="29">
        <f t="shared" si="800"/>
        <v>4641.3130779392341</v>
      </c>
      <c r="P1354" s="30">
        <f t="shared" si="801"/>
        <v>74.270805812417436</v>
      </c>
      <c r="Q1354" s="6"/>
      <c r="R1354" s="7"/>
      <c r="S1354" s="8"/>
      <c r="T1354" s="9"/>
      <c r="U1354" s="5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</row>
    <row r="1355" spans="1:31">
      <c r="A1355" s="1"/>
      <c r="B1355" s="31">
        <f t="shared" si="798"/>
        <v>2011</v>
      </c>
      <c r="C1355" s="33">
        <v>51</v>
      </c>
      <c r="D1355" s="34"/>
      <c r="E1355" s="35">
        <v>1121</v>
      </c>
      <c r="F1355" s="35">
        <v>1050</v>
      </c>
      <c r="G1355" s="35"/>
      <c r="H1355" s="35">
        <v>5033875</v>
      </c>
      <c r="I1355" s="34">
        <v>4702381</v>
      </c>
      <c r="J1355" s="34"/>
      <c r="K1355" s="72">
        <v>83154</v>
      </c>
      <c r="L1355" s="36">
        <f t="shared" si="799"/>
        <v>200.12126052264472</v>
      </c>
      <c r="M1355" s="28">
        <f>IF(L1334=0,0,L1355/L1334*100)</f>
        <v>67.86485573740481</v>
      </c>
      <c r="N1355" s="37">
        <f>IF(L1354=0,"     －",IF(L1355=0,"     －",(L1355-L1354)/L1354*100))</f>
        <v>-3.1283820884421956</v>
      </c>
      <c r="O1355" s="29">
        <f t="shared" si="800"/>
        <v>4490.5218554861731</v>
      </c>
      <c r="P1355" s="30">
        <f t="shared" si="801"/>
        <v>74.178412132024974</v>
      </c>
      <c r="Q1355" s="6"/>
      <c r="R1355" s="7"/>
      <c r="S1355" s="8"/>
      <c r="T1355" s="9"/>
      <c r="U1355" s="5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</row>
    <row r="1356" spans="1:31">
      <c r="A1356" s="1"/>
      <c r="B1356" s="31">
        <f t="shared" si="798"/>
        <v>2012</v>
      </c>
      <c r="C1356" s="33">
        <v>32</v>
      </c>
      <c r="D1356" s="34"/>
      <c r="E1356" s="35">
        <v>604</v>
      </c>
      <c r="F1356" s="35">
        <v>576</v>
      </c>
      <c r="G1356" s="35"/>
      <c r="H1356" s="35">
        <v>2876840</v>
      </c>
      <c r="I1356" s="34">
        <v>2762958</v>
      </c>
      <c r="J1356" s="34"/>
      <c r="K1356" s="72">
        <v>44028</v>
      </c>
      <c r="L1356" s="36">
        <f>IF(H1356=0,0,H1356/K1356*3.30578)</f>
        <v>216.00345541927865</v>
      </c>
      <c r="M1356" s="28">
        <f>IF(L1334=0,0,L1356/L1334*100)</f>
        <v>73.250804549832196</v>
      </c>
      <c r="N1356" s="37">
        <f t="shared" ref="N1356:N1358" si="802">IF(L1355=0,"     －",IF(L1356=0,"     －",(L1356-L1355)/L1355*100))</f>
        <v>7.9362856575834844</v>
      </c>
      <c r="O1356" s="29">
        <f t="shared" si="800"/>
        <v>4762.9801324503314</v>
      </c>
      <c r="P1356" s="30">
        <f t="shared" si="801"/>
        <v>72.894039735099341</v>
      </c>
      <c r="Q1356" s="6"/>
      <c r="R1356" s="7"/>
      <c r="S1356" s="8"/>
      <c r="T1356" s="9"/>
      <c r="U1356" s="5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</row>
    <row r="1357" spans="1:31">
      <c r="A1357" s="1"/>
      <c r="B1357" s="31">
        <f t="shared" si="798"/>
        <v>2013</v>
      </c>
      <c r="C1357" s="33">
        <v>18</v>
      </c>
      <c r="D1357" s="34"/>
      <c r="E1357" s="35">
        <v>332</v>
      </c>
      <c r="F1357" s="35">
        <v>312</v>
      </c>
      <c r="G1357" s="35"/>
      <c r="H1357" s="35">
        <v>1497022</v>
      </c>
      <c r="I1357" s="34">
        <v>1419101</v>
      </c>
      <c r="J1357" s="34"/>
      <c r="K1357" s="72">
        <v>24376</v>
      </c>
      <c r="L1357" s="36">
        <f>IF(H1357=0,0,H1357/K1357*3.30578)</f>
        <v>203.02040478995733</v>
      </c>
      <c r="M1357" s="28">
        <f>IF(L1334=0,0,L1357/L1334*100)</f>
        <v>68.848009685912103</v>
      </c>
      <c r="N1357" s="37">
        <f t="shared" si="802"/>
        <v>-6.0105754346013898</v>
      </c>
      <c r="O1357" s="29">
        <f t="shared" si="800"/>
        <v>4509.1024096385545</v>
      </c>
      <c r="P1357" s="30">
        <f t="shared" si="801"/>
        <v>73.421686746987959</v>
      </c>
      <c r="Q1357" s="6"/>
      <c r="R1357" s="7"/>
      <c r="S1357" s="8"/>
      <c r="T1357" s="9"/>
      <c r="U1357" s="5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</row>
    <row r="1358" spans="1:31">
      <c r="A1358" s="1"/>
      <c r="B1358" s="31">
        <f t="shared" si="798"/>
        <v>2014</v>
      </c>
      <c r="C1358" s="33">
        <v>24</v>
      </c>
      <c r="D1358" s="34"/>
      <c r="E1358" s="35">
        <v>487</v>
      </c>
      <c r="F1358" s="35">
        <v>462</v>
      </c>
      <c r="G1358" s="35"/>
      <c r="H1358" s="35">
        <v>2062450</v>
      </c>
      <c r="I1358" s="34">
        <v>1946574</v>
      </c>
      <c r="J1358" s="34"/>
      <c r="K1358" s="72">
        <v>35550</v>
      </c>
      <c r="L1358" s="36">
        <f>IF(H1358=0,0,H1358/K1358*3.30578)</f>
        <v>191.78638427566807</v>
      </c>
      <c r="M1358" s="28">
        <f>IF(L1334=0,0,L1358/L1334*100)</f>
        <v>65.038343588655948</v>
      </c>
      <c r="N1358" s="37">
        <f t="shared" si="802"/>
        <v>-5.533444052538389</v>
      </c>
      <c r="O1358" s="29">
        <f t="shared" si="800"/>
        <v>4235.0102669404514</v>
      </c>
      <c r="P1358" s="30">
        <f t="shared" si="801"/>
        <v>72.997946611909654</v>
      </c>
      <c r="Q1358" s="6"/>
      <c r="R1358" s="7"/>
      <c r="S1358" s="8"/>
      <c r="T1358" s="9"/>
      <c r="U1358" s="5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</row>
    <row r="1359" spans="1:31">
      <c r="A1359" s="1"/>
      <c r="B1359" s="31">
        <f t="shared" ref="B1359:B1368" si="803">B1358+1</f>
        <v>2015</v>
      </c>
      <c r="C1359" s="33">
        <v>22</v>
      </c>
      <c r="D1359" s="34"/>
      <c r="E1359" s="35">
        <v>363</v>
      </c>
      <c r="F1359" s="35">
        <v>342</v>
      </c>
      <c r="G1359" s="35"/>
      <c r="H1359" s="35">
        <v>1814424</v>
      </c>
      <c r="I1359" s="34">
        <v>1704624</v>
      </c>
      <c r="J1359" s="34"/>
      <c r="K1359" s="72">
        <v>26669</v>
      </c>
      <c r="L1359" s="36">
        <f>IF(H1359=0,0,H1359/K1359*3.30578)</f>
        <v>224.90856690239605</v>
      </c>
      <c r="M1359" s="28">
        <f>IF(L1334=0,0,L1359/L1334*100)</f>
        <v>76.270694113534418</v>
      </c>
      <c r="N1359" s="37">
        <f>IF(L1358=0,"     －",IF(L1359=0,"     －",(L1359-L1358)/L1358*100))</f>
        <v>17.270351465158825</v>
      </c>
      <c r="O1359" s="29">
        <f t="shared" si="800"/>
        <v>4998.4132231404956</v>
      </c>
      <c r="P1359" s="30">
        <f t="shared" si="801"/>
        <v>73.468319559228647</v>
      </c>
      <c r="Q1359" s="6"/>
      <c r="R1359" s="7"/>
      <c r="S1359" s="8"/>
      <c r="T1359" s="9"/>
      <c r="U1359" s="5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</row>
    <row r="1360" spans="1:31">
      <c r="A1360" s="1"/>
      <c r="B1360" s="31">
        <f t="shared" si="803"/>
        <v>2016</v>
      </c>
      <c r="C1360" s="33">
        <v>20</v>
      </c>
      <c r="D1360" s="34"/>
      <c r="E1360" s="35">
        <v>487</v>
      </c>
      <c r="F1360" s="35">
        <v>454</v>
      </c>
      <c r="G1360" s="35"/>
      <c r="H1360" s="35">
        <v>2720085</v>
      </c>
      <c r="I1360" s="34">
        <v>2548375</v>
      </c>
      <c r="J1360" s="34"/>
      <c r="K1360" s="72">
        <v>35018</v>
      </c>
      <c r="L1360" s="36">
        <f>IF(H1360=0,0,H1360/K1360*3.30578)</f>
        <v>256.78230028271173</v>
      </c>
      <c r="M1360" s="28">
        <f>IF(L1334=0,0,L1360/L1334*100)</f>
        <v>87.079672190218389</v>
      </c>
      <c r="N1360" s="37">
        <f>IF(L1359=0,"     －",IF(L1360=0,"     －",(L1360-L1359)/L1359*100))</f>
        <v>14.171862734845481</v>
      </c>
      <c r="O1360" s="29">
        <f t="shared" si="800"/>
        <v>5585.390143737166</v>
      </c>
      <c r="P1360" s="30">
        <f t="shared" si="801"/>
        <v>71.905544147843941</v>
      </c>
      <c r="Q1360" s="6"/>
      <c r="R1360" s="7"/>
      <c r="S1360" s="8"/>
      <c r="T1360" s="9"/>
      <c r="U1360" s="5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</row>
    <row r="1361" spans="1:31">
      <c r="A1361" s="1"/>
      <c r="B1361" s="31">
        <f t="shared" si="803"/>
        <v>2017</v>
      </c>
      <c r="C1361" s="33">
        <v>23</v>
      </c>
      <c r="D1361" s="34"/>
      <c r="E1361" s="35">
        <v>420</v>
      </c>
      <c r="F1361" s="35">
        <v>391</v>
      </c>
      <c r="G1361" s="35"/>
      <c r="H1361" s="35">
        <v>2391819</v>
      </c>
      <c r="I1361" s="34">
        <v>2238387</v>
      </c>
      <c r="J1361" s="34"/>
      <c r="K1361" s="72">
        <v>29412</v>
      </c>
      <c r="L1361" s="36">
        <f t="shared" ref="L1361:L1368" si="804">IF(H1361=0,0,H1361/K1361*3.30578)</f>
        <v>268.82998143002857</v>
      </c>
      <c r="M1361" s="28">
        <f>IF(L1334=0,0,L1361/L1334*100)</f>
        <v>91.165265799301181</v>
      </c>
      <c r="N1361" s="37">
        <f>IF(L1360=0,"     －",IF(L1361=0,"     －",(L1361-L1360)/L1360*100))</f>
        <v>4.6917879986481159</v>
      </c>
      <c r="O1361" s="29">
        <f t="shared" si="800"/>
        <v>5694.8071428571429</v>
      </c>
      <c r="P1361" s="30">
        <f t="shared" si="801"/>
        <v>70.028571428571425</v>
      </c>
      <c r="Q1361" s="6"/>
      <c r="R1361" s="7"/>
      <c r="S1361" s="8"/>
      <c r="T1361" s="9"/>
      <c r="U1361" s="5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</row>
    <row r="1362" spans="1:31">
      <c r="A1362" s="1"/>
      <c r="B1362" s="31">
        <f t="shared" si="803"/>
        <v>2018</v>
      </c>
      <c r="C1362" s="33">
        <v>30</v>
      </c>
      <c r="D1362" s="34"/>
      <c r="E1362" s="35">
        <v>778</v>
      </c>
      <c r="F1362" s="35">
        <v>734</v>
      </c>
      <c r="G1362" s="35"/>
      <c r="H1362" s="35">
        <v>4712001</v>
      </c>
      <c r="I1362" s="34">
        <v>4440123</v>
      </c>
      <c r="J1362" s="34"/>
      <c r="K1362" s="72">
        <v>55339</v>
      </c>
      <c r="L1362" s="36">
        <f t="shared" si="804"/>
        <v>281.48030621767651</v>
      </c>
      <c r="M1362" s="28">
        <f>IF(L1334=0,0,L1362/L1334*100)</f>
        <v>95.455227118268084</v>
      </c>
      <c r="N1362" s="37">
        <f>IF(L1361=0,"     －",IF(L1362=0,"     －",(L1362-L1361)/L1361*100))</f>
        <v>4.7056971548914053</v>
      </c>
      <c r="O1362" s="29">
        <f t="shared" si="800"/>
        <v>6056.5565552699227</v>
      </c>
      <c r="P1362" s="30">
        <f t="shared" si="801"/>
        <v>71.129820051413887</v>
      </c>
      <c r="Q1362" s="6"/>
      <c r="R1362" s="7"/>
      <c r="S1362" s="8"/>
      <c r="T1362" s="9"/>
      <c r="U1362" s="5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</row>
    <row r="1363" spans="1:31">
      <c r="A1363" s="1"/>
      <c r="B1363" s="31">
        <f t="shared" si="803"/>
        <v>2019</v>
      </c>
      <c r="C1363" s="33">
        <v>19</v>
      </c>
      <c r="D1363" s="34"/>
      <c r="E1363" s="35">
        <v>449</v>
      </c>
      <c r="F1363" s="35">
        <v>418</v>
      </c>
      <c r="G1363" s="35"/>
      <c r="H1363" s="35">
        <v>2884499</v>
      </c>
      <c r="I1363" s="34">
        <v>2680103</v>
      </c>
      <c r="J1363" s="34"/>
      <c r="K1363" s="72">
        <v>32320</v>
      </c>
      <c r="L1363" s="36">
        <f t="shared" si="804"/>
        <v>295.03462574938118</v>
      </c>
      <c r="M1363" s="28">
        <f>IF(L1334=0,0,L1363/L1334*100)</f>
        <v>100.0517499326631</v>
      </c>
      <c r="N1363" s="37">
        <f>IF(L1362=0,"     －",IF(L1363=0,"     －",(L1363-L1362)/L1362*100))</f>
        <v>4.8153704654643699</v>
      </c>
      <c r="O1363" s="29">
        <f t="shared" si="800"/>
        <v>6424.2739420935413</v>
      </c>
      <c r="P1363" s="30">
        <f t="shared" si="801"/>
        <v>71.982182628062361</v>
      </c>
      <c r="Q1363" s="6"/>
      <c r="R1363" s="7"/>
      <c r="S1363" s="8"/>
      <c r="T1363" s="9"/>
      <c r="U1363" s="5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</row>
    <row r="1364" spans="1:31">
      <c r="A1364" s="1"/>
      <c r="B1364" s="31">
        <f t="shared" si="803"/>
        <v>2020</v>
      </c>
      <c r="C1364" s="33">
        <v>21</v>
      </c>
      <c r="D1364" s="34"/>
      <c r="E1364" s="35">
        <v>424</v>
      </c>
      <c r="F1364" s="35">
        <v>419</v>
      </c>
      <c r="G1364" s="35"/>
      <c r="H1364" s="35">
        <v>2650493</v>
      </c>
      <c r="I1364" s="34">
        <v>2617262</v>
      </c>
      <c r="J1364" s="34"/>
      <c r="K1364" s="72">
        <v>30195</v>
      </c>
      <c r="L1364" s="36">
        <f t="shared" si="804"/>
        <v>290.1787299069382</v>
      </c>
      <c r="M1364" s="28">
        <f>IF(L1334=0,0,L1364/L1334*100)</f>
        <v>98.405024992181495</v>
      </c>
      <c r="N1364" s="37">
        <f t="shared" ref="N1364:N1368" si="805">IF(L1363=0,"     －",IF(L1364=0,"     －",(L1364-L1363)/L1363*100))</f>
        <v>-1.6458732022077451</v>
      </c>
      <c r="O1364" s="29">
        <f>IF(H1364=0,0,H1364/E1364)</f>
        <v>6251.1627358490568</v>
      </c>
      <c r="P1364" s="30">
        <f>IF(K1364=0,0,K1364/E1364)</f>
        <v>71.214622641509436</v>
      </c>
      <c r="Q1364" s="6"/>
      <c r="R1364" s="7"/>
      <c r="S1364" s="8"/>
      <c r="T1364" s="9"/>
      <c r="U1364" s="5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</row>
    <row r="1365" spans="1:31">
      <c r="A1365" s="1"/>
      <c r="B1365" s="31">
        <f t="shared" si="803"/>
        <v>2021</v>
      </c>
      <c r="C1365" s="81">
        <v>28</v>
      </c>
      <c r="D1365" s="34"/>
      <c r="E1365" s="35">
        <v>1037</v>
      </c>
      <c r="F1365" s="35">
        <v>1004</v>
      </c>
      <c r="G1365" s="35"/>
      <c r="H1365" s="35">
        <v>6514047</v>
      </c>
      <c r="I1365" s="34">
        <v>6326172</v>
      </c>
      <c r="J1365" s="34"/>
      <c r="K1365" s="72">
        <v>72019</v>
      </c>
      <c r="L1365" s="36">
        <f t="shared" si="804"/>
        <v>299.00451674780265</v>
      </c>
      <c r="M1365" s="28">
        <f>IF(L1334=0,0,L1365/L1334*100)</f>
        <v>101.39801408869269</v>
      </c>
      <c r="N1365" s="37">
        <f t="shared" si="805"/>
        <v>3.0415002656104142</v>
      </c>
      <c r="O1365" s="29">
        <f>IF(H1365=0,0,H1365/E1365)</f>
        <v>6281.6268081002891</v>
      </c>
      <c r="P1365" s="30">
        <f>IF(K1365=0,0,K1365/E1365)</f>
        <v>69.44937319189971</v>
      </c>
      <c r="Q1365" s="6"/>
      <c r="R1365" s="7"/>
      <c r="S1365" s="8"/>
      <c r="T1365" s="9"/>
      <c r="U1365" s="5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</row>
    <row r="1366" spans="1:31">
      <c r="A1366" s="1"/>
      <c r="B1366" s="31">
        <f t="shared" si="803"/>
        <v>2022</v>
      </c>
      <c r="C1366" s="81">
        <v>50</v>
      </c>
      <c r="D1366" s="34"/>
      <c r="E1366" s="35">
        <v>605</v>
      </c>
      <c r="F1366" s="35">
        <v>578</v>
      </c>
      <c r="G1366" s="35"/>
      <c r="H1366" s="35">
        <v>3473730</v>
      </c>
      <c r="I1366" s="34">
        <v>3329474</v>
      </c>
      <c r="J1366" s="34"/>
      <c r="K1366" s="72">
        <v>43428</v>
      </c>
      <c r="L1366" s="36">
        <f t="shared" si="804"/>
        <v>264.42357832274109</v>
      </c>
      <c r="M1366" s="28">
        <f>IF(L1334=0,0,L1366/L1334*100)</f>
        <v>89.670972237408094</v>
      </c>
      <c r="N1366" s="37">
        <f t="shared" si="805"/>
        <v>-11.565356537483039</v>
      </c>
      <c r="O1366" s="29">
        <f>IF(H1366=0,0,H1366/E1366)</f>
        <v>5741.7024793388427</v>
      </c>
      <c r="P1366" s="30">
        <f>IF(K1366=0,0,K1366/E1366)</f>
        <v>71.781818181818181</v>
      </c>
      <c r="Q1366" s="6"/>
      <c r="R1366" s="7"/>
      <c r="S1366" s="8"/>
      <c r="T1366" s="9"/>
      <c r="U1366" s="5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</row>
    <row r="1367" spans="1:31">
      <c r="A1367" s="1"/>
      <c r="B1367" s="31">
        <f t="shared" si="803"/>
        <v>2023</v>
      </c>
      <c r="C1367" s="81">
        <v>43</v>
      </c>
      <c r="D1367" s="34"/>
      <c r="E1367" s="35">
        <v>615</v>
      </c>
      <c r="F1367" s="35">
        <v>566</v>
      </c>
      <c r="G1367" s="35"/>
      <c r="H1367" s="35">
        <v>3915050</v>
      </c>
      <c r="I1367" s="34">
        <v>3577360</v>
      </c>
      <c r="J1367" s="34"/>
      <c r="K1367" s="72">
        <v>41542</v>
      </c>
      <c r="L1367" s="36">
        <f t="shared" si="804"/>
        <v>311.54720497328009</v>
      </c>
      <c r="M1367" s="28">
        <f>IF(L1334=0,0,L1367/L1334*100)</f>
        <v>105.65147383983668</v>
      </c>
      <c r="N1367" s="37">
        <f t="shared" si="805"/>
        <v>17.821265013297129</v>
      </c>
      <c r="O1367" s="29">
        <f>IF(H1367=0,0,H1367/E1367)</f>
        <v>6365.9349593495936</v>
      </c>
      <c r="P1367" s="30">
        <f>IF(K1367=0,0,K1367/E1367)</f>
        <v>67.547967479674796</v>
      </c>
      <c r="Q1367" s="6"/>
      <c r="R1367" s="7"/>
      <c r="S1367" s="8"/>
      <c r="T1367" s="9"/>
      <c r="U1367" s="5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</row>
    <row r="1368" spans="1:31">
      <c r="A1368" s="1"/>
      <c r="B1368" s="31">
        <f t="shared" si="803"/>
        <v>2024</v>
      </c>
      <c r="C1368" s="81">
        <v>19</v>
      </c>
      <c r="D1368" s="34"/>
      <c r="E1368" s="35">
        <v>273</v>
      </c>
      <c r="F1368" s="35">
        <v>272</v>
      </c>
      <c r="G1368" s="35"/>
      <c r="H1368" s="35">
        <v>2063497</v>
      </c>
      <c r="I1368" s="34">
        <v>2052767</v>
      </c>
      <c r="J1368" s="34"/>
      <c r="K1368" s="72">
        <v>18212</v>
      </c>
      <c r="L1368" s="36">
        <f t="shared" si="804"/>
        <v>374.55892338348337</v>
      </c>
      <c r="M1368" s="28">
        <f>IF(L1334=0,0,L1368/L1334*100)</f>
        <v>127.01992399104158</v>
      </c>
      <c r="N1368" s="37">
        <f t="shared" si="805"/>
        <v>20.225416053919503</v>
      </c>
      <c r="O1368" s="29">
        <f>IF(H1368=0,0,H1368/E1368)</f>
        <v>7558.59706959707</v>
      </c>
      <c r="P1368" s="30">
        <f>IF(K1368=0,0,K1368/E1368)</f>
        <v>66.710622710622715</v>
      </c>
      <c r="Q1368" s="6"/>
      <c r="R1368" s="7"/>
      <c r="S1368" s="8"/>
      <c r="T1368" s="9"/>
      <c r="U1368" s="5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</row>
    <row r="1369" spans="1:31">
      <c r="A1369" s="1"/>
      <c r="B1369" s="58" t="s">
        <v>64</v>
      </c>
      <c r="C1369" s="59">
        <v>14</v>
      </c>
      <c r="D1369" s="60">
        <v>11</v>
      </c>
      <c r="E1369" s="61">
        <v>531</v>
      </c>
      <c r="F1369" s="61">
        <v>477</v>
      </c>
      <c r="G1369" s="61">
        <v>473</v>
      </c>
      <c r="H1369" s="61">
        <v>3323117</v>
      </c>
      <c r="I1369" s="60">
        <v>3099896</v>
      </c>
      <c r="J1369" s="60">
        <v>3080221</v>
      </c>
      <c r="K1369" s="73">
        <v>36550</v>
      </c>
      <c r="L1369" s="63">
        <f t="shared" si="764"/>
        <v>300.56070359124487</v>
      </c>
      <c r="M1369" s="62">
        <v>100</v>
      </c>
      <c r="N1369" s="63"/>
      <c r="O1369" s="64">
        <f t="shared" si="765"/>
        <v>6258.2241054613933</v>
      </c>
      <c r="P1369" s="65">
        <f t="shared" si="766"/>
        <v>68.83239171374764</v>
      </c>
      <c r="Q1369" s="6">
        <f t="shared" ref="Q1369:Q1384" si="806">IF(F1369=0,0,F1369/E1369*100)</f>
        <v>89.830508474576277</v>
      </c>
      <c r="R1369" s="7">
        <f t="shared" ref="R1369:R1384" si="807">IF(G1369=0,0,G1369/E1369*100)</f>
        <v>89.077212806026367</v>
      </c>
      <c r="S1369" s="8">
        <f t="shared" ref="S1369:S1384" si="808">IF(I1369=0,0,I1369/H1369*100)</f>
        <v>93.282782399777076</v>
      </c>
      <c r="T1369" s="9">
        <f t="shared" ref="T1369:T1384" si="809">E1369-F1369</f>
        <v>54</v>
      </c>
      <c r="U1369" s="5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</row>
    <row r="1370" spans="1:31">
      <c r="A1370" s="1"/>
      <c r="B1370" s="31">
        <v>1991</v>
      </c>
      <c r="C1370" s="33">
        <v>8</v>
      </c>
      <c r="D1370" s="34">
        <v>1</v>
      </c>
      <c r="E1370" s="35">
        <v>217</v>
      </c>
      <c r="F1370" s="35">
        <v>153</v>
      </c>
      <c r="G1370" s="35">
        <v>130</v>
      </c>
      <c r="H1370" s="35">
        <v>1370390</v>
      </c>
      <c r="I1370" s="34">
        <v>933035</v>
      </c>
      <c r="J1370" s="34">
        <v>779519</v>
      </c>
      <c r="K1370" s="72">
        <v>15660</v>
      </c>
      <c r="L1370" s="36">
        <f t="shared" si="764"/>
        <v>289.28530358876117</v>
      </c>
      <c r="M1370" s="28">
        <f>IF(L1369=0,0,L1370/L1369*100)</f>
        <v>96.248544847094195</v>
      </c>
      <c r="N1370" s="37">
        <f t="shared" ref="N1370:N1385" si="810">IF(L1369=0,"     －",IF(L1370=0,"     －",(L1370-L1369)/L1369*100))</f>
        <v>-3.7514551529058076</v>
      </c>
      <c r="O1370" s="29">
        <f t="shared" si="765"/>
        <v>6315.1612903225805</v>
      </c>
      <c r="P1370" s="30">
        <f t="shared" si="766"/>
        <v>72.165898617511516</v>
      </c>
      <c r="Q1370" s="6">
        <f t="shared" si="806"/>
        <v>70.506912442396313</v>
      </c>
      <c r="R1370" s="7">
        <f t="shared" si="807"/>
        <v>59.907834101382484</v>
      </c>
      <c r="S1370" s="8">
        <f t="shared" si="808"/>
        <v>68.085362561022777</v>
      </c>
      <c r="T1370" s="9">
        <f t="shared" si="809"/>
        <v>64</v>
      </c>
      <c r="U1370" s="5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</row>
    <row r="1371" spans="1:31">
      <c r="A1371" s="1"/>
      <c r="B1371" s="31">
        <v>1992</v>
      </c>
      <c r="C1371" s="33">
        <v>9</v>
      </c>
      <c r="D1371" s="34">
        <v>4</v>
      </c>
      <c r="E1371" s="35">
        <v>224</v>
      </c>
      <c r="F1371" s="35">
        <v>207</v>
      </c>
      <c r="G1371" s="35">
        <v>162</v>
      </c>
      <c r="H1371" s="35">
        <v>1155055</v>
      </c>
      <c r="I1371" s="34">
        <v>1059711</v>
      </c>
      <c r="J1371" s="34">
        <v>834870</v>
      </c>
      <c r="K1371" s="72">
        <v>14876</v>
      </c>
      <c r="L1371" s="36">
        <f t="shared" si="764"/>
        <v>256.67906143452541</v>
      </c>
      <c r="M1371" s="28">
        <f>IF(L1369=0,0,L1371/L1369*100)</f>
        <v>85.400073385375947</v>
      </c>
      <c r="N1371" s="37">
        <f t="shared" si="810"/>
        <v>-11.271309585981513</v>
      </c>
      <c r="O1371" s="29">
        <f t="shared" si="765"/>
        <v>5156.4955357142853</v>
      </c>
      <c r="P1371" s="30">
        <f t="shared" si="766"/>
        <v>66.410714285714292</v>
      </c>
      <c r="Q1371" s="6">
        <f t="shared" si="806"/>
        <v>92.410714285714292</v>
      </c>
      <c r="R1371" s="7">
        <f t="shared" si="807"/>
        <v>72.321428571428569</v>
      </c>
      <c r="S1371" s="8">
        <f t="shared" si="808"/>
        <v>91.745501296475069</v>
      </c>
      <c r="T1371" s="9">
        <f t="shared" si="809"/>
        <v>17</v>
      </c>
      <c r="U1371" s="5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</row>
    <row r="1372" spans="1:31">
      <c r="A1372" s="1"/>
      <c r="B1372" s="31">
        <f>B1371+1</f>
        <v>1993</v>
      </c>
      <c r="C1372" s="33">
        <v>9</v>
      </c>
      <c r="D1372" s="34">
        <v>2</v>
      </c>
      <c r="E1372" s="35">
        <v>379</v>
      </c>
      <c r="F1372" s="35">
        <v>379</v>
      </c>
      <c r="G1372" s="35">
        <v>358</v>
      </c>
      <c r="H1372" s="35">
        <v>1907258</v>
      </c>
      <c r="I1372" s="34">
        <v>1907258</v>
      </c>
      <c r="J1372" s="34">
        <v>1818579</v>
      </c>
      <c r="K1372" s="72">
        <v>26443</v>
      </c>
      <c r="L1372" s="36">
        <f t="shared" si="764"/>
        <v>238.43646149226637</v>
      </c>
      <c r="M1372" s="28">
        <f>IF(L1369=0,0,L1372/L1369*100)</f>
        <v>79.330550748421885</v>
      </c>
      <c r="N1372" s="37">
        <f t="shared" si="810"/>
        <v>-7.1071632568332506</v>
      </c>
      <c r="O1372" s="29">
        <f t="shared" si="765"/>
        <v>5032.3430079155669</v>
      </c>
      <c r="P1372" s="30">
        <f t="shared" si="766"/>
        <v>69.770448548812666</v>
      </c>
      <c r="Q1372" s="6">
        <f t="shared" si="806"/>
        <v>100</v>
      </c>
      <c r="R1372" s="7">
        <f t="shared" si="807"/>
        <v>94.459102902374667</v>
      </c>
      <c r="S1372" s="8">
        <f t="shared" si="808"/>
        <v>100</v>
      </c>
      <c r="T1372" s="9">
        <f t="shared" si="809"/>
        <v>0</v>
      </c>
      <c r="U1372" s="5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</row>
    <row r="1373" spans="1:31">
      <c r="A1373" s="1"/>
      <c r="B1373" s="31">
        <f t="shared" ref="B1373:B1393" si="811">B1372+1</f>
        <v>1994</v>
      </c>
      <c r="C1373" s="33">
        <v>17</v>
      </c>
      <c r="D1373" s="34">
        <v>14</v>
      </c>
      <c r="E1373" s="35">
        <v>783</v>
      </c>
      <c r="F1373" s="35">
        <v>756</v>
      </c>
      <c r="G1373" s="35">
        <v>748</v>
      </c>
      <c r="H1373" s="35">
        <v>3558690</v>
      </c>
      <c r="I1373" s="34">
        <v>3450037</v>
      </c>
      <c r="J1373" s="34">
        <v>3421190</v>
      </c>
      <c r="K1373" s="72">
        <v>54060</v>
      </c>
      <c r="L1373" s="36">
        <f t="shared" si="764"/>
        <v>217.61461761376248</v>
      </c>
      <c r="M1373" s="28">
        <f>IF(L1369=0,0,L1373/L1369*100)</f>
        <v>72.402884014309805</v>
      </c>
      <c r="N1373" s="37">
        <f t="shared" si="810"/>
        <v>-8.7326593207219076</v>
      </c>
      <c r="O1373" s="29">
        <f t="shared" si="765"/>
        <v>4544.9425287356325</v>
      </c>
      <c r="P1373" s="30">
        <f t="shared" si="766"/>
        <v>69.042145593869733</v>
      </c>
      <c r="Q1373" s="6">
        <f t="shared" si="806"/>
        <v>96.551724137931032</v>
      </c>
      <c r="R1373" s="7">
        <f t="shared" si="807"/>
        <v>95.53001277139208</v>
      </c>
      <c r="S1373" s="8">
        <f t="shared" si="808"/>
        <v>96.946825938758366</v>
      </c>
      <c r="T1373" s="9">
        <f t="shared" si="809"/>
        <v>27</v>
      </c>
      <c r="U1373" s="5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</row>
    <row r="1374" spans="1:31">
      <c r="A1374" s="1"/>
      <c r="B1374" s="31">
        <f t="shared" si="811"/>
        <v>1995</v>
      </c>
      <c r="C1374" s="33">
        <v>17</v>
      </c>
      <c r="D1374" s="34">
        <v>13</v>
      </c>
      <c r="E1374" s="35">
        <v>939</v>
      </c>
      <c r="F1374" s="35">
        <v>890</v>
      </c>
      <c r="G1374" s="35">
        <v>845</v>
      </c>
      <c r="H1374" s="35">
        <v>4066677</v>
      </c>
      <c r="I1374" s="34">
        <v>3865745</v>
      </c>
      <c r="J1374" s="34">
        <v>3694457</v>
      </c>
      <c r="K1374" s="72">
        <v>66909</v>
      </c>
      <c r="L1374" s="36">
        <f t="shared" si="764"/>
        <v>200.92273824238893</v>
      </c>
      <c r="M1374" s="28">
        <f>IF(L1369=0,0,L1374/L1369*100)</f>
        <v>66.849303931507592</v>
      </c>
      <c r="N1374" s="37">
        <f t="shared" si="810"/>
        <v>-7.670385176513947</v>
      </c>
      <c r="O1374" s="29">
        <f t="shared" si="765"/>
        <v>4330.8594249201278</v>
      </c>
      <c r="P1374" s="30">
        <f t="shared" si="766"/>
        <v>71.255591054313101</v>
      </c>
      <c r="Q1374" s="6">
        <f t="shared" si="806"/>
        <v>94.781682641107551</v>
      </c>
      <c r="R1374" s="7">
        <f t="shared" si="807"/>
        <v>89.989350372736951</v>
      </c>
      <c r="S1374" s="8">
        <f t="shared" si="808"/>
        <v>95.059061735170999</v>
      </c>
      <c r="T1374" s="9">
        <f t="shared" si="809"/>
        <v>49</v>
      </c>
      <c r="U1374" s="5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</row>
    <row r="1375" spans="1:31">
      <c r="A1375" s="1"/>
      <c r="B1375" s="31">
        <f t="shared" si="811"/>
        <v>1996</v>
      </c>
      <c r="C1375" s="33">
        <v>19</v>
      </c>
      <c r="D1375" s="34">
        <v>14</v>
      </c>
      <c r="E1375" s="35">
        <v>937</v>
      </c>
      <c r="F1375" s="35">
        <v>865</v>
      </c>
      <c r="G1375" s="35">
        <v>817</v>
      </c>
      <c r="H1375" s="35">
        <v>4231889</v>
      </c>
      <c r="I1375" s="34">
        <v>3941461</v>
      </c>
      <c r="J1375" s="34">
        <v>3745698</v>
      </c>
      <c r="K1375" s="72">
        <v>69198</v>
      </c>
      <c r="L1375" s="36">
        <f t="shared" si="764"/>
        <v>202.16905139483799</v>
      </c>
      <c r="M1375" s="28">
        <f>IF(L1369=0,0,L1375/L1369*100)</f>
        <v>67.263966639425661</v>
      </c>
      <c r="N1375" s="37">
        <f t="shared" si="810"/>
        <v>0.6202947278896509</v>
      </c>
      <c r="O1375" s="29">
        <f t="shared" si="765"/>
        <v>4516.4236926360727</v>
      </c>
      <c r="P1375" s="30">
        <f t="shared" si="766"/>
        <v>73.850586979722522</v>
      </c>
      <c r="Q1375" s="6">
        <f t="shared" si="806"/>
        <v>92.315901814300958</v>
      </c>
      <c r="R1375" s="7">
        <f t="shared" si="807"/>
        <v>87.193169690501605</v>
      </c>
      <c r="S1375" s="8">
        <f t="shared" si="808"/>
        <v>93.137154589829734</v>
      </c>
      <c r="T1375" s="9">
        <f t="shared" si="809"/>
        <v>72</v>
      </c>
      <c r="U1375" s="5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</row>
    <row r="1376" spans="1:31">
      <c r="A1376" s="1"/>
      <c r="B1376" s="31">
        <f t="shared" si="811"/>
        <v>1997</v>
      </c>
      <c r="C1376" s="33">
        <v>9</v>
      </c>
      <c r="D1376">
        <v>5</v>
      </c>
      <c r="E1376" s="35">
        <v>288</v>
      </c>
      <c r="F1376" s="35">
        <v>268</v>
      </c>
      <c r="G1376" s="35">
        <v>261</v>
      </c>
      <c r="H1376" s="35">
        <v>1237036</v>
      </c>
      <c r="I1376" s="34">
        <v>1155311</v>
      </c>
      <c r="J1376" s="34">
        <v>1122645</v>
      </c>
      <c r="K1376" s="72">
        <v>21758</v>
      </c>
      <c r="L1376" s="36">
        <f t="shared" si="764"/>
        <v>187.94782921592059</v>
      </c>
      <c r="M1376" s="28">
        <f>IF(L1369=0,0,L1376/L1369*100)</f>
        <v>62.532402596290495</v>
      </c>
      <c r="N1376" s="37">
        <f t="shared" si="810"/>
        <v>-7.0343220590886713</v>
      </c>
      <c r="O1376" s="29">
        <f t="shared" si="765"/>
        <v>4295.2638888888887</v>
      </c>
      <c r="P1376" s="30">
        <f t="shared" si="766"/>
        <v>75.548611111111114</v>
      </c>
      <c r="Q1376" s="6">
        <f t="shared" si="806"/>
        <v>93.055555555555557</v>
      </c>
      <c r="R1376" s="7">
        <f t="shared" si="807"/>
        <v>90.625</v>
      </c>
      <c r="S1376" s="8">
        <f t="shared" si="808"/>
        <v>93.393482485554173</v>
      </c>
      <c r="T1376" s="9">
        <f t="shared" si="809"/>
        <v>20</v>
      </c>
      <c r="U1376" s="5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</row>
    <row r="1377" spans="1:31">
      <c r="A1377" s="1"/>
      <c r="B1377" s="31">
        <f t="shared" si="811"/>
        <v>1998</v>
      </c>
      <c r="C1377" s="33">
        <v>22</v>
      </c>
      <c r="D1377" s="34">
        <v>15</v>
      </c>
      <c r="E1377" s="35">
        <v>638</v>
      </c>
      <c r="F1377" s="35">
        <v>598</v>
      </c>
      <c r="G1377" s="35">
        <v>513</v>
      </c>
      <c r="H1377" s="35">
        <v>2402950</v>
      </c>
      <c r="I1377" s="34">
        <v>2248800</v>
      </c>
      <c r="J1377" s="34">
        <v>1940490</v>
      </c>
      <c r="K1377" s="72">
        <v>47342</v>
      </c>
      <c r="L1377" s="36">
        <f t="shared" si="764"/>
        <v>167.79232079337584</v>
      </c>
      <c r="M1377" s="28">
        <f>IF(L1369=0,0,L1377/L1369*100)</f>
        <v>55.826433325618382</v>
      </c>
      <c r="N1377" s="37">
        <f t="shared" si="810"/>
        <v>-10.723991070622823</v>
      </c>
      <c r="O1377" s="29">
        <f t="shared" si="765"/>
        <v>3766.3793103448274</v>
      </c>
      <c r="P1377" s="30">
        <f t="shared" si="766"/>
        <v>74.2037617554859</v>
      </c>
      <c r="Q1377" s="6">
        <f t="shared" si="806"/>
        <v>93.730407523510976</v>
      </c>
      <c r="R1377" s="7">
        <f t="shared" si="807"/>
        <v>80.407523510971785</v>
      </c>
      <c r="S1377" s="8">
        <f t="shared" si="808"/>
        <v>93.584968476247937</v>
      </c>
      <c r="T1377" s="9">
        <f t="shared" si="809"/>
        <v>40</v>
      </c>
      <c r="U1377" s="5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</row>
    <row r="1378" spans="1:31">
      <c r="A1378" s="1"/>
      <c r="B1378" s="31">
        <f t="shared" si="811"/>
        <v>1999</v>
      </c>
      <c r="C1378" s="33">
        <v>14</v>
      </c>
      <c r="D1378" s="34">
        <v>9</v>
      </c>
      <c r="E1378" s="35">
        <v>409</v>
      </c>
      <c r="F1378" s="35">
        <v>360</v>
      </c>
      <c r="G1378" s="35">
        <v>321</v>
      </c>
      <c r="H1378" s="35">
        <v>1408570</v>
      </c>
      <c r="I1378" s="34">
        <v>1243220</v>
      </c>
      <c r="J1378" s="34">
        <v>1112810</v>
      </c>
      <c r="K1378" s="72">
        <v>29752</v>
      </c>
      <c r="L1378" s="36">
        <f t="shared" si="764"/>
        <v>156.50788298601773</v>
      </c>
      <c r="M1378" s="28">
        <f>IF(L1369=0,0,L1378/L1369*100)</f>
        <v>52.071971191172274</v>
      </c>
      <c r="N1378" s="37">
        <f t="shared" si="810"/>
        <v>-6.7252409132918993</v>
      </c>
      <c r="O1378" s="29">
        <f t="shared" si="765"/>
        <v>3443.9364303178486</v>
      </c>
      <c r="P1378" s="30">
        <f t="shared" si="766"/>
        <v>72.743276283618584</v>
      </c>
      <c r="Q1378" s="6">
        <f t="shared" si="806"/>
        <v>88.019559902200484</v>
      </c>
      <c r="R1378" s="7">
        <f t="shared" si="807"/>
        <v>78.484107579462105</v>
      </c>
      <c r="S1378" s="8">
        <f t="shared" si="808"/>
        <v>88.261144281079396</v>
      </c>
      <c r="T1378" s="9">
        <f t="shared" si="809"/>
        <v>49</v>
      </c>
      <c r="U1378" s="5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</row>
    <row r="1379" spans="1:31">
      <c r="A1379" s="1"/>
      <c r="B1379" s="31">
        <f t="shared" si="811"/>
        <v>2000</v>
      </c>
      <c r="C1379" s="33">
        <v>19</v>
      </c>
      <c r="D1379" s="34">
        <v>14</v>
      </c>
      <c r="E1379" s="35">
        <v>906</v>
      </c>
      <c r="F1379" s="35">
        <v>876</v>
      </c>
      <c r="G1379" s="35">
        <v>853</v>
      </c>
      <c r="H1379" s="35">
        <v>3827620</v>
      </c>
      <c r="I1379" s="34">
        <v>3715690</v>
      </c>
      <c r="J1379" s="34">
        <v>3634470</v>
      </c>
      <c r="K1379" s="72">
        <v>76143</v>
      </c>
      <c r="L1379" s="36">
        <f t="shared" si="764"/>
        <v>166.17771356001208</v>
      </c>
      <c r="M1379" s="28">
        <f>IF(L1369=0,0,L1379/L1369*100)</f>
        <v>55.289234944701768</v>
      </c>
      <c r="N1379" s="37">
        <f t="shared" si="810"/>
        <v>6.1784942646360124</v>
      </c>
      <c r="O1379" s="29">
        <f t="shared" si="765"/>
        <v>4224.7461368653421</v>
      </c>
      <c r="P1379" s="30">
        <f t="shared" si="766"/>
        <v>84.043046357615893</v>
      </c>
      <c r="Q1379" s="6">
        <f t="shared" si="806"/>
        <v>96.688741721854313</v>
      </c>
      <c r="R1379" s="7">
        <f t="shared" si="807"/>
        <v>94.150110375275943</v>
      </c>
      <c r="S1379" s="8">
        <f t="shared" si="808"/>
        <v>97.075728520595035</v>
      </c>
      <c r="T1379" s="9">
        <f t="shared" si="809"/>
        <v>30</v>
      </c>
      <c r="U1379" s="5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</row>
    <row r="1380" spans="1:31">
      <c r="A1380" s="1"/>
      <c r="B1380" s="31">
        <f t="shared" si="811"/>
        <v>2001</v>
      </c>
      <c r="C1380" s="33">
        <v>40</v>
      </c>
      <c r="D1380" s="34"/>
      <c r="E1380" s="35">
        <v>1965</v>
      </c>
      <c r="F1380" s="35">
        <v>1932</v>
      </c>
      <c r="G1380" s="35">
        <v>1864</v>
      </c>
      <c r="H1380" s="35">
        <v>7274135</v>
      </c>
      <c r="I1380" s="34">
        <v>7157950</v>
      </c>
      <c r="J1380" s="34"/>
      <c r="K1380" s="72">
        <v>161896</v>
      </c>
      <c r="L1380" s="36">
        <f t="shared" si="764"/>
        <v>148.53171171801648</v>
      </c>
      <c r="M1380" s="28">
        <f>IF(L1369=0,0,L1380/L1369*100)</f>
        <v>49.418207351555822</v>
      </c>
      <c r="N1380" s="37">
        <f t="shared" si="810"/>
        <v>-10.618753540391603</v>
      </c>
      <c r="O1380" s="29">
        <f t="shared" si="765"/>
        <v>3701.8498727735368</v>
      </c>
      <c r="P1380" s="30">
        <f t="shared" si="766"/>
        <v>82.389821882951651</v>
      </c>
      <c r="Q1380" s="6">
        <f t="shared" si="806"/>
        <v>98.320610687022906</v>
      </c>
      <c r="R1380" s="7">
        <f t="shared" si="807"/>
        <v>94.860050890585242</v>
      </c>
      <c r="S1380" s="8">
        <f t="shared" si="808"/>
        <v>98.402765414719411</v>
      </c>
      <c r="T1380" s="9">
        <f t="shared" si="809"/>
        <v>33</v>
      </c>
      <c r="U1380" s="5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</row>
    <row r="1381" spans="1:31">
      <c r="A1381" s="1"/>
      <c r="B1381" s="31">
        <f t="shared" si="811"/>
        <v>2002</v>
      </c>
      <c r="C1381" s="33">
        <v>28</v>
      </c>
      <c r="D1381" s="34"/>
      <c r="E1381" s="35">
        <v>891</v>
      </c>
      <c r="F1381" s="35">
        <v>798</v>
      </c>
      <c r="G1381" s="35">
        <v>705</v>
      </c>
      <c r="H1381" s="35">
        <v>3650526</v>
      </c>
      <c r="I1381" s="34">
        <v>3201632</v>
      </c>
      <c r="J1381" s="34"/>
      <c r="K1381" s="72">
        <v>73761</v>
      </c>
      <c r="L1381" s="36">
        <f t="shared" si="764"/>
        <v>163.60726997030952</v>
      </c>
      <c r="M1381" s="28">
        <f>IF(L1369=0,0,L1381/L1369*100)</f>
        <v>54.434018823968209</v>
      </c>
      <c r="N1381" s="37">
        <f t="shared" si="810"/>
        <v>10.149723636736633</v>
      </c>
      <c r="O1381" s="29">
        <f t="shared" si="765"/>
        <v>4097.1111111111113</v>
      </c>
      <c r="P1381" s="30">
        <f t="shared" si="766"/>
        <v>82.784511784511778</v>
      </c>
      <c r="Q1381" s="6">
        <f t="shared" si="806"/>
        <v>89.562289562289564</v>
      </c>
      <c r="R1381" s="7">
        <f t="shared" si="807"/>
        <v>79.124579124579114</v>
      </c>
      <c r="S1381" s="8">
        <f t="shared" si="808"/>
        <v>87.703306318048419</v>
      </c>
      <c r="T1381" s="9">
        <f t="shared" si="809"/>
        <v>93</v>
      </c>
      <c r="U1381" s="5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</row>
    <row r="1382" spans="1:31">
      <c r="A1382" s="1"/>
      <c r="B1382" s="31">
        <f t="shared" si="811"/>
        <v>2003</v>
      </c>
      <c r="C1382" s="33">
        <v>25</v>
      </c>
      <c r="D1382" s="34"/>
      <c r="E1382" s="35">
        <v>691</v>
      </c>
      <c r="F1382" s="35">
        <v>657</v>
      </c>
      <c r="G1382" s="35"/>
      <c r="H1382" s="35">
        <v>2941750</v>
      </c>
      <c r="I1382" s="34">
        <v>2815958</v>
      </c>
      <c r="J1382" s="34"/>
      <c r="K1382" s="72">
        <v>56186</v>
      </c>
      <c r="L1382" s="36">
        <f t="shared" si="764"/>
        <v>173.08187653507991</v>
      </c>
      <c r="M1382" s="28">
        <f>IF(L1369=0,0,L1382/L1369*100)</f>
        <v>57.586329306197989</v>
      </c>
      <c r="N1382" s="37">
        <f t="shared" si="810"/>
        <v>5.7910669657221181</v>
      </c>
      <c r="O1382" s="29">
        <f t="shared" si="765"/>
        <v>4257.2358900144718</v>
      </c>
      <c r="P1382" s="30">
        <f t="shared" si="766"/>
        <v>81.311143270622281</v>
      </c>
      <c r="Q1382" s="15">
        <f t="shared" si="806"/>
        <v>95.079594790159192</v>
      </c>
      <c r="R1382" s="16">
        <f t="shared" si="807"/>
        <v>0</v>
      </c>
      <c r="S1382" s="17">
        <f t="shared" si="808"/>
        <v>95.723905838361517</v>
      </c>
      <c r="T1382" s="18">
        <f t="shared" si="809"/>
        <v>34</v>
      </c>
      <c r="U1382" s="5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</row>
    <row r="1383" spans="1:31">
      <c r="A1383" s="1"/>
      <c r="B1383" s="31">
        <f t="shared" si="811"/>
        <v>2004</v>
      </c>
      <c r="C1383" s="33">
        <v>28</v>
      </c>
      <c r="D1383" s="34"/>
      <c r="E1383" s="35">
        <v>873</v>
      </c>
      <c r="F1383" s="35">
        <v>838</v>
      </c>
      <c r="G1383" s="35"/>
      <c r="H1383" s="35">
        <v>3505484</v>
      </c>
      <c r="I1383" s="34">
        <v>3372176</v>
      </c>
      <c r="J1383" s="34"/>
      <c r="K1383" s="72">
        <v>70771</v>
      </c>
      <c r="L1383" s="36">
        <f t="shared" si="764"/>
        <v>163.74445602746886</v>
      </c>
      <c r="M1383" s="28">
        <f>IF(L1369=0,0,L1383/L1369*100)</f>
        <v>54.479662201668674</v>
      </c>
      <c r="N1383" s="37">
        <f t="shared" si="810"/>
        <v>-5.394799672002959</v>
      </c>
      <c r="O1383" s="29">
        <f t="shared" si="765"/>
        <v>4015.4455899198169</v>
      </c>
      <c r="P1383" s="30">
        <f t="shared" si="766"/>
        <v>81.066437571592218</v>
      </c>
      <c r="Q1383" s="6">
        <f t="shared" si="806"/>
        <v>95.990836197021764</v>
      </c>
      <c r="R1383" s="7">
        <f t="shared" si="807"/>
        <v>0</v>
      </c>
      <c r="S1383" s="8">
        <f t="shared" si="808"/>
        <v>96.197158509352775</v>
      </c>
      <c r="T1383" s="9">
        <f t="shared" si="809"/>
        <v>35</v>
      </c>
      <c r="U1383" s="5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</row>
    <row r="1384" spans="1:31">
      <c r="A1384" s="1"/>
      <c r="B1384" s="31">
        <f t="shared" si="811"/>
        <v>2005</v>
      </c>
      <c r="C1384" s="33">
        <v>34</v>
      </c>
      <c r="D1384" s="34"/>
      <c r="E1384" s="35">
        <v>1978</v>
      </c>
      <c r="F1384" s="35">
        <v>1949</v>
      </c>
      <c r="G1384" s="35"/>
      <c r="H1384" s="35">
        <v>7063040</v>
      </c>
      <c r="I1384" s="34">
        <v>6968262</v>
      </c>
      <c r="J1384" s="34"/>
      <c r="K1384" s="72">
        <v>163769</v>
      </c>
      <c r="L1384" s="36">
        <f t="shared" si="764"/>
        <v>142.57189316170948</v>
      </c>
      <c r="M1384" s="28">
        <f>IF(L1369=0,0,L1384/L1369*100)</f>
        <v>47.43530723018393</v>
      </c>
      <c r="N1384" s="37">
        <f t="shared" si="810"/>
        <v>-12.930247154265537</v>
      </c>
      <c r="O1384" s="29">
        <f t="shared" si="765"/>
        <v>3570.7987866531848</v>
      </c>
      <c r="P1384" s="30">
        <f t="shared" si="766"/>
        <v>82.795247724974729</v>
      </c>
      <c r="Q1384" s="6">
        <f t="shared" si="806"/>
        <v>98.533872598584423</v>
      </c>
      <c r="R1384" s="7">
        <f t="shared" si="807"/>
        <v>0</v>
      </c>
      <c r="S1384" s="8">
        <f t="shared" si="808"/>
        <v>98.6581132203697</v>
      </c>
      <c r="T1384" s="9">
        <f t="shared" si="809"/>
        <v>29</v>
      </c>
      <c r="U1384" s="5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</row>
    <row r="1385" spans="1:31">
      <c r="A1385" s="1"/>
      <c r="B1385" s="31">
        <f t="shared" si="811"/>
        <v>2006</v>
      </c>
      <c r="C1385" s="33">
        <v>9</v>
      </c>
      <c r="D1385" s="34">
        <v>0</v>
      </c>
      <c r="E1385" s="35">
        <v>365</v>
      </c>
      <c r="F1385" s="35">
        <v>361</v>
      </c>
      <c r="G1385" s="35">
        <v>0</v>
      </c>
      <c r="H1385" s="35">
        <v>1323228</v>
      </c>
      <c r="I1385" s="34">
        <v>1308256</v>
      </c>
      <c r="J1385" s="34">
        <v>0</v>
      </c>
      <c r="K1385" s="72">
        <v>27886</v>
      </c>
      <c r="L1385" s="36">
        <f t="shared" ref="L1385:L1390" si="812">IF(H1385=0,0,H1385/K1385*3.30578)</f>
        <v>156.8636827741519</v>
      </c>
      <c r="M1385" s="28">
        <f>IF(L1369=0,0,L1385/L1369*100)</f>
        <v>52.190349869383667</v>
      </c>
      <c r="N1385" s="37">
        <f t="shared" si="810"/>
        <v>10.024268665796717</v>
      </c>
      <c r="O1385" s="29">
        <f t="shared" ref="O1385:O1398" si="813">IF(H1385=0,0,H1385/E1385)</f>
        <v>3625.2821917808219</v>
      </c>
      <c r="P1385" s="30">
        <f t="shared" ref="P1385:P1398" si="814">IF(K1385=0,0,K1385/E1385)</f>
        <v>76.400000000000006</v>
      </c>
      <c r="Q1385" s="6"/>
      <c r="R1385" s="7"/>
      <c r="S1385" s="8"/>
      <c r="T1385" s="9"/>
      <c r="U1385" s="5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</row>
    <row r="1386" spans="1:31">
      <c r="A1386" s="1"/>
      <c r="B1386" s="31">
        <f t="shared" si="811"/>
        <v>2007</v>
      </c>
      <c r="C1386" s="33">
        <v>17</v>
      </c>
      <c r="D1386" s="34"/>
      <c r="E1386" s="35">
        <v>672</v>
      </c>
      <c r="F1386" s="35">
        <v>638</v>
      </c>
      <c r="G1386" s="35"/>
      <c r="H1386" s="35">
        <v>3231823</v>
      </c>
      <c r="I1386" s="34">
        <v>3096383</v>
      </c>
      <c r="J1386" s="34"/>
      <c r="K1386" s="72">
        <v>57877</v>
      </c>
      <c r="L1386" s="36">
        <f t="shared" si="812"/>
        <v>184.5931170748311</v>
      </c>
      <c r="M1386" s="28">
        <f>IF(L1369=0,0,L1386/L1369*100)</f>
        <v>61.416251316031378</v>
      </c>
      <c r="N1386" s="37">
        <f>IF(L1385=0,"     －",IF(L1386=0,"     －",(L1386-L1385)/L1385*100))</f>
        <v>17.677408696698325</v>
      </c>
      <c r="O1386" s="29">
        <f t="shared" si="813"/>
        <v>4809.260416666667</v>
      </c>
      <c r="P1386" s="30">
        <f t="shared" si="814"/>
        <v>86.126488095238102</v>
      </c>
      <c r="Q1386" s="6"/>
      <c r="R1386" s="7"/>
      <c r="S1386" s="8"/>
      <c r="T1386" s="9"/>
      <c r="U1386" s="5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</row>
    <row r="1387" spans="1:31">
      <c r="A1387" s="1"/>
      <c r="B1387" s="31">
        <f t="shared" si="811"/>
        <v>2008</v>
      </c>
      <c r="C1387" s="33">
        <v>22</v>
      </c>
      <c r="D1387" s="34"/>
      <c r="E1387" s="35">
        <v>524</v>
      </c>
      <c r="F1387" s="35">
        <v>447</v>
      </c>
      <c r="G1387" s="35"/>
      <c r="H1387" s="35">
        <v>2850208</v>
      </c>
      <c r="I1387" s="34">
        <v>2426209</v>
      </c>
      <c r="J1387" s="34"/>
      <c r="K1387" s="72">
        <v>43603</v>
      </c>
      <c r="L1387" s="36">
        <f t="shared" si="812"/>
        <v>216.08973240923788</v>
      </c>
      <c r="M1387" s="28">
        <f>IF(L1369=0,0,L1387/L1369*100)</f>
        <v>71.895537183435181</v>
      </c>
      <c r="N1387" s="37">
        <f>IF(L1386=0,"     －",IF(L1387=0,"     －",(L1387-L1386)/L1386*100))</f>
        <v>17.062724674419229</v>
      </c>
      <c r="O1387" s="29">
        <f t="shared" si="813"/>
        <v>5439.3282442748095</v>
      </c>
      <c r="P1387" s="30">
        <f t="shared" si="814"/>
        <v>83.211832061068705</v>
      </c>
      <c r="Q1387" s="6"/>
      <c r="R1387" s="7"/>
      <c r="S1387" s="8"/>
      <c r="T1387" s="9"/>
      <c r="U1387" s="5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</row>
    <row r="1388" spans="1:31">
      <c r="A1388" s="1"/>
      <c r="B1388" s="31">
        <f t="shared" si="811"/>
        <v>2009</v>
      </c>
      <c r="C1388" s="33">
        <v>5</v>
      </c>
      <c r="D1388" s="34"/>
      <c r="E1388" s="35">
        <v>132</v>
      </c>
      <c r="F1388" s="35">
        <v>115</v>
      </c>
      <c r="G1388" s="35"/>
      <c r="H1388" s="35">
        <v>595870</v>
      </c>
      <c r="I1388" s="34">
        <v>537420</v>
      </c>
      <c r="J1388" s="34"/>
      <c r="K1388" s="72">
        <v>11069</v>
      </c>
      <c r="L1388" s="36">
        <f t="shared" si="812"/>
        <v>177.9578217183124</v>
      </c>
      <c r="M1388" s="28">
        <f>IF(L1369=0,0,L1388/L1369*100)</f>
        <v>59.208612300938256</v>
      </c>
      <c r="N1388" s="37">
        <f>IF(L1387=0,"     －",IF(L1388=0,"     －",(L1388-L1387)/L1387*100))</f>
        <v>-17.646331579841103</v>
      </c>
      <c r="O1388" s="29">
        <f t="shared" si="813"/>
        <v>4514.166666666667</v>
      </c>
      <c r="P1388" s="30">
        <f t="shared" si="814"/>
        <v>83.856060606060609</v>
      </c>
      <c r="Q1388" s="6"/>
      <c r="R1388" s="7"/>
      <c r="S1388" s="8"/>
      <c r="T1388" s="9"/>
      <c r="U1388" s="5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</row>
    <row r="1389" spans="1:31">
      <c r="A1389" s="1"/>
      <c r="B1389" s="31">
        <f t="shared" si="811"/>
        <v>2010</v>
      </c>
      <c r="C1389" s="33">
        <v>6</v>
      </c>
      <c r="D1389" s="34"/>
      <c r="E1389" s="35">
        <v>83</v>
      </c>
      <c r="F1389" s="35">
        <v>83</v>
      </c>
      <c r="G1389" s="35"/>
      <c r="H1389" s="35">
        <v>255170</v>
      </c>
      <c r="I1389" s="34">
        <v>255170</v>
      </c>
      <c r="J1389" s="34"/>
      <c r="K1389" s="72">
        <v>6814</v>
      </c>
      <c r="L1389" s="36">
        <f t="shared" si="812"/>
        <v>123.79452342236573</v>
      </c>
      <c r="M1389" s="28">
        <f>IF(L1369=0,0,L1389/L1369*100)</f>
        <v>41.187860536393742</v>
      </c>
      <c r="N1389" s="37">
        <f>IF(L1388=0,"     －",IF(L1389=0,"     －",(L1389-L1388)/L1388*100))</f>
        <v>-30.43603128705475</v>
      </c>
      <c r="O1389" s="29">
        <f t="shared" si="813"/>
        <v>3074.3373493975905</v>
      </c>
      <c r="P1389" s="30">
        <f t="shared" si="814"/>
        <v>82.096385542168676</v>
      </c>
      <c r="Q1389" s="6"/>
      <c r="R1389" s="7"/>
      <c r="S1389" s="8"/>
      <c r="T1389" s="9"/>
      <c r="U1389" s="5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</row>
    <row r="1390" spans="1:31">
      <c r="A1390" s="1"/>
      <c r="B1390" s="31">
        <f t="shared" si="811"/>
        <v>2011</v>
      </c>
      <c r="C1390" s="33">
        <v>5</v>
      </c>
      <c r="D1390" s="34"/>
      <c r="E1390" s="35">
        <v>197</v>
      </c>
      <c r="F1390" s="35">
        <v>180</v>
      </c>
      <c r="G1390" s="35"/>
      <c r="H1390" s="35">
        <v>709304</v>
      </c>
      <c r="I1390" s="34">
        <v>642704</v>
      </c>
      <c r="J1390" s="34"/>
      <c r="K1390" s="72">
        <v>15015</v>
      </c>
      <c r="L1390" s="36">
        <f t="shared" si="812"/>
        <v>156.16403444022643</v>
      </c>
      <c r="M1390" s="28">
        <f>IF(L1369=0,0,L1390/L1369*100)</f>
        <v>51.957568828626933</v>
      </c>
      <c r="N1390" s="37">
        <f>IF(L1389=0,"     －",IF(L1390=0,"     －",(L1390-L1389)/L1389*100))</f>
        <v>26.147773037924683</v>
      </c>
      <c r="O1390" s="29">
        <f t="shared" si="813"/>
        <v>3600.5279187817259</v>
      </c>
      <c r="P1390" s="30">
        <f t="shared" si="814"/>
        <v>76.218274111675129</v>
      </c>
      <c r="Q1390" s="6"/>
      <c r="R1390" s="7"/>
      <c r="S1390" s="8"/>
      <c r="T1390" s="9"/>
      <c r="U1390" s="5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</row>
    <row r="1391" spans="1:31">
      <c r="A1391" s="1"/>
      <c r="B1391" s="31">
        <f t="shared" si="811"/>
        <v>2012</v>
      </c>
      <c r="C1391" s="33">
        <v>8</v>
      </c>
      <c r="D1391" s="34"/>
      <c r="E1391" s="35">
        <v>247</v>
      </c>
      <c r="F1391" s="35">
        <v>232</v>
      </c>
      <c r="G1391" s="35"/>
      <c r="H1391" s="35">
        <v>1001340</v>
      </c>
      <c r="I1391" s="34">
        <v>948230</v>
      </c>
      <c r="J1391" s="34"/>
      <c r="K1391" s="72">
        <v>19145</v>
      </c>
      <c r="L1391" s="36">
        <f>IF(H1391=0,0,H1391/K1391*3.30578)</f>
        <v>172.90204989292243</v>
      </c>
      <c r="M1391" s="28">
        <f>IF(L1369=0,0,L1391/L1369*100)</f>
        <v>57.526498915861254</v>
      </c>
      <c r="N1391" s="37">
        <f t="shared" ref="N1391:N1393" si="815">IF(L1390=0,"     －",IF(L1391=0,"     －",(L1391-L1390)/L1390*100))</f>
        <v>10.718226839293571</v>
      </c>
      <c r="O1391" s="29">
        <f t="shared" si="813"/>
        <v>4054.0080971659918</v>
      </c>
      <c r="P1391" s="30">
        <f t="shared" si="814"/>
        <v>77.510121457489873</v>
      </c>
      <c r="Q1391" s="6"/>
      <c r="R1391" s="7"/>
      <c r="S1391" s="8"/>
      <c r="T1391" s="9"/>
      <c r="U1391" s="5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</row>
    <row r="1392" spans="1:31">
      <c r="A1392" s="1"/>
      <c r="B1392" s="31">
        <f t="shared" si="811"/>
        <v>2013</v>
      </c>
      <c r="C1392" s="33">
        <v>23</v>
      </c>
      <c r="D1392" s="34"/>
      <c r="E1392" s="35">
        <v>529</v>
      </c>
      <c r="F1392" s="35">
        <v>512</v>
      </c>
      <c r="G1392" s="35"/>
      <c r="H1392" s="35">
        <v>2323280</v>
      </c>
      <c r="I1392" s="34">
        <v>2239457</v>
      </c>
      <c r="J1392" s="34"/>
      <c r="K1392" s="72">
        <v>40403</v>
      </c>
      <c r="L1392" s="36">
        <f>IF(H1392=0,0,H1392/K1392*3.30578)</f>
        <v>190.09114566740092</v>
      </c>
      <c r="M1392" s="28">
        <f>IF(L1369=0,0,L1392/L1369*100)</f>
        <v>63.245508609774944</v>
      </c>
      <c r="N1392" s="37">
        <f t="shared" si="815"/>
        <v>9.9415222579047668</v>
      </c>
      <c r="O1392" s="29">
        <f t="shared" si="813"/>
        <v>4391.8336483931944</v>
      </c>
      <c r="P1392" s="30">
        <f t="shared" si="814"/>
        <v>76.376181474480148</v>
      </c>
      <c r="Q1392" s="6"/>
      <c r="R1392" s="7"/>
      <c r="S1392" s="8"/>
      <c r="T1392" s="9"/>
      <c r="U1392" s="5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</row>
    <row r="1393" spans="1:31">
      <c r="A1393" s="1"/>
      <c r="B1393" s="31">
        <f t="shared" si="811"/>
        <v>2014</v>
      </c>
      <c r="C1393" s="33">
        <v>8</v>
      </c>
      <c r="D1393" s="34"/>
      <c r="E1393" s="35">
        <v>225</v>
      </c>
      <c r="F1393" s="35">
        <v>209</v>
      </c>
      <c r="G1393" s="35"/>
      <c r="H1393" s="35">
        <v>1041197</v>
      </c>
      <c r="I1393" s="34">
        <v>964397</v>
      </c>
      <c r="J1393" s="34"/>
      <c r="K1393" s="72">
        <v>15765</v>
      </c>
      <c r="L1393" s="36">
        <f>IF(H1393=0,0,H1393/K1393*3.30578)</f>
        <v>218.32973159911197</v>
      </c>
      <c r="M1393" s="28">
        <f>IF(L1369=0,0,L1393/L1369*100)</f>
        <v>72.640810655019962</v>
      </c>
      <c r="N1393" s="37">
        <f t="shared" si="815"/>
        <v>14.855287358370489</v>
      </c>
      <c r="O1393" s="29">
        <f t="shared" si="813"/>
        <v>4627.5422222222223</v>
      </c>
      <c r="P1393" s="30">
        <f t="shared" si="814"/>
        <v>70.066666666666663</v>
      </c>
      <c r="Q1393" s="6"/>
      <c r="R1393" s="7"/>
      <c r="S1393" s="8"/>
      <c r="T1393" s="9"/>
      <c r="U1393" s="5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</row>
    <row r="1394" spans="1:31">
      <c r="A1394" s="1"/>
      <c r="B1394" s="31">
        <f t="shared" ref="B1394:B1403" si="816">B1393+1</f>
        <v>2015</v>
      </c>
      <c r="C1394" s="33">
        <v>12</v>
      </c>
      <c r="D1394" s="34"/>
      <c r="E1394" s="35">
        <v>156</v>
      </c>
      <c r="F1394" s="35">
        <v>146</v>
      </c>
      <c r="G1394" s="35"/>
      <c r="H1394" s="35">
        <v>808204</v>
      </c>
      <c r="I1394" s="34">
        <v>767458</v>
      </c>
      <c r="J1394" s="34"/>
      <c r="K1394" s="72">
        <v>11233</v>
      </c>
      <c r="L1394" s="36">
        <f>IF(H1394=0,0,H1394/K1394*3.30578)</f>
        <v>237.84782507967594</v>
      </c>
      <c r="M1394" s="28">
        <f>IF(L1369=0,0,L1394/L1369*100)</f>
        <v>79.13470464959488</v>
      </c>
      <c r="N1394" s="37">
        <f>IF(L1393=0,"     －",IF(L1394=0,"     －",(L1394-L1393)/L1393*100))</f>
        <v>8.9397322744857739</v>
      </c>
      <c r="O1394" s="29">
        <f t="shared" si="813"/>
        <v>5180.7948717948721</v>
      </c>
      <c r="P1394" s="30">
        <f t="shared" si="814"/>
        <v>72.006410256410263</v>
      </c>
      <c r="Q1394" s="6"/>
      <c r="R1394" s="7"/>
      <c r="S1394" s="8"/>
      <c r="T1394" s="9"/>
      <c r="U1394" s="5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</row>
    <row r="1395" spans="1:31">
      <c r="A1395" s="1"/>
      <c r="B1395" s="31">
        <f t="shared" si="816"/>
        <v>2016</v>
      </c>
      <c r="C1395" s="33">
        <v>26</v>
      </c>
      <c r="D1395" s="34"/>
      <c r="E1395" s="35">
        <v>574</v>
      </c>
      <c r="F1395" s="35">
        <v>528</v>
      </c>
      <c r="G1395" s="35"/>
      <c r="H1395" s="35">
        <v>2675132</v>
      </c>
      <c r="I1395" s="34">
        <v>2458944</v>
      </c>
      <c r="J1395" s="34"/>
      <c r="K1395" s="72">
        <v>40566</v>
      </c>
      <c r="L1395" s="36">
        <f>IF(H1395=0,0,H1395/K1395*3.30578)</f>
        <v>218.0002431336587</v>
      </c>
      <c r="M1395" s="28">
        <f>IF(L1369=0,0,L1395/L1369*100)</f>
        <v>72.531186056222978</v>
      </c>
      <c r="N1395" s="37">
        <f>IF(L1394=0,"     －",IF(L1395=0,"     －",(L1395-L1394)/L1394*100))</f>
        <v>-8.3446556382714689</v>
      </c>
      <c r="O1395" s="29">
        <f t="shared" si="813"/>
        <v>4660.508710801394</v>
      </c>
      <c r="P1395" s="30">
        <f t="shared" si="814"/>
        <v>70.672473867595812</v>
      </c>
      <c r="Q1395" s="6"/>
      <c r="R1395" s="7"/>
      <c r="S1395" s="8"/>
      <c r="T1395" s="9"/>
      <c r="U1395" s="5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</row>
    <row r="1396" spans="1:31">
      <c r="A1396" s="1"/>
      <c r="B1396" s="31">
        <f t="shared" si="816"/>
        <v>2017</v>
      </c>
      <c r="C1396" s="33">
        <v>29</v>
      </c>
      <c r="D1396" s="34"/>
      <c r="E1396" s="35">
        <v>462</v>
      </c>
      <c r="F1396" s="35">
        <v>428</v>
      </c>
      <c r="G1396" s="35"/>
      <c r="H1396" s="35">
        <v>2477722</v>
      </c>
      <c r="I1396" s="34">
        <v>2280196</v>
      </c>
      <c r="J1396" s="34"/>
      <c r="K1396" s="72">
        <v>33898</v>
      </c>
      <c r="L1396" s="36">
        <f t="shared" ref="L1396:L1403" si="817">IF(H1396=0,0,H1396/K1396*3.30578)</f>
        <v>241.63088775620983</v>
      </c>
      <c r="M1396" s="28">
        <f>IF(L1369=0,0,L1396/L1369*100)</f>
        <v>80.393373075417699</v>
      </c>
      <c r="N1396" s="37">
        <f>IF(L1395=0,"     －",IF(L1396=0,"     －",(L1396-L1395)/L1395*100))</f>
        <v>10.839733150234556</v>
      </c>
      <c r="O1396" s="29">
        <f t="shared" si="813"/>
        <v>5363.0346320346316</v>
      </c>
      <c r="P1396" s="30">
        <f t="shared" si="814"/>
        <v>73.372294372294377</v>
      </c>
      <c r="Q1396" s="6"/>
      <c r="R1396" s="7"/>
      <c r="S1396" s="8"/>
      <c r="T1396" s="9"/>
      <c r="U1396" s="5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</row>
    <row r="1397" spans="1:31">
      <c r="A1397" s="1"/>
      <c r="B1397" s="31">
        <f t="shared" si="816"/>
        <v>2018</v>
      </c>
      <c r="C1397" s="33">
        <v>18</v>
      </c>
      <c r="D1397" s="34"/>
      <c r="E1397" s="35">
        <v>176</v>
      </c>
      <c r="F1397" s="35">
        <v>138</v>
      </c>
      <c r="G1397" s="35"/>
      <c r="H1397" s="35">
        <v>926240</v>
      </c>
      <c r="I1397" s="34">
        <v>713246</v>
      </c>
      <c r="J1397" s="34"/>
      <c r="K1397" s="72">
        <v>12936</v>
      </c>
      <c r="L1397" s="36">
        <f t="shared" si="817"/>
        <v>236.69957229437227</v>
      </c>
      <c r="M1397" s="28">
        <f>IF(L1369=0,0,L1397/L1369*100)</f>
        <v>78.752667752693924</v>
      </c>
      <c r="N1397" s="37">
        <f>IF(L1396=0,"     －",IF(L1397=0,"     －",(L1397-L1396)/L1396*100))</f>
        <v>-2.0408464777122948</v>
      </c>
      <c r="O1397" s="29">
        <f t="shared" si="813"/>
        <v>5262.727272727273</v>
      </c>
      <c r="P1397" s="30">
        <f t="shared" si="814"/>
        <v>73.5</v>
      </c>
      <c r="Q1397" s="6"/>
      <c r="R1397" s="7"/>
      <c r="S1397" s="8"/>
      <c r="T1397" s="9"/>
      <c r="U1397" s="5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</row>
    <row r="1398" spans="1:31">
      <c r="A1398" s="1"/>
      <c r="B1398" s="31">
        <f t="shared" si="816"/>
        <v>2019</v>
      </c>
      <c r="C1398" s="33">
        <v>6</v>
      </c>
      <c r="D1398" s="34"/>
      <c r="E1398" s="35">
        <v>173</v>
      </c>
      <c r="F1398" s="35">
        <v>164</v>
      </c>
      <c r="G1398" s="35"/>
      <c r="H1398" s="35">
        <v>860884</v>
      </c>
      <c r="I1398" s="34">
        <v>815402</v>
      </c>
      <c r="J1398" s="34"/>
      <c r="K1398" s="72">
        <v>12637</v>
      </c>
      <c r="L1398" s="36">
        <f t="shared" si="817"/>
        <v>225.20322145445911</v>
      </c>
      <c r="M1398" s="28">
        <f>IF(L1369=0,0,L1398/L1369*100)</f>
        <v>74.927699717102712</v>
      </c>
      <c r="N1398" s="37">
        <f>IF(L1397=0,"     －",IF(L1398=0,"     －",(L1398-L1397)/L1397*100))</f>
        <v>-4.856937732703499</v>
      </c>
      <c r="O1398" s="29">
        <f t="shared" si="813"/>
        <v>4976.2080924855491</v>
      </c>
      <c r="P1398" s="30">
        <f t="shared" si="814"/>
        <v>73.04624277456648</v>
      </c>
      <c r="Q1398" s="6"/>
      <c r="R1398" s="7"/>
      <c r="S1398" s="8"/>
      <c r="T1398" s="9"/>
      <c r="U1398" s="5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</row>
    <row r="1399" spans="1:31">
      <c r="A1399" s="1"/>
      <c r="B1399" s="31">
        <f t="shared" si="816"/>
        <v>2020</v>
      </c>
      <c r="C1399" s="33">
        <v>10</v>
      </c>
      <c r="D1399" s="34"/>
      <c r="E1399" s="35">
        <v>217</v>
      </c>
      <c r="F1399" s="35">
        <v>199</v>
      </c>
      <c r="G1399" s="35"/>
      <c r="H1399" s="35">
        <v>1031826</v>
      </c>
      <c r="I1399" s="34">
        <v>947512</v>
      </c>
      <c r="J1399" s="34"/>
      <c r="K1399" s="72">
        <v>15529</v>
      </c>
      <c r="L1399" s="36">
        <f t="shared" si="817"/>
        <v>219.65289164015712</v>
      </c>
      <c r="M1399" s="28">
        <f>IF(L1369=0,0,L1399/L1369*100)</f>
        <v>73.08104120586556</v>
      </c>
      <c r="N1399" s="37">
        <f t="shared" ref="N1399:N1403" si="818">IF(L1398=0,"     －",IF(L1399=0,"     －",(L1399-L1398)/L1398*100))</f>
        <v>-2.4645872196923184</v>
      </c>
      <c r="O1399" s="29">
        <f>IF(H1399=0,0,H1399/E1399)</f>
        <v>4754.9585253456225</v>
      </c>
      <c r="P1399" s="30">
        <f>IF(K1399=0,0,K1399/E1399)</f>
        <v>71.562211981566819</v>
      </c>
      <c r="Q1399" s="6"/>
      <c r="R1399" s="7"/>
      <c r="S1399" s="8"/>
      <c r="T1399" s="9"/>
      <c r="U1399" s="5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</row>
    <row r="1400" spans="1:31">
      <c r="A1400" s="1"/>
      <c r="B1400" s="31">
        <f t="shared" si="816"/>
        <v>2021</v>
      </c>
      <c r="C1400" s="81">
        <v>4</v>
      </c>
      <c r="D1400" s="34"/>
      <c r="E1400" s="35">
        <v>116</v>
      </c>
      <c r="F1400" s="35">
        <v>109</v>
      </c>
      <c r="G1400" s="35"/>
      <c r="H1400" s="35">
        <v>561618</v>
      </c>
      <c r="I1400" s="34">
        <v>530432</v>
      </c>
      <c r="J1400" s="34"/>
      <c r="K1400" s="72">
        <v>8314</v>
      </c>
      <c r="L1400" s="36">
        <f t="shared" si="817"/>
        <v>223.30834159730574</v>
      </c>
      <c r="M1400" s="28">
        <f>IF(L1369=0,0,L1400/L1369*100)</f>
        <v>74.297251413478051</v>
      </c>
      <c r="N1400" s="37">
        <f t="shared" si="818"/>
        <v>1.6641938696336864</v>
      </c>
      <c r="O1400" s="29">
        <f>IF(H1400=0,0,H1400/E1400)</f>
        <v>4841.5344827586205</v>
      </c>
      <c r="P1400" s="30">
        <f>IF(K1400=0,0,K1400/E1400)</f>
        <v>71.672413793103445</v>
      </c>
      <c r="Q1400" s="6"/>
      <c r="R1400" s="7"/>
      <c r="S1400" s="8"/>
      <c r="T1400" s="9"/>
      <c r="U1400" s="5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</row>
    <row r="1401" spans="1:31">
      <c r="A1401" s="1"/>
      <c r="B1401" s="31">
        <f t="shared" si="816"/>
        <v>2022</v>
      </c>
      <c r="C1401" s="81">
        <v>4</v>
      </c>
      <c r="D1401" s="34"/>
      <c r="E1401" s="35">
        <v>112</v>
      </c>
      <c r="F1401" s="35">
        <v>106</v>
      </c>
      <c r="G1401" s="35"/>
      <c r="H1401" s="35">
        <v>604850</v>
      </c>
      <c r="I1401" s="34">
        <v>574500</v>
      </c>
      <c r="J1401" s="34"/>
      <c r="K1401" s="72">
        <v>8129</v>
      </c>
      <c r="L1401" s="36">
        <f t="shared" si="817"/>
        <v>245.97134124738591</v>
      </c>
      <c r="M1401" s="28">
        <f>IF(L1369=0,0,L1401/L1369*100)</f>
        <v>81.83749183056905</v>
      </c>
      <c r="N1401" s="37">
        <f t="shared" si="818"/>
        <v>10.148747461905652</v>
      </c>
      <c r="O1401" s="29">
        <f>IF(H1401=0,0,H1401/E1401)</f>
        <v>5400.4464285714284</v>
      </c>
      <c r="P1401" s="30">
        <f>IF(K1401=0,0,K1401/E1401)</f>
        <v>72.580357142857139</v>
      </c>
      <c r="Q1401" s="6"/>
      <c r="R1401" s="7"/>
      <c r="S1401" s="8"/>
      <c r="T1401" s="9"/>
      <c r="U1401" s="5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</row>
    <row r="1402" spans="1:31">
      <c r="A1402" s="1"/>
      <c r="B1402" s="31">
        <f t="shared" si="816"/>
        <v>2023</v>
      </c>
      <c r="C1402" s="81">
        <v>10</v>
      </c>
      <c r="D1402" s="34"/>
      <c r="E1402" s="35">
        <v>136</v>
      </c>
      <c r="F1402" s="35">
        <v>127</v>
      </c>
      <c r="G1402" s="35"/>
      <c r="H1402" s="35">
        <v>759576</v>
      </c>
      <c r="I1402" s="34">
        <v>706502</v>
      </c>
      <c r="J1402" s="34"/>
      <c r="K1402" s="72">
        <v>10035</v>
      </c>
      <c r="L1402" s="36">
        <f t="shared" si="817"/>
        <v>250.22333326158443</v>
      </c>
      <c r="M1402" s="28">
        <f>IF(L1369=0,0,L1402/L1369*100)</f>
        <v>83.252178435768499</v>
      </c>
      <c r="N1402" s="37">
        <f t="shared" si="818"/>
        <v>1.7286534246776644</v>
      </c>
      <c r="O1402" s="29">
        <f>IF(H1402=0,0,H1402/E1402)</f>
        <v>5585.1176470588234</v>
      </c>
      <c r="P1402" s="30">
        <f>IF(K1402=0,0,K1402/E1402)</f>
        <v>73.786764705882348</v>
      </c>
      <c r="Q1402" s="6"/>
      <c r="R1402" s="7"/>
      <c r="S1402" s="8"/>
      <c r="T1402" s="9"/>
      <c r="U1402" s="5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</row>
    <row r="1403" spans="1:31">
      <c r="A1403" s="1"/>
      <c r="B1403" s="31">
        <f t="shared" si="816"/>
        <v>2024</v>
      </c>
      <c r="C1403" s="81">
        <v>11</v>
      </c>
      <c r="D1403" s="34"/>
      <c r="E1403" s="35">
        <v>239</v>
      </c>
      <c r="F1403" s="35">
        <v>215</v>
      </c>
      <c r="G1403" s="35"/>
      <c r="H1403" s="35">
        <v>1298224</v>
      </c>
      <c r="I1403" s="34">
        <v>1162782</v>
      </c>
      <c r="J1403" s="34"/>
      <c r="K1403" s="72">
        <v>17612</v>
      </c>
      <c r="L1403" s="36">
        <f t="shared" si="817"/>
        <v>243.67720501476268</v>
      </c>
      <c r="M1403" s="28">
        <f>IF(L1369=0,0,L1403/L1369*100)</f>
        <v>81.074206342741888</v>
      </c>
      <c r="N1403" s="37">
        <f t="shared" si="818"/>
        <v>-2.6161142374274124</v>
      </c>
      <c r="O1403" s="29">
        <f>IF(H1403=0,0,H1403/E1403)</f>
        <v>5431.899581589958</v>
      </c>
      <c r="P1403" s="30">
        <f>IF(K1403=0,0,K1403/E1403)</f>
        <v>73.690376569037653</v>
      </c>
      <c r="Q1403" s="6"/>
      <c r="R1403" s="7"/>
      <c r="S1403" s="8"/>
      <c r="T1403" s="9"/>
      <c r="U1403" s="5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</row>
    <row r="1404" spans="1:31">
      <c r="A1404" s="1"/>
      <c r="B1404" s="58" t="s">
        <v>65</v>
      </c>
      <c r="C1404" s="59">
        <v>8</v>
      </c>
      <c r="D1404" s="60">
        <v>4</v>
      </c>
      <c r="E1404" s="61">
        <v>251</v>
      </c>
      <c r="F1404" s="61">
        <v>179</v>
      </c>
      <c r="G1404" s="61">
        <v>140</v>
      </c>
      <c r="H1404" s="61">
        <v>1470588</v>
      </c>
      <c r="I1404" s="60">
        <v>1009750</v>
      </c>
      <c r="J1404" s="60">
        <v>757415</v>
      </c>
      <c r="K1404" s="73">
        <v>15749</v>
      </c>
      <c r="L1404" s="63">
        <f t="shared" ref="L1404:L1524" si="819">IF(H1404=0,0,H1404/K1404*3.30578)</f>
        <v>308.68248134103749</v>
      </c>
      <c r="M1404" s="62">
        <v>100</v>
      </c>
      <c r="N1404" s="63"/>
      <c r="O1404" s="64">
        <f t="shared" ref="O1404:O1524" si="820">IF(H1404=0,0,H1404/E1404)</f>
        <v>5858.916334661355</v>
      </c>
      <c r="P1404" s="65">
        <f t="shared" ref="P1404:P1524" si="821">IF(K1404=0,0,K1404/E1404)</f>
        <v>62.745019920318725</v>
      </c>
      <c r="Q1404" s="6">
        <f t="shared" ref="Q1404:Q1419" si="822">IF(F1404=0,0,F1404/E1404*100)</f>
        <v>71.314741035856571</v>
      </c>
      <c r="R1404" s="7">
        <f t="shared" ref="R1404:R1419" si="823">IF(G1404=0,0,G1404/E1404*100)</f>
        <v>55.776892430278878</v>
      </c>
      <c r="S1404" s="8">
        <f t="shared" ref="S1404:S1419" si="824">IF(I1404=0,0,I1404/H1404*100)</f>
        <v>68.663010986081758</v>
      </c>
      <c r="T1404" s="9">
        <f t="shared" ref="T1404:T1419" si="825">E1404-F1404</f>
        <v>72</v>
      </c>
      <c r="U1404" s="5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</row>
    <row r="1405" spans="1:31">
      <c r="A1405" s="1"/>
      <c r="B1405" s="31">
        <v>1991</v>
      </c>
      <c r="C1405" s="33">
        <v>5</v>
      </c>
      <c r="D1405" s="34">
        <v>4</v>
      </c>
      <c r="E1405" s="35">
        <v>155</v>
      </c>
      <c r="F1405" s="35">
        <v>134</v>
      </c>
      <c r="G1405" s="35">
        <v>113</v>
      </c>
      <c r="H1405" s="35">
        <v>805690</v>
      </c>
      <c r="I1405" s="34">
        <v>767220</v>
      </c>
      <c r="J1405" s="34">
        <v>700055</v>
      </c>
      <c r="K1405" s="72">
        <v>8564</v>
      </c>
      <c r="L1405" s="36">
        <f t="shared" si="819"/>
        <v>311.0034899813171</v>
      </c>
      <c r="M1405" s="28">
        <f>IF(L1404=0,0,L1405/L1404*100)</f>
        <v>100.75190811937117</v>
      </c>
      <c r="N1405" s="37">
        <f t="shared" ref="N1405:N1420" si="826">IF(L1404=0,"     －",IF(L1405=0,"     －",(L1405-L1404)/L1404*100))</f>
        <v>0.7519081193711562</v>
      </c>
      <c r="O1405" s="29">
        <f t="shared" si="820"/>
        <v>5198</v>
      </c>
      <c r="P1405" s="30">
        <f t="shared" si="821"/>
        <v>55.251612903225805</v>
      </c>
      <c r="Q1405" s="6">
        <f t="shared" si="822"/>
        <v>86.451612903225808</v>
      </c>
      <c r="R1405" s="7">
        <f t="shared" si="823"/>
        <v>72.903225806451616</v>
      </c>
      <c r="S1405" s="8">
        <f t="shared" si="824"/>
        <v>95.22521068897467</v>
      </c>
      <c r="T1405" s="9">
        <f t="shared" si="825"/>
        <v>21</v>
      </c>
      <c r="U1405" s="5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</row>
    <row r="1406" spans="1:31">
      <c r="A1406" s="1"/>
      <c r="B1406" s="31">
        <v>1992</v>
      </c>
      <c r="C1406" s="33">
        <v>4</v>
      </c>
      <c r="D1406" s="34">
        <v>3</v>
      </c>
      <c r="E1406" s="35">
        <v>237</v>
      </c>
      <c r="F1406" s="35">
        <v>232</v>
      </c>
      <c r="G1406" s="35">
        <v>215</v>
      </c>
      <c r="H1406" s="35">
        <v>1530950</v>
      </c>
      <c r="I1406" s="34">
        <v>1480700</v>
      </c>
      <c r="J1406" s="34">
        <v>1328730</v>
      </c>
      <c r="K1406" s="72">
        <v>17711</v>
      </c>
      <c r="L1406" s="36">
        <f t="shared" si="819"/>
        <v>285.75370622776808</v>
      </c>
      <c r="M1406" s="28">
        <f>IF(L1404=0,0,L1406/L1404*100)</f>
        <v>92.572051703855095</v>
      </c>
      <c r="N1406" s="37">
        <f t="shared" si="826"/>
        <v>-8.1188104207659713</v>
      </c>
      <c r="O1406" s="29">
        <f t="shared" si="820"/>
        <v>6459.7046413502112</v>
      </c>
      <c r="P1406" s="30">
        <f t="shared" si="821"/>
        <v>74.729957805907176</v>
      </c>
      <c r="Q1406" s="6">
        <f t="shared" si="822"/>
        <v>97.890295358649794</v>
      </c>
      <c r="R1406" s="7">
        <f t="shared" si="823"/>
        <v>90.71729957805907</v>
      </c>
      <c r="S1406" s="8">
        <f t="shared" si="824"/>
        <v>96.717724288840273</v>
      </c>
      <c r="T1406" s="9">
        <f t="shared" si="825"/>
        <v>5</v>
      </c>
      <c r="U1406" s="5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</row>
    <row r="1407" spans="1:31">
      <c r="A1407" s="1"/>
      <c r="B1407" s="31">
        <f>B1406+1</f>
        <v>1993</v>
      </c>
      <c r="C1407" s="33">
        <v>8</v>
      </c>
      <c r="D1407" s="34">
        <v>7</v>
      </c>
      <c r="E1407" s="35">
        <v>268</v>
      </c>
      <c r="F1407" s="35">
        <v>262</v>
      </c>
      <c r="G1407" s="35">
        <v>253</v>
      </c>
      <c r="H1407" s="35">
        <v>1378915</v>
      </c>
      <c r="I1407" s="34">
        <v>1344140</v>
      </c>
      <c r="J1407" s="34">
        <v>1306251</v>
      </c>
      <c r="K1407" s="72">
        <v>18420</v>
      </c>
      <c r="L1407" s="36">
        <f t="shared" si="819"/>
        <v>247.46957810532027</v>
      </c>
      <c r="M1407" s="28">
        <f>IF(L1404=0,0,L1407/L1404*100)</f>
        <v>80.169621881428313</v>
      </c>
      <c r="N1407" s="37">
        <f t="shared" si="826"/>
        <v>-13.397596352409987</v>
      </c>
      <c r="O1407" s="29">
        <f t="shared" si="820"/>
        <v>5145.2052238805973</v>
      </c>
      <c r="P1407" s="30">
        <f t="shared" si="821"/>
        <v>68.731343283582092</v>
      </c>
      <c r="Q1407" s="6">
        <f t="shared" si="822"/>
        <v>97.761194029850756</v>
      </c>
      <c r="R1407" s="7">
        <f t="shared" si="823"/>
        <v>94.402985074626869</v>
      </c>
      <c r="S1407" s="8">
        <f t="shared" si="824"/>
        <v>97.478089657448066</v>
      </c>
      <c r="T1407" s="9">
        <f t="shared" si="825"/>
        <v>6</v>
      </c>
      <c r="U1407" s="5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</row>
    <row r="1408" spans="1:31">
      <c r="A1408" s="1"/>
      <c r="B1408" s="31">
        <f t="shared" ref="B1408:B1428" si="827">B1407+1</f>
        <v>1994</v>
      </c>
      <c r="C1408" s="33">
        <v>20</v>
      </c>
      <c r="D1408" s="34">
        <v>17</v>
      </c>
      <c r="E1408" s="35">
        <v>895</v>
      </c>
      <c r="F1408" s="35">
        <v>871</v>
      </c>
      <c r="G1408" s="35">
        <v>861</v>
      </c>
      <c r="H1408" s="35">
        <v>4448947</v>
      </c>
      <c r="I1408" s="34">
        <v>4315317</v>
      </c>
      <c r="J1408" s="34">
        <v>4259587</v>
      </c>
      <c r="K1408" s="72">
        <v>61382</v>
      </c>
      <c r="L1408" s="36">
        <f t="shared" si="819"/>
        <v>239.60183789482258</v>
      </c>
      <c r="M1408" s="28">
        <f>IF(L1404=0,0,L1408/L1404*100)</f>
        <v>77.620808558327781</v>
      </c>
      <c r="N1408" s="37">
        <f t="shared" si="826"/>
        <v>-3.1792757197611028</v>
      </c>
      <c r="O1408" s="29">
        <f t="shared" si="820"/>
        <v>4970.890502793296</v>
      </c>
      <c r="P1408" s="30">
        <f t="shared" si="821"/>
        <v>68.58324022346369</v>
      </c>
      <c r="Q1408" s="6">
        <f t="shared" si="822"/>
        <v>97.318435754189949</v>
      </c>
      <c r="R1408" s="7">
        <f t="shared" si="823"/>
        <v>96.201117318435763</v>
      </c>
      <c r="S1408" s="8">
        <f t="shared" si="824"/>
        <v>96.996367904585071</v>
      </c>
      <c r="T1408" s="9">
        <f t="shared" si="825"/>
        <v>24</v>
      </c>
      <c r="U1408" s="5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</row>
    <row r="1409" spans="1:31">
      <c r="A1409" s="1"/>
      <c r="B1409" s="31">
        <f t="shared" si="827"/>
        <v>1995</v>
      </c>
      <c r="C1409" s="33">
        <v>13</v>
      </c>
      <c r="D1409" s="34">
        <v>4</v>
      </c>
      <c r="E1409" s="35">
        <v>596</v>
      </c>
      <c r="F1409" s="35">
        <v>523</v>
      </c>
      <c r="G1409" s="35">
        <v>456</v>
      </c>
      <c r="H1409" s="35">
        <v>2941047</v>
      </c>
      <c r="I1409" s="34">
        <v>2588623</v>
      </c>
      <c r="J1409" s="34">
        <v>2266461</v>
      </c>
      <c r="K1409" s="72">
        <v>42425</v>
      </c>
      <c r="L1409" s="36">
        <f t="shared" si="819"/>
        <v>229.16804600259283</v>
      </c>
      <c r="M1409" s="28">
        <f>IF(L1404=0,0,L1409/L1404*100)</f>
        <v>74.240703588683473</v>
      </c>
      <c r="N1409" s="37">
        <f t="shared" si="826"/>
        <v>-4.3546376705214769</v>
      </c>
      <c r="O1409" s="29">
        <f t="shared" si="820"/>
        <v>4934.6426174496646</v>
      </c>
      <c r="P1409" s="30">
        <f t="shared" si="821"/>
        <v>71.182885906040269</v>
      </c>
      <c r="Q1409" s="6">
        <f t="shared" si="822"/>
        <v>87.75167785234899</v>
      </c>
      <c r="R1409" s="7">
        <f t="shared" si="823"/>
        <v>76.510067114093957</v>
      </c>
      <c r="S1409" s="8">
        <f t="shared" si="824"/>
        <v>88.017056510827601</v>
      </c>
      <c r="T1409" s="9">
        <f t="shared" si="825"/>
        <v>73</v>
      </c>
      <c r="U1409" s="5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</row>
    <row r="1410" spans="1:31">
      <c r="A1410" s="1"/>
      <c r="B1410" s="31">
        <f t="shared" si="827"/>
        <v>1996</v>
      </c>
      <c r="C1410" s="33">
        <v>15</v>
      </c>
      <c r="D1410" s="34">
        <v>12</v>
      </c>
      <c r="E1410" s="35">
        <v>409</v>
      </c>
      <c r="F1410" s="35">
        <v>383</v>
      </c>
      <c r="G1410" s="35">
        <v>342</v>
      </c>
      <c r="H1410" s="35">
        <v>1761965</v>
      </c>
      <c r="I1410" s="34">
        <v>1645161</v>
      </c>
      <c r="J1410" s="34">
        <v>1465096</v>
      </c>
      <c r="K1410" s="72">
        <v>28948</v>
      </c>
      <c r="L1410" s="36">
        <f t="shared" si="819"/>
        <v>201.21143628920825</v>
      </c>
      <c r="M1410" s="28">
        <f>IF(L1404=0,0,L1410/L1404*100)</f>
        <v>65.183950645681946</v>
      </c>
      <c r="N1410" s="37">
        <f t="shared" si="826"/>
        <v>-12.199174449071437</v>
      </c>
      <c r="O1410" s="29">
        <f t="shared" si="820"/>
        <v>4307.9828850855747</v>
      </c>
      <c r="P1410" s="30">
        <f t="shared" si="821"/>
        <v>70.777506112469439</v>
      </c>
      <c r="Q1410" s="6">
        <f t="shared" si="822"/>
        <v>93.643031784841085</v>
      </c>
      <c r="R1410" s="7">
        <f t="shared" si="823"/>
        <v>83.618581907090459</v>
      </c>
      <c r="S1410" s="8">
        <f t="shared" si="824"/>
        <v>93.370810430400155</v>
      </c>
      <c r="T1410" s="9">
        <f t="shared" si="825"/>
        <v>26</v>
      </c>
      <c r="U1410" s="5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</row>
    <row r="1411" spans="1:31">
      <c r="A1411" s="1"/>
      <c r="B1411" s="31">
        <f t="shared" si="827"/>
        <v>1997</v>
      </c>
      <c r="C1411" s="33">
        <v>14</v>
      </c>
      <c r="D1411">
        <v>8</v>
      </c>
      <c r="E1411" s="35">
        <v>507</v>
      </c>
      <c r="F1411" s="35">
        <v>466</v>
      </c>
      <c r="G1411" s="35">
        <v>414</v>
      </c>
      <c r="H1411" s="35">
        <v>2166910</v>
      </c>
      <c r="I1411" s="34">
        <v>1997262</v>
      </c>
      <c r="J1411" s="34">
        <v>1791694</v>
      </c>
      <c r="K1411" s="72">
        <v>37974</v>
      </c>
      <c r="L1411" s="36">
        <f t="shared" si="819"/>
        <v>188.63769262653392</v>
      </c>
      <c r="M1411" s="28">
        <f>IF(L1404=0,0,L1411/L1404*100)</f>
        <v>61.110592284673224</v>
      </c>
      <c r="N1411" s="37">
        <f t="shared" si="826"/>
        <v>-6.2490203810292622</v>
      </c>
      <c r="O1411" s="29">
        <f t="shared" si="820"/>
        <v>4273.9842209072976</v>
      </c>
      <c r="P1411" s="30">
        <f t="shared" si="821"/>
        <v>74.899408284023664</v>
      </c>
      <c r="Q1411" s="6">
        <f t="shared" si="822"/>
        <v>91.913214990138073</v>
      </c>
      <c r="R1411" s="7">
        <f t="shared" si="823"/>
        <v>81.65680473372781</v>
      </c>
      <c r="S1411" s="8">
        <f t="shared" si="824"/>
        <v>92.170971567808536</v>
      </c>
      <c r="T1411" s="9">
        <f t="shared" si="825"/>
        <v>41</v>
      </c>
      <c r="U1411" s="5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</row>
    <row r="1412" spans="1:31">
      <c r="A1412" s="1"/>
      <c r="B1412" s="31">
        <f t="shared" si="827"/>
        <v>1998</v>
      </c>
      <c r="C1412" s="33">
        <v>10</v>
      </c>
      <c r="D1412" s="34">
        <v>6</v>
      </c>
      <c r="E1412" s="35">
        <v>290</v>
      </c>
      <c r="F1412" s="35">
        <v>269</v>
      </c>
      <c r="G1412" s="35">
        <v>264</v>
      </c>
      <c r="H1412" s="35">
        <v>1329140</v>
      </c>
      <c r="I1412" s="34">
        <v>1232330</v>
      </c>
      <c r="J1412" s="34">
        <v>1210970</v>
      </c>
      <c r="K1412" s="72">
        <v>21936</v>
      </c>
      <c r="L1412" s="36">
        <f t="shared" si="819"/>
        <v>200.30290067469002</v>
      </c>
      <c r="M1412" s="28">
        <f>IF(L1404=0,0,L1412/L1404*100)</f>
        <v>64.88962373390801</v>
      </c>
      <c r="N1412" s="37">
        <f t="shared" si="826"/>
        <v>6.1839221450036259</v>
      </c>
      <c r="O1412" s="29">
        <f t="shared" si="820"/>
        <v>4583.2413793103451</v>
      </c>
      <c r="P1412" s="30">
        <f t="shared" si="821"/>
        <v>75.641379310344831</v>
      </c>
      <c r="Q1412" s="6">
        <f t="shared" si="822"/>
        <v>92.758620689655174</v>
      </c>
      <c r="R1412" s="7">
        <f t="shared" si="823"/>
        <v>91.034482758620697</v>
      </c>
      <c r="S1412" s="8">
        <f t="shared" si="824"/>
        <v>92.716342898415519</v>
      </c>
      <c r="T1412" s="9">
        <f t="shared" si="825"/>
        <v>21</v>
      </c>
      <c r="U1412" s="5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</row>
    <row r="1413" spans="1:31">
      <c r="A1413" s="1"/>
      <c r="B1413" s="31">
        <f t="shared" si="827"/>
        <v>1999</v>
      </c>
      <c r="C1413" s="33">
        <v>14</v>
      </c>
      <c r="D1413" s="34">
        <v>9</v>
      </c>
      <c r="E1413" s="35">
        <v>509</v>
      </c>
      <c r="F1413" s="35">
        <v>477</v>
      </c>
      <c r="G1413" s="35">
        <v>395</v>
      </c>
      <c r="H1413" s="35">
        <v>2145830</v>
      </c>
      <c r="I1413" s="34">
        <v>2025750</v>
      </c>
      <c r="J1413" s="34">
        <v>1710250</v>
      </c>
      <c r="K1413" s="72">
        <v>37591</v>
      </c>
      <c r="L1413" s="36">
        <f t="shared" si="819"/>
        <v>188.70585771594264</v>
      </c>
      <c r="M1413" s="28">
        <f>IF(L1404=0,0,L1413/L1404*100)</f>
        <v>61.13267487553248</v>
      </c>
      <c r="N1413" s="37">
        <f t="shared" si="826"/>
        <v>-5.7897528791068398</v>
      </c>
      <c r="O1413" s="29">
        <f t="shared" si="820"/>
        <v>4215.7760314341849</v>
      </c>
      <c r="P1413" s="30">
        <f t="shared" si="821"/>
        <v>73.852652259332018</v>
      </c>
      <c r="Q1413" s="6">
        <f t="shared" si="822"/>
        <v>93.713163064833012</v>
      </c>
      <c r="R1413" s="7">
        <f t="shared" si="823"/>
        <v>77.603143418467582</v>
      </c>
      <c r="S1413" s="8">
        <f t="shared" si="824"/>
        <v>94.404030142182748</v>
      </c>
      <c r="T1413" s="9">
        <f t="shared" si="825"/>
        <v>32</v>
      </c>
      <c r="U1413" s="5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</row>
    <row r="1414" spans="1:31">
      <c r="A1414" s="1"/>
      <c r="B1414" s="31">
        <f t="shared" si="827"/>
        <v>2000</v>
      </c>
      <c r="C1414" s="33">
        <v>16</v>
      </c>
      <c r="D1414" s="34">
        <v>12</v>
      </c>
      <c r="E1414" s="35">
        <v>762</v>
      </c>
      <c r="F1414" s="35">
        <v>733</v>
      </c>
      <c r="G1414" s="35">
        <v>720</v>
      </c>
      <c r="H1414" s="35">
        <v>2916890</v>
      </c>
      <c r="I1414" s="34">
        <v>2803800</v>
      </c>
      <c r="J1414" s="34">
        <v>2758860</v>
      </c>
      <c r="K1414" s="72">
        <v>59073</v>
      </c>
      <c r="L1414" s="36">
        <f t="shared" si="819"/>
        <v>163.23187622433258</v>
      </c>
      <c r="M1414" s="28">
        <f>IF(L1404=0,0,L1414/L1404*100)</f>
        <v>52.880187924883018</v>
      </c>
      <c r="N1414" s="37">
        <f t="shared" si="826"/>
        <v>-13.499306168839672</v>
      </c>
      <c r="O1414" s="29">
        <f t="shared" si="820"/>
        <v>3827.9396325459315</v>
      </c>
      <c r="P1414" s="30">
        <f t="shared" si="821"/>
        <v>77.523622047244089</v>
      </c>
      <c r="Q1414" s="6">
        <f t="shared" si="822"/>
        <v>96.194225721784775</v>
      </c>
      <c r="R1414" s="7">
        <f t="shared" si="823"/>
        <v>94.488188976377955</v>
      </c>
      <c r="S1414" s="8">
        <f t="shared" si="824"/>
        <v>96.122925444565951</v>
      </c>
      <c r="T1414" s="9">
        <f t="shared" si="825"/>
        <v>29</v>
      </c>
      <c r="U1414" s="5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</row>
    <row r="1415" spans="1:31">
      <c r="A1415" s="1"/>
      <c r="B1415" s="31">
        <f t="shared" si="827"/>
        <v>2001</v>
      </c>
      <c r="C1415" s="33">
        <v>10</v>
      </c>
      <c r="D1415" s="34"/>
      <c r="E1415" s="35">
        <v>458</v>
      </c>
      <c r="F1415" s="35">
        <v>428</v>
      </c>
      <c r="G1415" s="35">
        <v>387</v>
      </c>
      <c r="H1415" s="35">
        <v>1686171</v>
      </c>
      <c r="I1415" s="34">
        <v>1574949</v>
      </c>
      <c r="J1415" s="34"/>
      <c r="K1415" s="72">
        <v>37105</v>
      </c>
      <c r="L1415" s="36">
        <f t="shared" si="819"/>
        <v>150.22531649049992</v>
      </c>
      <c r="M1415" s="28">
        <f>IF(L1404=0,0,L1415/L1404*100)</f>
        <v>48.666615558441272</v>
      </c>
      <c r="N1415" s="37">
        <f t="shared" si="826"/>
        <v>-7.9681493803070085</v>
      </c>
      <c r="O1415" s="29">
        <f t="shared" si="820"/>
        <v>3681.5960698689955</v>
      </c>
      <c r="P1415" s="30">
        <f t="shared" si="821"/>
        <v>81.015283842794759</v>
      </c>
      <c r="Q1415" s="6">
        <f t="shared" si="822"/>
        <v>93.449781659388648</v>
      </c>
      <c r="R1415" s="7">
        <f t="shared" si="823"/>
        <v>84.497816593886469</v>
      </c>
      <c r="S1415" s="8">
        <f t="shared" si="824"/>
        <v>93.403871849296422</v>
      </c>
      <c r="T1415" s="9">
        <f t="shared" si="825"/>
        <v>30</v>
      </c>
      <c r="U1415" s="5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</row>
    <row r="1416" spans="1:31">
      <c r="A1416" s="1"/>
      <c r="B1416" s="31">
        <f t="shared" si="827"/>
        <v>2002</v>
      </c>
      <c r="C1416" s="33">
        <v>26</v>
      </c>
      <c r="D1416" s="34"/>
      <c r="E1416" s="35">
        <v>778</v>
      </c>
      <c r="F1416" s="35">
        <v>714</v>
      </c>
      <c r="G1416" s="35">
        <v>688</v>
      </c>
      <c r="H1416" s="35">
        <v>2935840</v>
      </c>
      <c r="I1416" s="34">
        <v>2725314</v>
      </c>
      <c r="J1416" s="34"/>
      <c r="K1416" s="72">
        <v>60262</v>
      </c>
      <c r="L1416" s="36">
        <f t="shared" si="819"/>
        <v>161.05076424944409</v>
      </c>
      <c r="M1416" s="28">
        <f>IF(L1404=0,0,L1416/L1404*100)</f>
        <v>52.173600377247375</v>
      </c>
      <c r="N1416" s="37">
        <f t="shared" si="826"/>
        <v>7.2061407569933484</v>
      </c>
      <c r="O1416" s="29">
        <f t="shared" si="820"/>
        <v>3773.5732647814912</v>
      </c>
      <c r="P1416" s="30">
        <f t="shared" si="821"/>
        <v>77.457583547557846</v>
      </c>
      <c r="Q1416" s="6">
        <f t="shared" si="822"/>
        <v>91.773778920308473</v>
      </c>
      <c r="R1416" s="7">
        <f t="shared" si="823"/>
        <v>88.431876606683801</v>
      </c>
      <c r="S1416" s="8">
        <f t="shared" si="824"/>
        <v>92.829105128344864</v>
      </c>
      <c r="T1416" s="9">
        <f t="shared" si="825"/>
        <v>64</v>
      </c>
      <c r="U1416" s="5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</row>
    <row r="1417" spans="1:31">
      <c r="A1417" s="1"/>
      <c r="B1417" s="31">
        <f t="shared" si="827"/>
        <v>2003</v>
      </c>
      <c r="C1417" s="33">
        <v>15</v>
      </c>
      <c r="D1417" s="34"/>
      <c r="E1417" s="35">
        <v>486</v>
      </c>
      <c r="F1417" s="35">
        <v>373</v>
      </c>
      <c r="G1417" s="35"/>
      <c r="H1417" s="35">
        <v>1897472</v>
      </c>
      <c r="I1417" s="34">
        <v>1459976</v>
      </c>
      <c r="J1417" s="34"/>
      <c r="K1417" s="72">
        <v>39567</v>
      </c>
      <c r="L1417" s="36">
        <f t="shared" si="819"/>
        <v>158.53173068870524</v>
      </c>
      <c r="M1417" s="28">
        <f>IF(L1404=0,0,L1417/L1404*100)</f>
        <v>51.357540602881436</v>
      </c>
      <c r="N1417" s="37">
        <f t="shared" si="826"/>
        <v>-1.5641239409688443</v>
      </c>
      <c r="O1417" s="29">
        <f t="shared" si="820"/>
        <v>3904.2633744855966</v>
      </c>
      <c r="P1417" s="30">
        <f t="shared" si="821"/>
        <v>81.413580246913583</v>
      </c>
      <c r="Q1417" s="15">
        <f t="shared" si="822"/>
        <v>76.748971193415642</v>
      </c>
      <c r="R1417" s="16">
        <f t="shared" si="823"/>
        <v>0</v>
      </c>
      <c r="S1417" s="17">
        <f t="shared" si="824"/>
        <v>76.943217080410136</v>
      </c>
      <c r="T1417" s="18">
        <f t="shared" si="825"/>
        <v>113</v>
      </c>
      <c r="U1417" s="5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</row>
    <row r="1418" spans="1:31">
      <c r="A1418" s="1"/>
      <c r="B1418" s="31">
        <f t="shared" si="827"/>
        <v>2004</v>
      </c>
      <c r="C1418" s="33">
        <v>11</v>
      </c>
      <c r="D1418" s="34"/>
      <c r="E1418" s="35">
        <v>256</v>
      </c>
      <c r="F1418" s="35">
        <v>233</v>
      </c>
      <c r="G1418" s="35"/>
      <c r="H1418" s="35">
        <v>976433</v>
      </c>
      <c r="I1418" s="34">
        <v>885455</v>
      </c>
      <c r="J1418" s="34"/>
      <c r="K1418" s="72">
        <v>20435</v>
      </c>
      <c r="L1418" s="36">
        <f t="shared" si="819"/>
        <v>157.95804662295083</v>
      </c>
      <c r="M1418" s="28">
        <f>IF(L1404=0,0,L1418/L1404*100)</f>
        <v>51.171691356347559</v>
      </c>
      <c r="N1418" s="37">
        <f t="shared" si="826"/>
        <v>-0.36187333807696781</v>
      </c>
      <c r="O1418" s="29">
        <f t="shared" si="820"/>
        <v>3814.19140625</v>
      </c>
      <c r="P1418" s="30">
        <f t="shared" si="821"/>
        <v>79.82421875</v>
      </c>
      <c r="Q1418" s="6">
        <f t="shared" si="822"/>
        <v>91.015625</v>
      </c>
      <c r="R1418" s="7">
        <f t="shared" si="823"/>
        <v>0</v>
      </c>
      <c r="S1418" s="8">
        <f t="shared" si="824"/>
        <v>90.682617240507028</v>
      </c>
      <c r="T1418" s="9">
        <f t="shared" si="825"/>
        <v>23</v>
      </c>
      <c r="U1418" s="5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</row>
    <row r="1419" spans="1:31">
      <c r="A1419" s="1"/>
      <c r="B1419" s="31">
        <f t="shared" si="827"/>
        <v>2005</v>
      </c>
      <c r="C1419" s="33">
        <v>6</v>
      </c>
      <c r="D1419" s="34"/>
      <c r="E1419" s="35">
        <v>427</v>
      </c>
      <c r="F1419" s="35">
        <v>410</v>
      </c>
      <c r="G1419" s="35"/>
      <c r="H1419" s="35">
        <v>1647243</v>
      </c>
      <c r="I1419" s="34">
        <v>1592109</v>
      </c>
      <c r="J1419" s="34"/>
      <c r="K1419" s="72">
        <v>32910</v>
      </c>
      <c r="L1419" s="36">
        <f t="shared" si="819"/>
        <v>165.46408278760254</v>
      </c>
      <c r="M1419" s="28">
        <f>IF(L1404=0,0,L1419/L1404*100)</f>
        <v>53.603327946815057</v>
      </c>
      <c r="N1419" s="37">
        <f t="shared" si="826"/>
        <v>4.7519175661679141</v>
      </c>
      <c r="O1419" s="29">
        <f t="shared" si="820"/>
        <v>3857.7119437939109</v>
      </c>
      <c r="P1419" s="30">
        <f t="shared" si="821"/>
        <v>77.072599531615921</v>
      </c>
      <c r="Q1419" s="6">
        <f t="shared" si="822"/>
        <v>96.01873536299766</v>
      </c>
      <c r="R1419" s="7">
        <f t="shared" si="823"/>
        <v>0</v>
      </c>
      <c r="S1419" s="8">
        <f t="shared" si="824"/>
        <v>96.652952843023172</v>
      </c>
      <c r="T1419" s="9">
        <f t="shared" si="825"/>
        <v>17</v>
      </c>
      <c r="U1419" s="5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</row>
    <row r="1420" spans="1:31">
      <c r="A1420" s="1"/>
      <c r="B1420" s="31">
        <f t="shared" si="827"/>
        <v>2006</v>
      </c>
      <c r="C1420" s="33">
        <v>14</v>
      </c>
      <c r="D1420" s="34">
        <v>0</v>
      </c>
      <c r="E1420" s="35">
        <v>396</v>
      </c>
      <c r="F1420" s="35">
        <v>387</v>
      </c>
      <c r="G1420" s="35">
        <v>0</v>
      </c>
      <c r="H1420" s="35">
        <v>1546683</v>
      </c>
      <c r="I1420" s="34">
        <v>1515328</v>
      </c>
      <c r="J1420" s="34">
        <v>0</v>
      </c>
      <c r="K1420" s="72">
        <v>30159</v>
      </c>
      <c r="L1420" s="36">
        <f t="shared" si="819"/>
        <v>169.53459092609171</v>
      </c>
      <c r="M1420" s="28">
        <f>IF(L1404=0,0,L1420/L1404*100)</f>
        <v>54.921999521828091</v>
      </c>
      <c r="N1420" s="37">
        <f t="shared" si="826"/>
        <v>2.460055421039181</v>
      </c>
      <c r="O1420" s="29">
        <f t="shared" si="820"/>
        <v>3905.7651515151515</v>
      </c>
      <c r="P1420" s="30">
        <f t="shared" si="821"/>
        <v>76.159090909090907</v>
      </c>
      <c r="Q1420" s="6"/>
      <c r="R1420" s="7"/>
      <c r="S1420" s="8"/>
      <c r="T1420" s="9"/>
      <c r="U1420" s="5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</row>
    <row r="1421" spans="1:31">
      <c r="A1421" s="1"/>
      <c r="B1421" s="31">
        <f t="shared" si="827"/>
        <v>2007</v>
      </c>
      <c r="C1421" s="33">
        <v>16</v>
      </c>
      <c r="D1421" s="34"/>
      <c r="E1421" s="35">
        <v>268</v>
      </c>
      <c r="F1421" s="35">
        <v>244</v>
      </c>
      <c r="G1421" s="35"/>
      <c r="H1421" s="35">
        <v>975348</v>
      </c>
      <c r="I1421" s="34">
        <v>880416</v>
      </c>
      <c r="J1421" s="34"/>
      <c r="K1421" s="72">
        <v>19036</v>
      </c>
      <c r="L1421" s="36">
        <f t="shared" ref="L1421:L1426" si="828">IF(H1421=0,0,H1421/K1421*3.30578)</f>
        <v>169.37833113259086</v>
      </c>
      <c r="M1421" s="28">
        <f>IF(L1404=0,0,L1421/L1404*100)</f>
        <v>54.871377992280323</v>
      </c>
      <c r="N1421" s="37">
        <f>IF(L1420=0,"     －",IF(L1421=0,"     －",(L1421-L1420)/L1420*100))</f>
        <v>-9.2169859051933742E-2</v>
      </c>
      <c r="O1421" s="29">
        <f>IF(H1421=0,0,H1421/E1421)</f>
        <v>3639.3582089552237</v>
      </c>
      <c r="P1421" s="30">
        <f>IF(K1421=0,0,K1421/E1421)</f>
        <v>71.02985074626865</v>
      </c>
      <c r="Q1421" s="6"/>
      <c r="R1421" s="7"/>
      <c r="S1421" s="8"/>
      <c r="T1421" s="9"/>
      <c r="U1421" s="5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</row>
    <row r="1422" spans="1:31">
      <c r="A1422" s="1"/>
      <c r="B1422" s="31">
        <f t="shared" si="827"/>
        <v>2008</v>
      </c>
      <c r="C1422" s="33">
        <v>10</v>
      </c>
      <c r="D1422" s="34"/>
      <c r="E1422" s="35">
        <v>464</v>
      </c>
      <c r="F1422" s="35">
        <v>441</v>
      </c>
      <c r="G1422" s="35"/>
      <c r="H1422" s="35">
        <v>2633532</v>
      </c>
      <c r="I1422" s="34">
        <v>2489835</v>
      </c>
      <c r="J1422" s="34"/>
      <c r="K1422" s="72">
        <v>35508</v>
      </c>
      <c r="L1422" s="36">
        <f t="shared" si="828"/>
        <v>245.18073152416355</v>
      </c>
      <c r="M1422" s="28">
        <f>IF(L1404=0,0,L1422/L1404*100)</f>
        <v>79.428132901809818</v>
      </c>
      <c r="N1422" s="37">
        <f>IF(L1421=0,"     －",IF(L1422=0,"     －",(L1422-L1421)/L1421*100))</f>
        <v>44.753304560684271</v>
      </c>
      <c r="O1422" s="29">
        <f>IF(H1422=0,0,H1422/E1422)</f>
        <v>5675.7155172413795</v>
      </c>
      <c r="P1422" s="30">
        <f>IF(K1422=0,0,K1422/E1422)</f>
        <v>76.525862068965523</v>
      </c>
      <c r="Q1422" s="6"/>
      <c r="R1422" s="7"/>
      <c r="S1422" s="8"/>
      <c r="T1422" s="9"/>
      <c r="U1422" s="5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</row>
    <row r="1423" spans="1:31">
      <c r="A1423" s="1"/>
      <c r="B1423" s="31">
        <f t="shared" si="827"/>
        <v>2009</v>
      </c>
      <c r="C1423" s="33">
        <v>8</v>
      </c>
      <c r="D1423" s="34"/>
      <c r="E1423" s="35">
        <v>130</v>
      </c>
      <c r="F1423" s="35">
        <v>122</v>
      </c>
      <c r="G1423" s="35"/>
      <c r="H1423" s="35">
        <v>722230</v>
      </c>
      <c r="I1423" s="34">
        <v>675600</v>
      </c>
      <c r="J1423" s="34"/>
      <c r="K1423" s="72">
        <v>10238</v>
      </c>
      <c r="L1423" s="36">
        <f t="shared" si="828"/>
        <v>233.2031148075796</v>
      </c>
      <c r="M1423" s="28">
        <f>IF(L1404=0,0,L1423/L1404*100)</f>
        <v>75.547894326381595</v>
      </c>
      <c r="N1423" s="37">
        <f>IF(L1422=0,"     －",IF(L1423=0,"     －",(L1423-L1422)/L1422*100))</f>
        <v>-4.8852194224746865</v>
      </c>
      <c r="O1423" s="29">
        <f>IF(H1423=0,0,H1423/E1423)</f>
        <v>5555.6153846153848</v>
      </c>
      <c r="P1423" s="30">
        <f>IF(K1423=0,0,K1423/E1423)</f>
        <v>78.753846153846155</v>
      </c>
      <c r="Q1423" s="6"/>
      <c r="R1423" s="7"/>
      <c r="S1423" s="8"/>
      <c r="T1423" s="9"/>
      <c r="U1423" s="5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</row>
    <row r="1424" spans="1:31">
      <c r="A1424" s="1"/>
      <c r="B1424" s="31">
        <f t="shared" si="827"/>
        <v>2010</v>
      </c>
      <c r="C1424" s="33">
        <v>9</v>
      </c>
      <c r="D1424" s="34"/>
      <c r="E1424" s="35">
        <v>218</v>
      </c>
      <c r="F1424" s="35">
        <v>218</v>
      </c>
      <c r="G1424" s="35"/>
      <c r="H1424" s="35">
        <v>1223260</v>
      </c>
      <c r="I1424" s="34">
        <v>1223260</v>
      </c>
      <c r="J1424" s="34"/>
      <c r="K1424" s="72">
        <v>17749</v>
      </c>
      <c r="L1424" s="36">
        <f t="shared" si="828"/>
        <v>227.83415644825061</v>
      </c>
      <c r="M1424" s="28">
        <f>IF(L1404=0,0,L1424/L1404*100)</f>
        <v>73.808580084768622</v>
      </c>
      <c r="N1424" s="37">
        <f>IF(L1423=0,"     －",IF(L1424=0,"     －",(L1424-L1423)/L1423*100))</f>
        <v>-2.3022670017761198</v>
      </c>
      <c r="O1424" s="29">
        <f>IF(H1424=0,0,H1424/E1424)</f>
        <v>5611.2844036697252</v>
      </c>
      <c r="P1424" s="30">
        <f>IF(K1424=0,0,K1424/E1424)</f>
        <v>81.417431192660544</v>
      </c>
      <c r="Q1424" s="6"/>
      <c r="R1424" s="7"/>
      <c r="S1424" s="8"/>
      <c r="T1424" s="9"/>
      <c r="U1424" s="5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</row>
    <row r="1425" spans="1:31">
      <c r="A1425" s="1"/>
      <c r="B1425" s="31">
        <f t="shared" si="827"/>
        <v>2011</v>
      </c>
      <c r="C1425" s="33">
        <v>2</v>
      </c>
      <c r="D1425" s="34"/>
      <c r="E1425" s="35">
        <v>30</v>
      </c>
      <c r="F1425" s="35">
        <v>15</v>
      </c>
      <c r="G1425" s="35"/>
      <c r="H1425" s="35">
        <v>113220</v>
      </c>
      <c r="I1425" s="34">
        <v>57360</v>
      </c>
      <c r="J1425" s="34"/>
      <c r="K1425" s="72">
        <v>2166</v>
      </c>
      <c r="L1425" s="36">
        <f t="shared" si="828"/>
        <v>172.79797396121882</v>
      </c>
      <c r="M1425" s="28">
        <f>IF(L1404=0,0,L1425/L1404*100)</f>
        <v>55.979196879109175</v>
      </c>
      <c r="N1425" s="37">
        <f>IF(L1424=0,"     －",IF(L1425=0,"     －",(L1425-L1424)/L1424*100))</f>
        <v>-24.156247397230146</v>
      </c>
      <c r="O1425" s="29">
        <f>IF(H1425=0,0,H1425/E1425)</f>
        <v>3774</v>
      </c>
      <c r="P1425" s="30">
        <f>IF(K1425=0,0,K1425/E1425)</f>
        <v>72.2</v>
      </c>
      <c r="Q1425" s="6"/>
      <c r="R1425" s="7"/>
      <c r="S1425" s="8"/>
      <c r="T1425" s="9"/>
      <c r="U1425" s="5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</row>
    <row r="1426" spans="1:31">
      <c r="A1426" s="1"/>
      <c r="B1426" s="31">
        <f t="shared" si="827"/>
        <v>2012</v>
      </c>
      <c r="C1426" s="33">
        <v>14</v>
      </c>
      <c r="D1426" s="34"/>
      <c r="E1426" s="35">
        <v>332</v>
      </c>
      <c r="F1426" s="35">
        <v>309</v>
      </c>
      <c r="G1426" s="35"/>
      <c r="H1426" s="35">
        <v>1333362</v>
      </c>
      <c r="I1426" s="34">
        <v>1243452</v>
      </c>
      <c r="J1426" s="34"/>
      <c r="K1426" s="72">
        <v>24426</v>
      </c>
      <c r="L1426" s="36">
        <f t="shared" si="828"/>
        <v>180.45531124048145</v>
      </c>
      <c r="M1426" s="28">
        <f>IF(L1404=0,0,L1426/L1404*100)</f>
        <v>58.459848597987474</v>
      </c>
      <c r="N1426" s="37">
        <f t="shared" ref="N1426:N1428" si="829">IF(L1425=0,"     －",IF(L1426=0,"     －",(L1426-L1425)/L1425*100))</f>
        <v>4.4313814009076147</v>
      </c>
      <c r="O1426" s="29">
        <f t="shared" ref="O1426:O1433" si="830">IF(H1426=0,0,H1426/E1426)</f>
        <v>4016.1506024096384</v>
      </c>
      <c r="P1426" s="30">
        <f t="shared" ref="P1426:P1433" si="831">IF(K1426=0,0,K1426/E1426)</f>
        <v>73.57228915662651</v>
      </c>
      <c r="Q1426" s="6"/>
      <c r="R1426" s="7"/>
      <c r="S1426" s="8"/>
      <c r="T1426" s="9"/>
      <c r="U1426" s="5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</row>
    <row r="1427" spans="1:31">
      <c r="A1427" s="1"/>
      <c r="B1427" s="31">
        <f t="shared" si="827"/>
        <v>2013</v>
      </c>
      <c r="C1427" s="33">
        <v>8</v>
      </c>
      <c r="D1427" s="34"/>
      <c r="E1427" s="35">
        <v>155</v>
      </c>
      <c r="F1427" s="35">
        <v>141</v>
      </c>
      <c r="G1427" s="35"/>
      <c r="H1427" s="35">
        <v>618960</v>
      </c>
      <c r="I1427" s="34">
        <v>561928</v>
      </c>
      <c r="J1427" s="34"/>
      <c r="K1427" s="72">
        <v>11589</v>
      </c>
      <c r="L1427" s="36">
        <f>IF(H1427=0,0,H1427/K1427*3.30578)</f>
        <v>176.5592880144965</v>
      </c>
      <c r="M1427" s="28">
        <f>IF(L1404=0,0,L1427/L1404*100)</f>
        <v>57.197702716219545</v>
      </c>
      <c r="N1427" s="37">
        <f t="shared" si="829"/>
        <v>-2.1589961521237591</v>
      </c>
      <c r="O1427" s="29">
        <f t="shared" si="830"/>
        <v>3993.2903225806454</v>
      </c>
      <c r="P1427" s="30">
        <f t="shared" si="831"/>
        <v>74.767741935483869</v>
      </c>
      <c r="Q1427" s="6"/>
      <c r="R1427" s="7"/>
      <c r="S1427" s="8"/>
      <c r="T1427" s="9"/>
      <c r="U1427" s="5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</row>
    <row r="1428" spans="1:31">
      <c r="A1428" s="1"/>
      <c r="B1428" s="31">
        <f t="shared" si="827"/>
        <v>2014</v>
      </c>
      <c r="C1428" s="33">
        <v>3</v>
      </c>
      <c r="D1428" s="34"/>
      <c r="E1428" s="35">
        <v>16</v>
      </c>
      <c r="F1428" s="35">
        <v>14</v>
      </c>
      <c r="G1428" s="35"/>
      <c r="H1428" s="35">
        <v>67834</v>
      </c>
      <c r="I1428" s="34">
        <v>57765</v>
      </c>
      <c r="J1428" s="34"/>
      <c r="K1428" s="72">
        <v>1150</v>
      </c>
      <c r="L1428" s="36">
        <f>IF(H1428=0,0,H1428/K1428*3.30578)</f>
        <v>194.99502653913044</v>
      </c>
      <c r="M1428" s="28">
        <f>IF(L1404=0,0,L1428/L1404*100)</f>
        <v>63.170098183737458</v>
      </c>
      <c r="N1428" s="37">
        <f t="shared" si="829"/>
        <v>10.441670178869467</v>
      </c>
      <c r="O1428" s="29">
        <f t="shared" si="830"/>
        <v>4239.625</v>
      </c>
      <c r="P1428" s="30">
        <f t="shared" si="831"/>
        <v>71.875</v>
      </c>
      <c r="Q1428" s="6"/>
      <c r="R1428" s="7"/>
      <c r="S1428" s="8"/>
      <c r="T1428" s="9"/>
      <c r="U1428" s="5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</row>
    <row r="1429" spans="1:31">
      <c r="A1429" s="1"/>
      <c r="B1429" s="31">
        <f t="shared" ref="B1429:B1438" si="832">B1428+1</f>
        <v>2015</v>
      </c>
      <c r="C1429" s="33">
        <v>0</v>
      </c>
      <c r="D1429" s="34"/>
      <c r="E1429" s="35">
        <v>0</v>
      </c>
      <c r="F1429" s="35">
        <v>0</v>
      </c>
      <c r="G1429" s="35"/>
      <c r="H1429" s="35">
        <v>0</v>
      </c>
      <c r="I1429" s="34">
        <v>0</v>
      </c>
      <c r="J1429" s="34"/>
      <c r="K1429" s="72">
        <v>0</v>
      </c>
      <c r="L1429" s="36">
        <f>IF(H1429=0,0,H1429/K1429*3.30578)</f>
        <v>0</v>
      </c>
      <c r="M1429" s="28">
        <f>IF(L1404=0,0,L1429/L1404*100)</f>
        <v>0</v>
      </c>
      <c r="N1429" s="37" t="str">
        <f>IF(L1428=0,"     －",IF(L1429=0,"     －",(L1429-L1428)/L1428*100))</f>
        <v xml:space="preserve">     －</v>
      </c>
      <c r="O1429" s="29">
        <f t="shared" si="830"/>
        <v>0</v>
      </c>
      <c r="P1429" s="30">
        <f t="shared" si="831"/>
        <v>0</v>
      </c>
      <c r="Q1429" s="6"/>
      <c r="R1429" s="7"/>
      <c r="S1429" s="8"/>
      <c r="T1429" s="9"/>
      <c r="U1429" s="5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</row>
    <row r="1430" spans="1:31">
      <c r="A1430" s="1"/>
      <c r="B1430" s="31">
        <f t="shared" si="832"/>
        <v>2016</v>
      </c>
      <c r="C1430" s="33">
        <v>2</v>
      </c>
      <c r="D1430" s="34"/>
      <c r="E1430" s="35">
        <v>23</v>
      </c>
      <c r="F1430" s="35">
        <v>21</v>
      </c>
      <c r="G1430" s="35"/>
      <c r="H1430" s="35">
        <v>116440</v>
      </c>
      <c r="I1430" s="34">
        <v>105580</v>
      </c>
      <c r="J1430" s="34"/>
      <c r="K1430" s="72">
        <v>1460</v>
      </c>
      <c r="L1430" s="36">
        <f>IF(H1430=0,0,H1430/K1430*3.30578)</f>
        <v>263.64727616438358</v>
      </c>
      <c r="M1430" s="28">
        <f>IF(L1404=0,0,L1430/L1404*100)</f>
        <v>85.410508241023791</v>
      </c>
      <c r="N1430" s="37" t="str">
        <f>IF(L1429=0,"     －",IF(L1430=0,"     －",(L1430-L1429)/L1429*100))</f>
        <v xml:space="preserve">     －</v>
      </c>
      <c r="O1430" s="29">
        <f t="shared" si="830"/>
        <v>5062.608695652174</v>
      </c>
      <c r="P1430" s="30">
        <f t="shared" si="831"/>
        <v>63.478260869565219</v>
      </c>
      <c r="Q1430" s="6"/>
      <c r="R1430" s="7"/>
      <c r="S1430" s="8"/>
      <c r="T1430" s="9"/>
      <c r="U1430" s="5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</row>
    <row r="1431" spans="1:31">
      <c r="A1431" s="1"/>
      <c r="B1431" s="31">
        <f t="shared" si="832"/>
        <v>2017</v>
      </c>
      <c r="C1431" s="33">
        <v>3</v>
      </c>
      <c r="D1431" s="34"/>
      <c r="E1431" s="35">
        <v>99</v>
      </c>
      <c r="F1431" s="35">
        <v>98</v>
      </c>
      <c r="G1431" s="35"/>
      <c r="H1431" s="35">
        <v>604830</v>
      </c>
      <c r="I1431" s="34">
        <v>598540</v>
      </c>
      <c r="J1431" s="34"/>
      <c r="K1431" s="72">
        <v>7593</v>
      </c>
      <c r="L1431" s="36">
        <f t="shared" ref="L1431:L1438" si="833">IF(H1431=0,0,H1431/K1431*3.30578)</f>
        <v>263.32607894112999</v>
      </c>
      <c r="M1431" s="28">
        <f>IF(L1404=0,0,L1431/L1404*100)</f>
        <v>85.306453996721316</v>
      </c>
      <c r="N1431" s="37">
        <f>IF(L1430=0,"     －",IF(L1431=0,"     －",(L1431-L1430)/L1430*100))</f>
        <v>-0.1218283867470436</v>
      </c>
      <c r="O1431" s="29">
        <f t="shared" si="830"/>
        <v>6109.393939393939</v>
      </c>
      <c r="P1431" s="30">
        <f t="shared" si="831"/>
        <v>76.696969696969703</v>
      </c>
      <c r="Q1431" s="6"/>
      <c r="R1431" s="7"/>
      <c r="S1431" s="8"/>
      <c r="T1431" s="9"/>
      <c r="U1431" s="5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</row>
    <row r="1432" spans="1:31">
      <c r="A1432" s="1"/>
      <c r="B1432" s="31">
        <f t="shared" si="832"/>
        <v>2018</v>
      </c>
      <c r="C1432" s="33">
        <v>2</v>
      </c>
      <c r="D1432" s="34"/>
      <c r="E1432" s="35">
        <v>85</v>
      </c>
      <c r="F1432" s="35">
        <v>66</v>
      </c>
      <c r="G1432" s="35"/>
      <c r="H1432" s="35">
        <v>438130</v>
      </c>
      <c r="I1432" s="34">
        <v>336250</v>
      </c>
      <c r="J1432" s="34"/>
      <c r="K1432" s="72">
        <v>6066</v>
      </c>
      <c r="L1432" s="36">
        <f t="shared" si="833"/>
        <v>238.76712683811408</v>
      </c>
      <c r="M1432" s="28">
        <f>IF(L1404=0,0,L1432/L1404*100)</f>
        <v>77.35039766455688</v>
      </c>
      <c r="N1432" s="37">
        <f>IF(L1431=0,"     －",IF(L1432=0,"     －",(L1432-L1431)/L1431*100))</f>
        <v>-9.3264412707510029</v>
      </c>
      <c r="O1432" s="29">
        <f t="shared" si="830"/>
        <v>5154.4705882352937</v>
      </c>
      <c r="P1432" s="30">
        <f t="shared" si="831"/>
        <v>71.364705882352936</v>
      </c>
      <c r="Q1432" s="6"/>
      <c r="R1432" s="7"/>
      <c r="S1432" s="8"/>
      <c r="T1432" s="9"/>
      <c r="U1432" s="5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</row>
    <row r="1433" spans="1:31">
      <c r="A1433" s="1"/>
      <c r="B1433" s="31">
        <f t="shared" si="832"/>
        <v>2019</v>
      </c>
      <c r="C1433" s="33">
        <v>16</v>
      </c>
      <c r="D1433" s="34"/>
      <c r="E1433" s="35">
        <v>236</v>
      </c>
      <c r="F1433" s="35">
        <v>202</v>
      </c>
      <c r="G1433" s="35"/>
      <c r="H1433" s="35">
        <v>1363290</v>
      </c>
      <c r="I1433" s="34">
        <v>1171131</v>
      </c>
      <c r="J1433" s="34"/>
      <c r="K1433" s="72">
        <v>16695</v>
      </c>
      <c r="L1433" s="36">
        <f t="shared" si="833"/>
        <v>269.94530195867026</v>
      </c>
      <c r="M1433" s="28">
        <f>IF(L1404=0,0,L1433/L1404*100)</f>
        <v>87.450800831301549</v>
      </c>
      <c r="N1433" s="37">
        <f>IF(L1432=0,"     －",IF(L1433=0,"     －",(L1433-L1432)/L1432*100))</f>
        <v>13.057984796079241</v>
      </c>
      <c r="O1433" s="29">
        <f t="shared" si="830"/>
        <v>5776.6525423728817</v>
      </c>
      <c r="P1433" s="30">
        <f t="shared" si="831"/>
        <v>70.741525423728817</v>
      </c>
      <c r="Q1433" s="6"/>
      <c r="R1433" s="7"/>
      <c r="S1433" s="8"/>
      <c r="T1433" s="9"/>
      <c r="U1433" s="5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</row>
    <row r="1434" spans="1:31">
      <c r="A1434" s="1"/>
      <c r="B1434" s="31">
        <f t="shared" si="832"/>
        <v>2020</v>
      </c>
      <c r="C1434" s="33">
        <v>8</v>
      </c>
      <c r="D1434" s="34"/>
      <c r="E1434" s="35">
        <v>59</v>
      </c>
      <c r="F1434" s="35">
        <v>51</v>
      </c>
      <c r="G1434" s="35"/>
      <c r="H1434" s="35">
        <v>321156</v>
      </c>
      <c r="I1434" s="34">
        <v>274950</v>
      </c>
      <c r="J1434" s="34"/>
      <c r="K1434" s="72">
        <v>3948</v>
      </c>
      <c r="L1434" s="36">
        <f t="shared" si="833"/>
        <v>268.91364784194525</v>
      </c>
      <c r="M1434" s="28">
        <f>IF(L1404=0,0,L1434/L1404*100)</f>
        <v>87.116588759322894</v>
      </c>
      <c r="N1434" s="37">
        <f t="shared" ref="N1434:N1438" si="834">IF(L1433=0,"     －",IF(L1434=0,"     －",(L1434-L1433)/L1433*100))</f>
        <v>-0.38217153965619244</v>
      </c>
      <c r="O1434" s="29">
        <f>IF(H1434=0,0,H1434/E1434)</f>
        <v>5443.3220338983047</v>
      </c>
      <c r="P1434" s="30">
        <f>IF(K1434=0,0,K1434/E1434)</f>
        <v>66.915254237288138</v>
      </c>
      <c r="Q1434" s="6"/>
      <c r="R1434" s="7"/>
      <c r="S1434" s="8"/>
      <c r="T1434" s="9"/>
      <c r="U1434" s="5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</row>
    <row r="1435" spans="1:31">
      <c r="A1435" s="1"/>
      <c r="B1435" s="31">
        <f t="shared" si="832"/>
        <v>2021</v>
      </c>
      <c r="C1435" s="81">
        <v>10</v>
      </c>
      <c r="D1435" s="34"/>
      <c r="E1435" s="35">
        <v>100</v>
      </c>
      <c r="F1435" s="35">
        <v>80</v>
      </c>
      <c r="G1435" s="35"/>
      <c r="H1435" s="35">
        <v>547128</v>
      </c>
      <c r="I1435" s="34">
        <v>433454</v>
      </c>
      <c r="J1435" s="34"/>
      <c r="K1435" s="72">
        <v>6799</v>
      </c>
      <c r="L1435" s="36">
        <f t="shared" si="833"/>
        <v>266.0221797087807</v>
      </c>
      <c r="M1435" s="28">
        <f>IF(L1404=0,0,L1435/L1404*100)</f>
        <v>86.17987601793152</v>
      </c>
      <c r="N1435" s="37">
        <f t="shared" si="834"/>
        <v>-1.0752403815755829</v>
      </c>
      <c r="O1435" s="29">
        <f>IF(H1435=0,0,H1435/E1435)</f>
        <v>5471.28</v>
      </c>
      <c r="P1435" s="30">
        <f>IF(K1435=0,0,K1435/E1435)</f>
        <v>67.989999999999995</v>
      </c>
      <c r="Q1435" s="6"/>
      <c r="R1435" s="7"/>
      <c r="S1435" s="8"/>
      <c r="T1435" s="9"/>
      <c r="U1435" s="5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</row>
    <row r="1436" spans="1:31">
      <c r="A1436" s="1"/>
      <c r="B1436" s="31">
        <f t="shared" si="832"/>
        <v>2022</v>
      </c>
      <c r="C1436" s="81">
        <v>6</v>
      </c>
      <c r="D1436" s="34"/>
      <c r="E1436" s="35">
        <v>58</v>
      </c>
      <c r="F1436" s="35">
        <v>58</v>
      </c>
      <c r="G1436" s="35"/>
      <c r="H1436" s="35">
        <v>328221</v>
      </c>
      <c r="I1436" s="34">
        <v>328221</v>
      </c>
      <c r="J1436" s="34"/>
      <c r="K1436" s="72">
        <v>3996</v>
      </c>
      <c r="L1436" s="36">
        <f t="shared" si="833"/>
        <v>271.52813247747747</v>
      </c>
      <c r="M1436" s="28">
        <f>IF(L1404=0,0,L1436/L1404*100)</f>
        <v>87.963570623720855</v>
      </c>
      <c r="N1436" s="37">
        <f t="shared" si="834"/>
        <v>2.0697344765478727</v>
      </c>
      <c r="O1436" s="29">
        <f>IF(H1436=0,0,H1436/E1436)</f>
        <v>5658.9827586206893</v>
      </c>
      <c r="P1436" s="30">
        <f>IF(K1436=0,0,K1436/E1436)</f>
        <v>68.896551724137936</v>
      </c>
      <c r="Q1436" s="6"/>
      <c r="R1436" s="7"/>
      <c r="S1436" s="8"/>
      <c r="T1436" s="9"/>
      <c r="U1436" s="5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</row>
    <row r="1437" spans="1:31">
      <c r="A1437" s="1"/>
      <c r="B1437" s="31">
        <f t="shared" si="832"/>
        <v>2023</v>
      </c>
      <c r="C1437" s="81">
        <v>0</v>
      </c>
      <c r="D1437" s="34"/>
      <c r="E1437" s="35">
        <v>0</v>
      </c>
      <c r="F1437" s="35">
        <v>0</v>
      </c>
      <c r="G1437" s="35"/>
      <c r="H1437" s="35">
        <v>0</v>
      </c>
      <c r="I1437" s="34">
        <v>0</v>
      </c>
      <c r="J1437" s="34"/>
      <c r="K1437" s="72">
        <v>0</v>
      </c>
      <c r="L1437" s="36">
        <f t="shared" si="833"/>
        <v>0</v>
      </c>
      <c r="M1437" s="28">
        <f>IF(L1404=0,0,L1437/L1404*100)</f>
        <v>0</v>
      </c>
      <c r="N1437" s="37" t="str">
        <f t="shared" si="834"/>
        <v xml:space="preserve">     －</v>
      </c>
      <c r="O1437" s="29">
        <f>IF(H1437=0,0,H1437/E1437)</f>
        <v>0</v>
      </c>
      <c r="P1437" s="30">
        <f>IF(K1437=0,0,K1437/E1437)</f>
        <v>0</v>
      </c>
      <c r="Q1437" s="6"/>
      <c r="R1437" s="7"/>
      <c r="S1437" s="8"/>
      <c r="T1437" s="9"/>
      <c r="U1437" s="5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</row>
    <row r="1438" spans="1:31">
      <c r="A1438" s="1"/>
      <c r="B1438" s="31">
        <f t="shared" si="832"/>
        <v>2024</v>
      </c>
      <c r="C1438" s="81">
        <v>8</v>
      </c>
      <c r="D1438" s="34"/>
      <c r="E1438" s="35">
        <v>113</v>
      </c>
      <c r="F1438" s="35">
        <v>112</v>
      </c>
      <c r="G1438" s="35"/>
      <c r="H1438" s="35">
        <v>663654</v>
      </c>
      <c r="I1438" s="34">
        <v>658056</v>
      </c>
      <c r="J1438" s="34"/>
      <c r="K1438" s="72">
        <v>8048</v>
      </c>
      <c r="L1438" s="36">
        <f t="shared" si="833"/>
        <v>272.60115806660036</v>
      </c>
      <c r="M1438" s="28">
        <f>IF(L1404=0,0,L1438/L1404*100)</f>
        <v>88.311185293805551</v>
      </c>
      <c r="N1438" s="37" t="str">
        <f t="shared" si="834"/>
        <v xml:space="preserve">     －</v>
      </c>
      <c r="O1438" s="29">
        <f>IF(H1438=0,0,H1438/E1438)</f>
        <v>5873.0442477876104</v>
      </c>
      <c r="P1438" s="30">
        <f>IF(K1438=0,0,K1438/E1438)</f>
        <v>71.221238938053091</v>
      </c>
      <c r="Q1438" s="6"/>
      <c r="R1438" s="7"/>
      <c r="S1438" s="8"/>
      <c r="T1438" s="9"/>
      <c r="U1438" s="5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</row>
    <row r="1439" spans="1:31">
      <c r="A1439" s="1"/>
      <c r="B1439" s="58" t="s">
        <v>66</v>
      </c>
      <c r="C1439" s="59">
        <v>8</v>
      </c>
      <c r="D1439" s="60">
        <v>5</v>
      </c>
      <c r="E1439" s="61">
        <v>299</v>
      </c>
      <c r="F1439" s="61">
        <v>250</v>
      </c>
      <c r="G1439" s="61">
        <v>221</v>
      </c>
      <c r="H1439" s="61">
        <v>1732772</v>
      </c>
      <c r="I1439" s="60">
        <v>1409493</v>
      </c>
      <c r="J1439" s="60">
        <v>1258044</v>
      </c>
      <c r="K1439" s="73">
        <v>19610</v>
      </c>
      <c r="L1439" s="63">
        <f t="shared" si="819"/>
        <v>292.10418267006628</v>
      </c>
      <c r="M1439" s="62">
        <v>100</v>
      </c>
      <c r="N1439" s="63"/>
      <c r="O1439" s="64">
        <f t="shared" si="820"/>
        <v>5795.2240802675587</v>
      </c>
      <c r="P1439" s="65">
        <f t="shared" si="821"/>
        <v>65.585284280936449</v>
      </c>
      <c r="Q1439" s="6">
        <f t="shared" ref="Q1439:Q1454" si="835">IF(F1439=0,0,F1439/E1439*100)</f>
        <v>83.61204013377926</v>
      </c>
      <c r="R1439" s="7">
        <f t="shared" ref="R1439:R1454" si="836">IF(G1439=0,0,G1439/E1439*100)</f>
        <v>73.91304347826086</v>
      </c>
      <c r="S1439" s="8">
        <f t="shared" ref="S1439:S1454" si="837">IF(I1439=0,0,I1439/H1439*100)</f>
        <v>81.34324654368838</v>
      </c>
      <c r="T1439" s="9">
        <f t="shared" ref="T1439:T1454" si="838">E1439-F1439</f>
        <v>49</v>
      </c>
      <c r="U1439" s="5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</row>
    <row r="1440" spans="1:31">
      <c r="A1440" s="1"/>
      <c r="B1440" s="31">
        <v>1991</v>
      </c>
      <c r="C1440" s="33">
        <v>5</v>
      </c>
      <c r="D1440" s="34">
        <v>1</v>
      </c>
      <c r="E1440" s="35">
        <v>211</v>
      </c>
      <c r="F1440" s="35">
        <v>131</v>
      </c>
      <c r="G1440" s="35">
        <v>120</v>
      </c>
      <c r="H1440" s="35">
        <v>990773</v>
      </c>
      <c r="I1440" s="34">
        <v>601768</v>
      </c>
      <c r="J1440" s="34">
        <v>552418</v>
      </c>
      <c r="K1440" s="72">
        <v>11830</v>
      </c>
      <c r="L1440" s="36">
        <f t="shared" si="819"/>
        <v>276.86200912426034</v>
      </c>
      <c r="M1440" s="28">
        <f>IF(L1439=0,0,L1440/L1439*100)</f>
        <v>94.78193930450422</v>
      </c>
      <c r="N1440" s="37">
        <f t="shared" ref="N1440:N1455" si="839">IF(L1439=0,"     －",IF(L1440=0,"     －",(L1440-L1439)/L1439*100))</f>
        <v>-5.2180606954957849</v>
      </c>
      <c r="O1440" s="29">
        <f t="shared" si="820"/>
        <v>4695.6066350710898</v>
      </c>
      <c r="P1440" s="30">
        <f t="shared" si="821"/>
        <v>56.066350710900473</v>
      </c>
      <c r="Q1440" s="6">
        <f t="shared" si="835"/>
        <v>62.085308056872037</v>
      </c>
      <c r="R1440" s="7">
        <f t="shared" si="836"/>
        <v>56.872037914691944</v>
      </c>
      <c r="S1440" s="8">
        <f t="shared" si="837"/>
        <v>60.73722235062926</v>
      </c>
      <c r="T1440" s="9">
        <f t="shared" si="838"/>
        <v>80</v>
      </c>
      <c r="U1440" s="5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</row>
    <row r="1441" spans="1:31">
      <c r="A1441" s="1"/>
      <c r="B1441" s="31">
        <v>1992</v>
      </c>
      <c r="C1441" s="33">
        <v>4</v>
      </c>
      <c r="D1441" s="34">
        <v>3</v>
      </c>
      <c r="E1441" s="35">
        <v>86</v>
      </c>
      <c r="F1441" s="35">
        <v>80</v>
      </c>
      <c r="G1441" s="35">
        <v>70</v>
      </c>
      <c r="H1441" s="35">
        <v>470992</v>
      </c>
      <c r="I1441" s="34">
        <v>417140</v>
      </c>
      <c r="J1441" s="34">
        <v>367820</v>
      </c>
      <c r="K1441" s="72">
        <v>5957</v>
      </c>
      <c r="L1441" s="36">
        <f t="shared" si="819"/>
        <v>261.37249181802923</v>
      </c>
      <c r="M1441" s="28">
        <f>IF(L1439=0,0,L1441/L1439*100)</f>
        <v>89.479202053484897</v>
      </c>
      <c r="N1441" s="37">
        <f t="shared" si="839"/>
        <v>-5.5946705563633872</v>
      </c>
      <c r="O1441" s="29">
        <f t="shared" si="820"/>
        <v>5476.6511627906975</v>
      </c>
      <c r="P1441" s="30">
        <f t="shared" si="821"/>
        <v>69.267441860465112</v>
      </c>
      <c r="Q1441" s="6">
        <f t="shared" si="835"/>
        <v>93.023255813953483</v>
      </c>
      <c r="R1441" s="7">
        <f t="shared" si="836"/>
        <v>81.395348837209298</v>
      </c>
      <c r="S1441" s="8">
        <f t="shared" si="837"/>
        <v>88.566260148792324</v>
      </c>
      <c r="T1441" s="9">
        <f t="shared" si="838"/>
        <v>6</v>
      </c>
      <c r="U1441" s="5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</row>
    <row r="1442" spans="1:31">
      <c r="A1442" s="1"/>
      <c r="B1442" s="31">
        <f>B1441+1</f>
        <v>1993</v>
      </c>
      <c r="C1442" s="33">
        <v>5</v>
      </c>
      <c r="D1442" s="34">
        <v>1</v>
      </c>
      <c r="E1442" s="35">
        <v>151</v>
      </c>
      <c r="F1442" s="35">
        <v>151</v>
      </c>
      <c r="G1442" s="35">
        <v>146</v>
      </c>
      <c r="H1442" s="35">
        <v>658026</v>
      </c>
      <c r="I1442" s="34">
        <v>658026</v>
      </c>
      <c r="J1442" s="34">
        <v>634675</v>
      </c>
      <c r="K1442" s="72">
        <v>8614</v>
      </c>
      <c r="L1442" s="36">
        <f t="shared" si="819"/>
        <v>252.52950897144183</v>
      </c>
      <c r="M1442" s="28">
        <f>IF(L1439=0,0,L1442/L1439*100)</f>
        <v>86.451863394464183</v>
      </c>
      <c r="N1442" s="37">
        <f t="shared" si="839"/>
        <v>-3.3832875009448196</v>
      </c>
      <c r="O1442" s="29">
        <f t="shared" si="820"/>
        <v>4357.7880794701987</v>
      </c>
      <c r="P1442" s="30">
        <f t="shared" si="821"/>
        <v>57.046357615894038</v>
      </c>
      <c r="Q1442" s="6">
        <f t="shared" si="835"/>
        <v>100</v>
      </c>
      <c r="R1442" s="7">
        <f t="shared" si="836"/>
        <v>96.688741721854313</v>
      </c>
      <c r="S1442" s="8">
        <f t="shared" si="837"/>
        <v>100</v>
      </c>
      <c r="T1442" s="9">
        <f t="shared" si="838"/>
        <v>0</v>
      </c>
      <c r="U1442" s="5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</row>
    <row r="1443" spans="1:31">
      <c r="A1443" s="1"/>
      <c r="B1443" s="31">
        <f t="shared" ref="B1443:B1463" si="840">B1442+1</f>
        <v>1994</v>
      </c>
      <c r="C1443" s="33">
        <v>6</v>
      </c>
      <c r="D1443" s="34">
        <v>6</v>
      </c>
      <c r="E1443" s="35">
        <v>251</v>
      </c>
      <c r="F1443" s="35">
        <v>251</v>
      </c>
      <c r="G1443" s="35">
        <v>251</v>
      </c>
      <c r="H1443" s="35">
        <v>1210284</v>
      </c>
      <c r="I1443" s="34">
        <v>1210284</v>
      </c>
      <c r="J1443" s="34">
        <v>1210284</v>
      </c>
      <c r="K1443" s="72">
        <v>17162</v>
      </c>
      <c r="L1443" s="36">
        <f t="shared" si="819"/>
        <v>233.12741181214309</v>
      </c>
      <c r="M1443" s="28">
        <f>IF(L1439=0,0,L1443/L1439*100)</f>
        <v>79.809679437374626</v>
      </c>
      <c r="N1443" s="37">
        <f t="shared" si="839"/>
        <v>-7.6831009723671091</v>
      </c>
      <c r="O1443" s="29">
        <f t="shared" si="820"/>
        <v>4821.8486055776893</v>
      </c>
      <c r="P1443" s="30">
        <f t="shared" si="821"/>
        <v>68.374501992031867</v>
      </c>
      <c r="Q1443" s="6">
        <f t="shared" si="835"/>
        <v>100</v>
      </c>
      <c r="R1443" s="7">
        <f t="shared" si="836"/>
        <v>100</v>
      </c>
      <c r="S1443" s="8">
        <f t="shared" si="837"/>
        <v>100</v>
      </c>
      <c r="T1443" s="9">
        <f t="shared" si="838"/>
        <v>0</v>
      </c>
      <c r="U1443" s="5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</row>
    <row r="1444" spans="1:31">
      <c r="A1444" s="1"/>
      <c r="B1444" s="31">
        <f t="shared" si="840"/>
        <v>1995</v>
      </c>
      <c r="C1444" s="33">
        <v>12</v>
      </c>
      <c r="D1444" s="34">
        <v>10</v>
      </c>
      <c r="E1444" s="35">
        <v>455</v>
      </c>
      <c r="F1444" s="35">
        <v>418</v>
      </c>
      <c r="G1444" s="35">
        <v>357</v>
      </c>
      <c r="H1444" s="35">
        <v>2026995</v>
      </c>
      <c r="I1444" s="34">
        <v>1822540</v>
      </c>
      <c r="J1444" s="34">
        <v>1587167</v>
      </c>
      <c r="K1444" s="72">
        <v>31388</v>
      </c>
      <c r="L1444" s="36">
        <f t="shared" si="819"/>
        <v>213.48284475277177</v>
      </c>
      <c r="M1444" s="28">
        <f>IF(L1439=0,0,L1444/L1439*100)</f>
        <v>73.084487459702743</v>
      </c>
      <c r="N1444" s="37">
        <f t="shared" si="839"/>
        <v>-8.4265367623096825</v>
      </c>
      <c r="O1444" s="29">
        <f t="shared" si="820"/>
        <v>4454.934065934066</v>
      </c>
      <c r="P1444" s="30">
        <f t="shared" si="821"/>
        <v>68.984615384615381</v>
      </c>
      <c r="Q1444" s="6">
        <f t="shared" si="835"/>
        <v>91.868131868131869</v>
      </c>
      <c r="R1444" s="7">
        <f t="shared" si="836"/>
        <v>78.461538461538467</v>
      </c>
      <c r="S1444" s="8">
        <f t="shared" si="837"/>
        <v>89.913393964957976</v>
      </c>
      <c r="T1444" s="9">
        <f t="shared" si="838"/>
        <v>37</v>
      </c>
      <c r="U1444" s="5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</row>
    <row r="1445" spans="1:31">
      <c r="A1445" s="1"/>
      <c r="B1445" s="31">
        <f t="shared" si="840"/>
        <v>1996</v>
      </c>
      <c r="C1445" s="33">
        <v>4</v>
      </c>
      <c r="D1445" s="34">
        <v>4</v>
      </c>
      <c r="E1445" s="35">
        <v>124</v>
      </c>
      <c r="F1445" s="35">
        <v>124</v>
      </c>
      <c r="G1445" s="35">
        <v>108</v>
      </c>
      <c r="H1445" s="35">
        <v>482546</v>
      </c>
      <c r="I1445" s="34">
        <v>482546</v>
      </c>
      <c r="J1445" s="34">
        <v>424249</v>
      </c>
      <c r="K1445" s="72">
        <v>8569</v>
      </c>
      <c r="L1445" s="36">
        <f t="shared" si="819"/>
        <v>186.15835171898703</v>
      </c>
      <c r="M1445" s="28">
        <f>IF(L1439=0,0,L1445/L1439*100)</f>
        <v>63.730121909707194</v>
      </c>
      <c r="N1445" s="37">
        <f t="shared" si="839"/>
        <v>-12.799385854834581</v>
      </c>
      <c r="O1445" s="29">
        <f t="shared" si="820"/>
        <v>3891.5</v>
      </c>
      <c r="P1445" s="30">
        <f t="shared" si="821"/>
        <v>69.104838709677423</v>
      </c>
      <c r="Q1445" s="6">
        <f t="shared" si="835"/>
        <v>100</v>
      </c>
      <c r="R1445" s="7">
        <f t="shared" si="836"/>
        <v>87.096774193548384</v>
      </c>
      <c r="S1445" s="8">
        <f t="shared" si="837"/>
        <v>100</v>
      </c>
      <c r="T1445" s="9">
        <f t="shared" si="838"/>
        <v>0</v>
      </c>
      <c r="U1445" s="5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</row>
    <row r="1446" spans="1:31">
      <c r="A1446" s="1"/>
      <c r="B1446" s="31">
        <f t="shared" si="840"/>
        <v>1997</v>
      </c>
      <c r="C1446" s="33">
        <v>3</v>
      </c>
      <c r="D1446">
        <v>1</v>
      </c>
      <c r="E1446" s="35">
        <v>123</v>
      </c>
      <c r="F1446" s="35">
        <v>113</v>
      </c>
      <c r="G1446" s="35">
        <v>102</v>
      </c>
      <c r="H1446" s="35">
        <v>445820</v>
      </c>
      <c r="I1446" s="34">
        <v>413750</v>
      </c>
      <c r="J1446" s="34">
        <v>375240</v>
      </c>
      <c r="K1446" s="72">
        <v>8983</v>
      </c>
      <c r="L1446" s="36">
        <f t="shared" si="819"/>
        <v>164.06354665479239</v>
      </c>
      <c r="M1446" s="28">
        <f>IF(L1439=0,0,L1446/L1439*100)</f>
        <v>56.166106611387804</v>
      </c>
      <c r="N1446" s="37">
        <f t="shared" si="839"/>
        <v>-11.868822892000878</v>
      </c>
      <c r="O1446" s="29">
        <f t="shared" si="820"/>
        <v>3624.5528455284552</v>
      </c>
      <c r="P1446" s="30">
        <f t="shared" si="821"/>
        <v>73.032520325203251</v>
      </c>
      <c r="Q1446" s="6">
        <f t="shared" si="835"/>
        <v>91.869918699186996</v>
      </c>
      <c r="R1446" s="7">
        <f t="shared" si="836"/>
        <v>82.926829268292678</v>
      </c>
      <c r="S1446" s="8">
        <f t="shared" si="837"/>
        <v>92.806513839666238</v>
      </c>
      <c r="T1446" s="9">
        <f t="shared" si="838"/>
        <v>10</v>
      </c>
      <c r="U1446" s="5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</row>
    <row r="1447" spans="1:31">
      <c r="A1447" s="1"/>
      <c r="B1447" s="31">
        <f t="shared" si="840"/>
        <v>1998</v>
      </c>
      <c r="C1447" s="33">
        <v>17</v>
      </c>
      <c r="D1447" s="34">
        <v>8</v>
      </c>
      <c r="E1447" s="35">
        <v>620</v>
      </c>
      <c r="F1447" s="35">
        <v>564</v>
      </c>
      <c r="G1447" s="35">
        <v>475</v>
      </c>
      <c r="H1447" s="35">
        <v>2366060</v>
      </c>
      <c r="I1447" s="34">
        <v>2141410</v>
      </c>
      <c r="J1447" s="34">
        <v>1801630</v>
      </c>
      <c r="K1447" s="72">
        <v>44471</v>
      </c>
      <c r="L1447" s="36">
        <f t="shared" si="819"/>
        <v>175.88257126666815</v>
      </c>
      <c r="M1447" s="28">
        <f>IF(L1439=0,0,L1447/L1439*100)</f>
        <v>60.212274147860711</v>
      </c>
      <c r="N1447" s="37">
        <f t="shared" si="839"/>
        <v>7.2039309480150875</v>
      </c>
      <c r="O1447" s="29">
        <f t="shared" si="820"/>
        <v>3816.2258064516127</v>
      </c>
      <c r="P1447" s="30">
        <f t="shared" si="821"/>
        <v>71.727419354838716</v>
      </c>
      <c r="Q1447" s="6">
        <f t="shared" si="835"/>
        <v>90.967741935483872</v>
      </c>
      <c r="R1447" s="7">
        <f t="shared" si="836"/>
        <v>76.612903225806448</v>
      </c>
      <c r="S1447" s="8">
        <f t="shared" si="837"/>
        <v>90.505312629434584</v>
      </c>
      <c r="T1447" s="9">
        <f t="shared" si="838"/>
        <v>56</v>
      </c>
      <c r="U1447" s="5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</row>
    <row r="1448" spans="1:31">
      <c r="A1448" s="1"/>
      <c r="B1448" s="31">
        <f t="shared" si="840"/>
        <v>1999</v>
      </c>
      <c r="C1448" s="33">
        <v>12</v>
      </c>
      <c r="D1448" s="34">
        <v>7</v>
      </c>
      <c r="E1448" s="35">
        <v>359</v>
      </c>
      <c r="F1448" s="35">
        <v>330</v>
      </c>
      <c r="G1448" s="35">
        <v>319</v>
      </c>
      <c r="H1448" s="35">
        <v>1303950</v>
      </c>
      <c r="I1448" s="34">
        <v>1200870</v>
      </c>
      <c r="J1448" s="34">
        <v>1166210</v>
      </c>
      <c r="K1448" s="72">
        <v>26197</v>
      </c>
      <c r="L1448" s="36">
        <f t="shared" si="819"/>
        <v>164.54448337595906</v>
      </c>
      <c r="M1448" s="28">
        <f>IF(L1439=0,0,L1448/L1439*100)</f>
        <v>56.330752224049185</v>
      </c>
      <c r="N1448" s="37">
        <f t="shared" si="839"/>
        <v>-6.4463964843444339</v>
      </c>
      <c r="O1448" s="29">
        <f t="shared" si="820"/>
        <v>3632.1727019498608</v>
      </c>
      <c r="P1448" s="30">
        <f t="shared" si="821"/>
        <v>72.972144846796652</v>
      </c>
      <c r="Q1448" s="6">
        <f t="shared" si="835"/>
        <v>91.922005571030638</v>
      </c>
      <c r="R1448" s="7">
        <f t="shared" si="836"/>
        <v>88.85793871866295</v>
      </c>
      <c r="S1448" s="8">
        <f t="shared" si="837"/>
        <v>92.094788910617737</v>
      </c>
      <c r="T1448" s="9">
        <f t="shared" si="838"/>
        <v>29</v>
      </c>
      <c r="U1448" s="5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</row>
    <row r="1449" spans="1:31">
      <c r="A1449" s="1"/>
      <c r="B1449" s="31">
        <f t="shared" si="840"/>
        <v>2000</v>
      </c>
      <c r="C1449" s="33">
        <v>10</v>
      </c>
      <c r="D1449" s="34">
        <v>7</v>
      </c>
      <c r="E1449" s="35">
        <v>529</v>
      </c>
      <c r="F1449" s="35">
        <v>510</v>
      </c>
      <c r="G1449" s="35">
        <v>496</v>
      </c>
      <c r="H1449" s="35">
        <v>1787750</v>
      </c>
      <c r="I1449" s="34">
        <v>1718010</v>
      </c>
      <c r="J1449" s="34">
        <v>1666620</v>
      </c>
      <c r="K1449" s="72">
        <v>40054</v>
      </c>
      <c r="L1449" s="36">
        <f t="shared" si="819"/>
        <v>147.5485143805862</v>
      </c>
      <c r="M1449" s="28">
        <f>IF(L1439=0,0,L1449/L1439*100)</f>
        <v>50.51229086549688</v>
      </c>
      <c r="N1449" s="37">
        <f t="shared" si="839"/>
        <v>-10.329102894649871</v>
      </c>
      <c r="O1449" s="29">
        <f t="shared" si="820"/>
        <v>3379.4896030245745</v>
      </c>
      <c r="P1449" s="30">
        <f t="shared" si="821"/>
        <v>75.716446124763706</v>
      </c>
      <c r="Q1449" s="6">
        <f t="shared" si="835"/>
        <v>96.408317580340267</v>
      </c>
      <c r="R1449" s="7">
        <f t="shared" si="836"/>
        <v>93.761814744801512</v>
      </c>
      <c r="S1449" s="8">
        <f t="shared" si="837"/>
        <v>96.099007131869669</v>
      </c>
      <c r="T1449" s="9">
        <f t="shared" si="838"/>
        <v>19</v>
      </c>
      <c r="U1449" s="5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</row>
    <row r="1450" spans="1:31">
      <c r="A1450" s="1"/>
      <c r="B1450" s="31">
        <f t="shared" si="840"/>
        <v>2001</v>
      </c>
      <c r="C1450" s="33">
        <v>11</v>
      </c>
      <c r="D1450" s="34"/>
      <c r="E1450" s="35">
        <v>358</v>
      </c>
      <c r="F1450" s="35">
        <v>336</v>
      </c>
      <c r="G1450" s="35">
        <v>282</v>
      </c>
      <c r="H1450" s="35">
        <v>1214133</v>
      </c>
      <c r="I1450" s="34">
        <v>1129293</v>
      </c>
      <c r="J1450" s="34"/>
      <c r="K1450" s="72">
        <v>28844</v>
      </c>
      <c r="L1450" s="36">
        <f t="shared" si="819"/>
        <v>139.15048497919847</v>
      </c>
      <c r="M1450" s="28">
        <f>IF(L1439=0,0,L1450/L1439*100)</f>
        <v>47.63727917459159</v>
      </c>
      <c r="N1450" s="37">
        <f t="shared" si="839"/>
        <v>-5.6917071897626021</v>
      </c>
      <c r="O1450" s="29">
        <f t="shared" si="820"/>
        <v>3391.4329608938547</v>
      </c>
      <c r="P1450" s="30">
        <f t="shared" si="821"/>
        <v>80.569832402234638</v>
      </c>
      <c r="Q1450" s="6">
        <f t="shared" si="835"/>
        <v>93.85474860335195</v>
      </c>
      <c r="R1450" s="7">
        <f t="shared" si="836"/>
        <v>78.770949720670387</v>
      </c>
      <c r="S1450" s="8">
        <f t="shared" si="837"/>
        <v>93.012297664259194</v>
      </c>
      <c r="T1450" s="9">
        <f t="shared" si="838"/>
        <v>22</v>
      </c>
      <c r="U1450" s="5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</row>
    <row r="1451" spans="1:31">
      <c r="A1451" s="1"/>
      <c r="B1451" s="31">
        <f t="shared" si="840"/>
        <v>2002</v>
      </c>
      <c r="C1451" s="33">
        <v>3</v>
      </c>
      <c r="D1451" s="34"/>
      <c r="E1451" s="35">
        <v>151</v>
      </c>
      <c r="F1451" s="35">
        <v>142</v>
      </c>
      <c r="G1451" s="35">
        <v>59</v>
      </c>
      <c r="H1451" s="35">
        <v>508928</v>
      </c>
      <c r="I1451" s="34">
        <v>475238</v>
      </c>
      <c r="J1451" s="34"/>
      <c r="K1451" s="72">
        <v>11751</v>
      </c>
      <c r="L1451" s="36">
        <f t="shared" si="819"/>
        <v>143.17113469832356</v>
      </c>
      <c r="M1451" s="28">
        <f>IF(L1439=0,0,L1451/L1439*100)</f>
        <v>49.013722908595376</v>
      </c>
      <c r="N1451" s="37">
        <f t="shared" si="839"/>
        <v>2.8894255882228035</v>
      </c>
      <c r="O1451" s="29">
        <f t="shared" si="820"/>
        <v>3370.3841059602651</v>
      </c>
      <c r="P1451" s="30">
        <f t="shared" si="821"/>
        <v>77.821192052980138</v>
      </c>
      <c r="Q1451" s="6">
        <f t="shared" si="835"/>
        <v>94.039735099337747</v>
      </c>
      <c r="R1451" s="7">
        <f t="shared" si="836"/>
        <v>39.072847682119203</v>
      </c>
      <c r="S1451" s="8">
        <f t="shared" si="837"/>
        <v>93.380203093561363</v>
      </c>
      <c r="T1451" s="9">
        <f t="shared" si="838"/>
        <v>9</v>
      </c>
      <c r="U1451" s="5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</row>
    <row r="1452" spans="1:31">
      <c r="A1452" s="1"/>
      <c r="B1452" s="31">
        <f t="shared" si="840"/>
        <v>2003</v>
      </c>
      <c r="C1452" s="33">
        <v>8</v>
      </c>
      <c r="D1452" s="34"/>
      <c r="E1452" s="35">
        <v>195</v>
      </c>
      <c r="F1452" s="35">
        <v>192</v>
      </c>
      <c r="G1452" s="35"/>
      <c r="H1452" s="35">
        <v>732820</v>
      </c>
      <c r="I1452" s="34">
        <v>720050</v>
      </c>
      <c r="J1452" s="34"/>
      <c r="K1452" s="72">
        <v>15438</v>
      </c>
      <c r="L1452" s="36">
        <f t="shared" si="819"/>
        <v>156.92069566005958</v>
      </c>
      <c r="M1452" s="28">
        <f>IF(L1439=0,0,L1452/L1439*100)</f>
        <v>53.720797225729079</v>
      </c>
      <c r="N1452" s="37">
        <f t="shared" si="839"/>
        <v>9.6035845428673703</v>
      </c>
      <c r="O1452" s="29">
        <f t="shared" si="820"/>
        <v>3758.0512820512822</v>
      </c>
      <c r="P1452" s="30">
        <f t="shared" si="821"/>
        <v>79.169230769230765</v>
      </c>
      <c r="Q1452" s="15">
        <f t="shared" si="835"/>
        <v>98.461538461538467</v>
      </c>
      <c r="R1452" s="16">
        <f t="shared" si="836"/>
        <v>0</v>
      </c>
      <c r="S1452" s="17">
        <f t="shared" si="837"/>
        <v>98.257416555225021</v>
      </c>
      <c r="T1452" s="18">
        <f t="shared" si="838"/>
        <v>3</v>
      </c>
      <c r="U1452" s="5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</row>
    <row r="1453" spans="1:31">
      <c r="A1453" s="1"/>
      <c r="B1453" s="31">
        <f t="shared" si="840"/>
        <v>2004</v>
      </c>
      <c r="C1453" s="33">
        <v>7</v>
      </c>
      <c r="D1453" s="34"/>
      <c r="E1453" s="35">
        <v>253</v>
      </c>
      <c r="F1453" s="35">
        <v>185</v>
      </c>
      <c r="G1453" s="35"/>
      <c r="H1453" s="35">
        <v>930827</v>
      </c>
      <c r="I1453" s="34">
        <v>641088</v>
      </c>
      <c r="J1453" s="34"/>
      <c r="K1453" s="72">
        <v>19935</v>
      </c>
      <c r="L1453" s="36">
        <f t="shared" si="819"/>
        <v>154.35712465813896</v>
      </c>
      <c r="M1453" s="28">
        <f>IF(L1439=0,0,L1453/L1439*100)</f>
        <v>52.843175077875003</v>
      </c>
      <c r="N1453" s="37">
        <f t="shared" si="839"/>
        <v>-1.633672978020781</v>
      </c>
      <c r="O1453" s="29">
        <f t="shared" si="820"/>
        <v>3679.1581027667985</v>
      </c>
      <c r="P1453" s="30">
        <f t="shared" si="821"/>
        <v>78.794466403162062</v>
      </c>
      <c r="Q1453" s="6">
        <f t="shared" si="835"/>
        <v>73.122529644268781</v>
      </c>
      <c r="R1453" s="7">
        <f t="shared" si="836"/>
        <v>0</v>
      </c>
      <c r="S1453" s="8">
        <f t="shared" si="837"/>
        <v>68.872948464107722</v>
      </c>
      <c r="T1453" s="9">
        <f t="shared" si="838"/>
        <v>68</v>
      </c>
      <c r="U1453" s="5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</row>
    <row r="1454" spans="1:31">
      <c r="A1454" s="1"/>
      <c r="B1454" s="31">
        <f t="shared" si="840"/>
        <v>2005</v>
      </c>
      <c r="C1454" s="33">
        <v>4</v>
      </c>
      <c r="D1454" s="34"/>
      <c r="E1454" s="35">
        <v>133</v>
      </c>
      <c r="F1454" s="35">
        <v>133</v>
      </c>
      <c r="G1454" s="35"/>
      <c r="H1454" s="35">
        <v>425393</v>
      </c>
      <c r="I1454" s="34">
        <v>425393</v>
      </c>
      <c r="J1454" s="34"/>
      <c r="K1454" s="72">
        <v>9109</v>
      </c>
      <c r="L1454" s="36">
        <f t="shared" si="819"/>
        <v>154.38090586672521</v>
      </c>
      <c r="M1454" s="28">
        <f>IF(L1439=0,0,L1454/L1439*100)</f>
        <v>52.851316422640728</v>
      </c>
      <c r="N1454" s="37">
        <f t="shared" si="839"/>
        <v>1.540661543088887E-2</v>
      </c>
      <c r="O1454" s="29">
        <f t="shared" si="820"/>
        <v>3198.4436090225563</v>
      </c>
      <c r="P1454" s="30">
        <f t="shared" si="821"/>
        <v>68.488721804511272</v>
      </c>
      <c r="Q1454" s="6">
        <f t="shared" si="835"/>
        <v>100</v>
      </c>
      <c r="R1454" s="7">
        <f t="shared" si="836"/>
        <v>0</v>
      </c>
      <c r="S1454" s="8">
        <f t="shared" si="837"/>
        <v>100</v>
      </c>
      <c r="T1454" s="9">
        <f t="shared" si="838"/>
        <v>0</v>
      </c>
      <c r="U1454" s="5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</row>
    <row r="1455" spans="1:31">
      <c r="A1455" s="1"/>
      <c r="B1455" s="31">
        <f t="shared" si="840"/>
        <v>2006</v>
      </c>
      <c r="C1455" s="33">
        <v>5</v>
      </c>
      <c r="D1455" s="34">
        <v>0</v>
      </c>
      <c r="E1455" s="35">
        <v>95</v>
      </c>
      <c r="F1455" s="35">
        <v>90</v>
      </c>
      <c r="G1455" s="35">
        <v>0</v>
      </c>
      <c r="H1455" s="35">
        <v>294917</v>
      </c>
      <c r="I1455" s="34">
        <v>276737</v>
      </c>
      <c r="J1455" s="34">
        <v>0</v>
      </c>
      <c r="K1455" s="72">
        <v>6582</v>
      </c>
      <c r="L1455" s="36">
        <f t="shared" si="819"/>
        <v>148.12074145548465</v>
      </c>
      <c r="M1455" s="28">
        <f>IF(L1439=0,0,L1455/L1439*100)</f>
        <v>50.708189147290661</v>
      </c>
      <c r="N1455" s="37">
        <f t="shared" si="839"/>
        <v>-4.0550120988698399</v>
      </c>
      <c r="O1455" s="29">
        <f t="shared" si="820"/>
        <v>3104.3894736842103</v>
      </c>
      <c r="P1455" s="30">
        <f t="shared" si="821"/>
        <v>69.284210526315789</v>
      </c>
      <c r="Q1455" s="6"/>
      <c r="R1455" s="7"/>
      <c r="S1455" s="8"/>
      <c r="T1455" s="9"/>
      <c r="U1455" s="5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</row>
    <row r="1456" spans="1:31">
      <c r="A1456" s="1"/>
      <c r="B1456" s="31">
        <f t="shared" si="840"/>
        <v>2007</v>
      </c>
      <c r="C1456" s="33">
        <v>14</v>
      </c>
      <c r="D1456" s="34"/>
      <c r="E1456" s="35">
        <v>479</v>
      </c>
      <c r="F1456" s="35">
        <v>421</v>
      </c>
      <c r="G1456" s="35"/>
      <c r="H1456" s="35">
        <v>2038744</v>
      </c>
      <c r="I1456" s="34">
        <v>1793627</v>
      </c>
      <c r="J1456" s="34"/>
      <c r="K1456" s="72">
        <v>34914</v>
      </c>
      <c r="L1456" s="36">
        <f t="shared" ref="L1456:L1461" si="841">IF(H1456=0,0,H1456/K1456*3.30578)</f>
        <v>193.03543393251991</v>
      </c>
      <c r="M1456" s="28">
        <f>IF(L1439=0,0,L1456/L1439*100)</f>
        <v>66.08444705174071</v>
      </c>
      <c r="N1456" s="37">
        <f>IF(L1455=0,"     －",IF(L1456=0,"     －",(L1456-L1455)/L1455*100))</f>
        <v>30.323027035706314</v>
      </c>
      <c r="O1456" s="29">
        <f>IF(H1456=0,0,H1456/E1456)</f>
        <v>4256.2505219206678</v>
      </c>
      <c r="P1456" s="30">
        <f>IF(K1456=0,0,K1456/E1456)</f>
        <v>72.889352818371606</v>
      </c>
      <c r="Q1456" s="6"/>
      <c r="R1456" s="7"/>
      <c r="S1456" s="8"/>
      <c r="T1456" s="9"/>
      <c r="U1456" s="5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</row>
    <row r="1457" spans="1:31">
      <c r="A1457" s="1"/>
      <c r="B1457" s="31">
        <f t="shared" si="840"/>
        <v>2008</v>
      </c>
      <c r="C1457" s="33">
        <v>5</v>
      </c>
      <c r="D1457" s="34"/>
      <c r="E1457" s="35">
        <v>120</v>
      </c>
      <c r="F1457" s="35">
        <v>115</v>
      </c>
      <c r="G1457" s="35"/>
      <c r="H1457" s="35">
        <v>448570</v>
      </c>
      <c r="I1457" s="34">
        <v>430740</v>
      </c>
      <c r="J1457" s="34"/>
      <c r="K1457" s="72">
        <v>9650</v>
      </c>
      <c r="L1457" s="36">
        <f t="shared" si="841"/>
        <v>153.66567197927461</v>
      </c>
      <c r="M1457" s="28">
        <f>IF(L1439=0,0,L1457/L1439*100)</f>
        <v>52.606460672574848</v>
      </c>
      <c r="N1457" s="37">
        <f>IF(L1456=0,"     －",IF(L1457=0,"     －",(L1457-L1456)/L1456*100))</f>
        <v>-20.395095942337679</v>
      </c>
      <c r="O1457" s="29">
        <f>IF(H1457=0,0,H1457/E1457)</f>
        <v>3738.0833333333335</v>
      </c>
      <c r="P1457" s="30">
        <f>IF(K1457=0,0,K1457/E1457)</f>
        <v>80.416666666666671</v>
      </c>
      <c r="Q1457" s="6"/>
      <c r="R1457" s="7"/>
      <c r="S1457" s="8"/>
      <c r="T1457" s="9"/>
      <c r="U1457" s="5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</row>
    <row r="1458" spans="1:31">
      <c r="A1458" s="1"/>
      <c r="B1458" s="31">
        <f t="shared" si="840"/>
        <v>2009</v>
      </c>
      <c r="C1458" s="33">
        <v>1</v>
      </c>
      <c r="D1458" s="34"/>
      <c r="E1458" s="35">
        <v>41</v>
      </c>
      <c r="F1458" s="35">
        <v>30</v>
      </c>
      <c r="G1458" s="35"/>
      <c r="H1458" s="35">
        <v>148888</v>
      </c>
      <c r="I1458" s="34">
        <v>109030</v>
      </c>
      <c r="J1458" s="34"/>
      <c r="K1458" s="72">
        <v>3440</v>
      </c>
      <c r="L1458" s="36">
        <f t="shared" si="841"/>
        <v>143.07877111627906</v>
      </c>
      <c r="M1458" s="28">
        <f>IF(L1439=0,0,L1458/L1439*100)</f>
        <v>48.982102826609477</v>
      </c>
      <c r="N1458" s="37">
        <f>IF(L1457=0,"     －",IF(L1458=0,"     －",(L1458-L1457)/L1457*100))</f>
        <v>-6.8895679344853535</v>
      </c>
      <c r="O1458" s="29">
        <f>IF(H1458=0,0,H1458/E1458)</f>
        <v>3631.4146341463415</v>
      </c>
      <c r="P1458" s="30">
        <f>IF(K1458=0,0,K1458/E1458)</f>
        <v>83.902439024390247</v>
      </c>
      <c r="Q1458" s="6"/>
      <c r="R1458" s="7"/>
      <c r="S1458" s="8"/>
      <c r="T1458" s="9"/>
      <c r="U1458" s="5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</row>
    <row r="1459" spans="1:31">
      <c r="A1459" s="1"/>
      <c r="B1459" s="31">
        <f t="shared" si="840"/>
        <v>2010</v>
      </c>
      <c r="C1459" s="33">
        <v>2</v>
      </c>
      <c r="D1459" s="34"/>
      <c r="E1459" s="35">
        <v>74</v>
      </c>
      <c r="F1459" s="35">
        <v>74</v>
      </c>
      <c r="G1459" s="35"/>
      <c r="H1459" s="35">
        <v>242240</v>
      </c>
      <c r="I1459" s="34">
        <v>242240</v>
      </c>
      <c r="J1459" s="34"/>
      <c r="K1459" s="72">
        <v>4261</v>
      </c>
      <c r="L1459" s="36">
        <f t="shared" si="841"/>
        <v>187.93526101854025</v>
      </c>
      <c r="M1459" s="28">
        <f>IF(L1439=0,0,L1459/L1439*100)</f>
        <v>64.338435451578064</v>
      </c>
      <c r="N1459" s="37">
        <f>IF(L1458=0,"     －",IF(L1459=0,"     －",(L1459-L1458)/L1458*100))</f>
        <v>31.350905205781121</v>
      </c>
      <c r="O1459" s="29">
        <f>IF(H1459=0,0,H1459/E1459)</f>
        <v>3273.5135135135133</v>
      </c>
      <c r="P1459" s="30">
        <f>IF(K1459=0,0,K1459/E1459)</f>
        <v>57.581081081081081</v>
      </c>
      <c r="Q1459" s="6"/>
      <c r="R1459" s="7"/>
      <c r="S1459" s="8"/>
      <c r="T1459" s="9"/>
      <c r="U1459" s="5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</row>
    <row r="1460" spans="1:31">
      <c r="A1460" s="1"/>
      <c r="B1460" s="31">
        <f t="shared" si="840"/>
        <v>2011</v>
      </c>
      <c r="C1460" s="33">
        <v>1</v>
      </c>
      <c r="D1460" s="34"/>
      <c r="E1460" s="35">
        <v>32</v>
      </c>
      <c r="F1460" s="35">
        <v>29</v>
      </c>
      <c r="G1460" s="35"/>
      <c r="H1460" s="35">
        <v>95490</v>
      </c>
      <c r="I1460" s="34">
        <v>86250</v>
      </c>
      <c r="J1460" s="34"/>
      <c r="K1460" s="72">
        <v>1986</v>
      </c>
      <c r="L1460" s="36">
        <f t="shared" si="841"/>
        <v>158.94709577039276</v>
      </c>
      <c r="M1460" s="28">
        <f>IF(L1439=0,0,L1460/L1439*100)</f>
        <v>54.414522352089911</v>
      </c>
      <c r="N1460" s="37">
        <f>IF(L1459=0,"     －",IF(L1460=0,"     －",(L1460-L1459)/L1459*100))</f>
        <v>-15.424548374287109</v>
      </c>
      <c r="O1460" s="29">
        <f>IF(H1460=0,0,H1460/E1460)</f>
        <v>2984.0625</v>
      </c>
      <c r="P1460" s="30">
        <f>IF(K1460=0,0,K1460/E1460)</f>
        <v>62.0625</v>
      </c>
      <c r="Q1460" s="6"/>
      <c r="R1460" s="7"/>
      <c r="S1460" s="8"/>
      <c r="T1460" s="9"/>
      <c r="U1460" s="5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</row>
    <row r="1461" spans="1:31">
      <c r="A1461" s="1"/>
      <c r="B1461" s="31">
        <f t="shared" si="840"/>
        <v>2012</v>
      </c>
      <c r="C1461" s="33">
        <v>3</v>
      </c>
      <c r="D1461" s="34"/>
      <c r="E1461" s="35">
        <v>29</v>
      </c>
      <c r="F1461" s="35">
        <v>27</v>
      </c>
      <c r="G1461" s="35"/>
      <c r="H1461" s="35">
        <v>107812</v>
      </c>
      <c r="I1461" s="34">
        <v>101276</v>
      </c>
      <c r="J1461" s="34"/>
      <c r="K1461" s="72">
        <v>2009</v>
      </c>
      <c r="L1461" s="36">
        <f t="shared" si="841"/>
        <v>177.40306289696366</v>
      </c>
      <c r="M1461" s="28">
        <f>IF(L1439=0,0,L1461/L1439*100)</f>
        <v>60.732804739513668</v>
      </c>
      <c r="N1461" s="37">
        <f t="shared" ref="N1461:N1463" si="842">IF(L1460=0,"     －",IF(L1461=0,"     －",(L1461-L1460)/L1460*100))</f>
        <v>11.61138996413718</v>
      </c>
      <c r="O1461" s="29">
        <f t="shared" ref="O1461:O1468" si="843">IF(H1461=0,0,H1461/E1461)</f>
        <v>3717.655172413793</v>
      </c>
      <c r="P1461" s="30">
        <f t="shared" ref="P1461:P1468" si="844">IF(K1461=0,0,K1461/E1461)</f>
        <v>69.275862068965523</v>
      </c>
      <c r="Q1461" s="6"/>
      <c r="R1461" s="7"/>
      <c r="S1461" s="8"/>
      <c r="T1461" s="9"/>
      <c r="U1461" s="5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</row>
    <row r="1462" spans="1:31">
      <c r="A1462" s="1"/>
      <c r="B1462" s="31">
        <f t="shared" si="840"/>
        <v>2013</v>
      </c>
      <c r="C1462" s="33">
        <v>3</v>
      </c>
      <c r="D1462" s="34"/>
      <c r="E1462" s="35">
        <v>22</v>
      </c>
      <c r="F1462" s="35">
        <v>22</v>
      </c>
      <c r="G1462" s="35"/>
      <c r="H1462" s="35">
        <v>77696</v>
      </c>
      <c r="I1462" s="34">
        <v>77696</v>
      </c>
      <c r="J1462" s="34"/>
      <c r="K1462" s="72">
        <v>1508</v>
      </c>
      <c r="L1462" s="36">
        <f>IF(H1462=0,0,H1462/K1462*3.30578)</f>
        <v>170.32220350132624</v>
      </c>
      <c r="M1462" s="28">
        <f>IF(L1439=0,0,L1462/L1439*100)</f>
        <v>58.308717781595874</v>
      </c>
      <c r="N1462" s="37">
        <f t="shared" si="842"/>
        <v>-3.9913963603604787</v>
      </c>
      <c r="O1462" s="29">
        <f t="shared" si="843"/>
        <v>3531.6363636363635</v>
      </c>
      <c r="P1462" s="30">
        <f t="shared" si="844"/>
        <v>68.545454545454547</v>
      </c>
      <c r="Q1462" s="6"/>
      <c r="R1462" s="7"/>
      <c r="S1462" s="8"/>
      <c r="T1462" s="9"/>
      <c r="U1462" s="5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</row>
    <row r="1463" spans="1:31">
      <c r="A1463" s="1"/>
      <c r="B1463" s="31">
        <f t="shared" si="840"/>
        <v>2014</v>
      </c>
      <c r="C1463" s="33">
        <v>2</v>
      </c>
      <c r="D1463" s="34"/>
      <c r="E1463" s="35">
        <v>52</v>
      </c>
      <c r="F1463" s="35">
        <v>52</v>
      </c>
      <c r="G1463" s="35"/>
      <c r="H1463" s="35">
        <v>220086</v>
      </c>
      <c r="I1463" s="34">
        <v>220086</v>
      </c>
      <c r="J1463" s="34"/>
      <c r="K1463" s="72">
        <v>3578</v>
      </c>
      <c r="L1463" s="36">
        <f>IF(H1463=0,0,H1463/K1463*3.30578)</f>
        <v>203.34150281721634</v>
      </c>
      <c r="M1463" s="28">
        <f>IF(L1439=0,0,L1463/L1439*100)</f>
        <v>69.612663864827979</v>
      </c>
      <c r="N1463" s="37">
        <f t="shared" si="842"/>
        <v>19.386373964820731</v>
      </c>
      <c r="O1463" s="29">
        <f t="shared" si="843"/>
        <v>4232.4230769230771</v>
      </c>
      <c r="P1463" s="30">
        <f t="shared" si="844"/>
        <v>68.807692307692307</v>
      </c>
      <c r="Q1463" s="6"/>
      <c r="R1463" s="7"/>
      <c r="S1463" s="8"/>
      <c r="T1463" s="9"/>
      <c r="U1463" s="5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</row>
    <row r="1464" spans="1:31">
      <c r="A1464" s="1"/>
      <c r="B1464" s="31">
        <f t="shared" ref="B1464:B1473" si="845">B1463+1</f>
        <v>2015</v>
      </c>
      <c r="C1464" s="33">
        <v>0</v>
      </c>
      <c r="D1464" s="34"/>
      <c r="E1464" s="35">
        <v>0</v>
      </c>
      <c r="F1464" s="35">
        <v>0</v>
      </c>
      <c r="G1464" s="35"/>
      <c r="H1464" s="35">
        <v>0</v>
      </c>
      <c r="I1464" s="34">
        <v>0</v>
      </c>
      <c r="J1464" s="34"/>
      <c r="K1464" s="72">
        <v>0</v>
      </c>
      <c r="L1464" s="36">
        <f>IF(H1464=0,0,H1464/K1464*3.30578)</f>
        <v>0</v>
      </c>
      <c r="M1464" s="28">
        <f>IF(L1439=0,0,L1464/L1439*100)</f>
        <v>0</v>
      </c>
      <c r="N1464" s="37" t="str">
        <f>IF(L1463=0,"     －",IF(L1464=0,"     －",(L1464-L1463)/L1463*100))</f>
        <v xml:space="preserve">     －</v>
      </c>
      <c r="O1464" s="29">
        <f t="shared" si="843"/>
        <v>0</v>
      </c>
      <c r="P1464" s="30">
        <f t="shared" si="844"/>
        <v>0</v>
      </c>
      <c r="Q1464" s="6"/>
      <c r="R1464" s="7"/>
      <c r="S1464" s="8"/>
      <c r="T1464" s="9"/>
      <c r="U1464" s="5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</row>
    <row r="1465" spans="1:31">
      <c r="A1465" s="1"/>
      <c r="B1465" s="31">
        <f t="shared" si="845"/>
        <v>2016</v>
      </c>
      <c r="C1465" s="33">
        <v>3</v>
      </c>
      <c r="D1465" s="34"/>
      <c r="E1465" s="35">
        <v>400</v>
      </c>
      <c r="F1465" s="35">
        <v>400</v>
      </c>
      <c r="G1465" s="35"/>
      <c r="H1465" s="35">
        <v>2389110</v>
      </c>
      <c r="I1465" s="34">
        <v>2389110</v>
      </c>
      <c r="J1465" s="34"/>
      <c r="K1465" s="72">
        <v>28504</v>
      </c>
      <c r="L1465" s="36">
        <f>IF(H1465=0,0,H1465/K1465*3.30578)</f>
        <v>277.07942940639907</v>
      </c>
      <c r="M1465" s="28">
        <f>IF(L1439=0,0,L1465/L1439*100)</f>
        <v>94.856371748487504</v>
      </c>
      <c r="N1465" s="37" t="str">
        <f>IF(L1464=0,"     －",IF(L1465=0,"     －",(L1465-L1464)/L1464*100))</f>
        <v xml:space="preserve">     －</v>
      </c>
      <c r="O1465" s="29">
        <f t="shared" si="843"/>
        <v>5972.7749999999996</v>
      </c>
      <c r="P1465" s="30">
        <f t="shared" si="844"/>
        <v>71.260000000000005</v>
      </c>
      <c r="Q1465" s="6"/>
      <c r="R1465" s="7"/>
      <c r="S1465" s="8"/>
      <c r="T1465" s="9"/>
      <c r="U1465" s="5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</row>
    <row r="1466" spans="1:31">
      <c r="A1466" s="1"/>
      <c r="B1466" s="31">
        <f t="shared" si="845"/>
        <v>2017</v>
      </c>
      <c r="C1466" s="33">
        <v>0</v>
      </c>
      <c r="D1466" s="34"/>
      <c r="E1466" s="35">
        <v>0</v>
      </c>
      <c r="F1466" s="35">
        <v>0</v>
      </c>
      <c r="G1466" s="35"/>
      <c r="H1466" s="35">
        <v>0</v>
      </c>
      <c r="I1466" s="34">
        <v>0</v>
      </c>
      <c r="J1466" s="34"/>
      <c r="K1466" s="72">
        <v>0</v>
      </c>
      <c r="L1466" s="36">
        <f t="shared" ref="L1466:L1473" si="846">IF(H1466=0,0,H1466/K1466*3.30578)</f>
        <v>0</v>
      </c>
      <c r="M1466" s="28">
        <f>IF(L1439=0,0,L1466/L1439*100)</f>
        <v>0</v>
      </c>
      <c r="N1466" s="37" t="str">
        <f>IF(L1465=0,"     －",IF(L1466=0,"     －",(L1466-L1465)/L1465*100))</f>
        <v xml:space="preserve">     －</v>
      </c>
      <c r="O1466" s="29">
        <f t="shared" si="843"/>
        <v>0</v>
      </c>
      <c r="P1466" s="30">
        <f t="shared" si="844"/>
        <v>0</v>
      </c>
      <c r="Q1466" s="6"/>
      <c r="R1466" s="7"/>
      <c r="S1466" s="8"/>
      <c r="T1466" s="9"/>
      <c r="U1466" s="5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</row>
    <row r="1467" spans="1:31">
      <c r="A1467" s="1"/>
      <c r="B1467" s="31">
        <f t="shared" si="845"/>
        <v>2018</v>
      </c>
      <c r="C1467" s="33">
        <v>6</v>
      </c>
      <c r="D1467" s="34"/>
      <c r="E1467" s="35">
        <v>69</v>
      </c>
      <c r="F1467" s="35">
        <v>65</v>
      </c>
      <c r="G1467" s="35"/>
      <c r="H1467" s="35">
        <v>347622</v>
      </c>
      <c r="I1467" s="34">
        <v>326650</v>
      </c>
      <c r="J1467" s="34"/>
      <c r="K1467" s="72">
        <v>5125</v>
      </c>
      <c r="L1467" s="36">
        <f t="shared" si="846"/>
        <v>224.22670344585367</v>
      </c>
      <c r="M1467" s="28">
        <f>IF(L1439=0,0,L1467/L1439*100)</f>
        <v>76.762578815627336</v>
      </c>
      <c r="N1467" s="37" t="str">
        <f>IF(L1466=0,"     －",IF(L1467=0,"     －",(L1467-L1466)/L1466*100))</f>
        <v xml:space="preserve">     －</v>
      </c>
      <c r="O1467" s="29">
        <f t="shared" si="843"/>
        <v>5038</v>
      </c>
      <c r="P1467" s="30">
        <f t="shared" si="844"/>
        <v>74.275362318840578</v>
      </c>
      <c r="Q1467" s="6"/>
      <c r="R1467" s="7"/>
      <c r="S1467" s="8"/>
      <c r="T1467" s="9"/>
      <c r="U1467" s="5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</row>
    <row r="1468" spans="1:31">
      <c r="A1468" s="1"/>
      <c r="B1468" s="31">
        <f t="shared" si="845"/>
        <v>2019</v>
      </c>
      <c r="C1468" s="33">
        <v>0</v>
      </c>
      <c r="D1468" s="34"/>
      <c r="E1468" s="35">
        <v>0</v>
      </c>
      <c r="F1468" s="35">
        <v>0</v>
      </c>
      <c r="G1468" s="35"/>
      <c r="H1468" s="35">
        <v>0</v>
      </c>
      <c r="I1468" s="34">
        <v>0</v>
      </c>
      <c r="J1468" s="34"/>
      <c r="K1468" s="72">
        <v>0</v>
      </c>
      <c r="L1468" s="36">
        <f t="shared" si="846"/>
        <v>0</v>
      </c>
      <c r="M1468" s="28">
        <f>IF(L1439=0,0,L1468/L1439*100)</f>
        <v>0</v>
      </c>
      <c r="N1468" s="37" t="str">
        <f>IF(L1467=0,"     －",IF(L1468=0,"     －",(L1468-L1467)/L1467*100))</f>
        <v xml:space="preserve">     －</v>
      </c>
      <c r="O1468" s="29">
        <f t="shared" si="843"/>
        <v>0</v>
      </c>
      <c r="P1468" s="30">
        <f t="shared" si="844"/>
        <v>0</v>
      </c>
      <c r="Q1468" s="6"/>
      <c r="R1468" s="7"/>
      <c r="S1468" s="8"/>
      <c r="T1468" s="9"/>
      <c r="U1468" s="5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</row>
    <row r="1469" spans="1:31">
      <c r="A1469" s="1"/>
      <c r="B1469" s="31">
        <f t="shared" si="845"/>
        <v>2020</v>
      </c>
      <c r="C1469" s="33">
        <v>0</v>
      </c>
      <c r="D1469" s="34"/>
      <c r="E1469" s="35">
        <v>0</v>
      </c>
      <c r="F1469" s="35">
        <v>0</v>
      </c>
      <c r="G1469" s="35"/>
      <c r="H1469" s="35">
        <v>0</v>
      </c>
      <c r="I1469" s="34">
        <v>0</v>
      </c>
      <c r="J1469" s="34"/>
      <c r="K1469" s="72">
        <v>0</v>
      </c>
      <c r="L1469" s="36">
        <f t="shared" si="846"/>
        <v>0</v>
      </c>
      <c r="M1469" s="28">
        <f>IF(L1439=0,0,L1469/L1439*100)</f>
        <v>0</v>
      </c>
      <c r="N1469" s="37" t="str">
        <f t="shared" ref="N1469:N1473" si="847">IF(L1468=0,"     －",IF(L1469=0,"     －",(L1469-L1468)/L1468*100))</f>
        <v xml:space="preserve">     －</v>
      </c>
      <c r="O1469" s="29">
        <f>IF(H1469=0,0,H1469/E1469)</f>
        <v>0</v>
      </c>
      <c r="P1469" s="30">
        <f>IF(K1469=0,0,K1469/E1469)</f>
        <v>0</v>
      </c>
      <c r="Q1469" s="6"/>
      <c r="R1469" s="7"/>
      <c r="S1469" s="8"/>
      <c r="T1469" s="9"/>
      <c r="U1469" s="5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</row>
    <row r="1470" spans="1:31">
      <c r="A1470" s="1"/>
      <c r="B1470" s="31">
        <f t="shared" si="845"/>
        <v>2021</v>
      </c>
      <c r="C1470" s="81">
        <v>0</v>
      </c>
      <c r="D1470" s="34"/>
      <c r="E1470" s="35">
        <v>0</v>
      </c>
      <c r="F1470" s="35">
        <v>0</v>
      </c>
      <c r="G1470" s="35"/>
      <c r="H1470" s="35">
        <v>0</v>
      </c>
      <c r="I1470" s="34">
        <v>0</v>
      </c>
      <c r="J1470" s="34"/>
      <c r="K1470" s="72">
        <v>0</v>
      </c>
      <c r="L1470" s="36">
        <f t="shared" si="846"/>
        <v>0</v>
      </c>
      <c r="M1470" s="28">
        <f>IF(L1439=0,0,L1470/L1439*100)</f>
        <v>0</v>
      </c>
      <c r="N1470" s="37" t="str">
        <f t="shared" si="847"/>
        <v xml:space="preserve">     －</v>
      </c>
      <c r="O1470" s="29">
        <f>IF(H1470=0,0,H1470/E1470)</f>
        <v>0</v>
      </c>
      <c r="P1470" s="30">
        <f>IF(K1470=0,0,K1470/E1470)</f>
        <v>0</v>
      </c>
      <c r="Q1470" s="6"/>
      <c r="R1470" s="7"/>
      <c r="S1470" s="8"/>
      <c r="T1470" s="9"/>
      <c r="U1470" s="5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</row>
    <row r="1471" spans="1:31">
      <c r="A1471" s="1"/>
      <c r="B1471" s="31">
        <f t="shared" si="845"/>
        <v>2022</v>
      </c>
      <c r="C1471" s="81">
        <v>0</v>
      </c>
      <c r="D1471" s="34"/>
      <c r="E1471" s="35">
        <v>0</v>
      </c>
      <c r="F1471" s="35">
        <v>0</v>
      </c>
      <c r="G1471" s="35"/>
      <c r="H1471" s="35">
        <v>0</v>
      </c>
      <c r="I1471" s="34">
        <v>0</v>
      </c>
      <c r="J1471" s="34"/>
      <c r="K1471" s="72">
        <v>0</v>
      </c>
      <c r="L1471" s="36">
        <f t="shared" si="846"/>
        <v>0</v>
      </c>
      <c r="M1471" s="28">
        <f>IF(L1439=0,0,L1471/L1439*100)</f>
        <v>0</v>
      </c>
      <c r="N1471" s="37" t="str">
        <f t="shared" si="847"/>
        <v xml:space="preserve">     －</v>
      </c>
      <c r="O1471" s="29">
        <f>IF(H1471=0,0,H1471/E1471)</f>
        <v>0</v>
      </c>
      <c r="P1471" s="30">
        <f>IF(K1471=0,0,K1471/E1471)</f>
        <v>0</v>
      </c>
      <c r="Q1471" s="6"/>
      <c r="R1471" s="7"/>
      <c r="S1471" s="8"/>
      <c r="T1471" s="9"/>
      <c r="U1471" s="5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</row>
    <row r="1472" spans="1:31">
      <c r="A1472" s="1"/>
      <c r="B1472" s="31">
        <f t="shared" si="845"/>
        <v>2023</v>
      </c>
      <c r="C1472" s="81">
        <v>0</v>
      </c>
      <c r="D1472" s="34"/>
      <c r="E1472" s="35">
        <v>0</v>
      </c>
      <c r="F1472" s="35">
        <v>0</v>
      </c>
      <c r="G1472" s="35"/>
      <c r="H1472" s="35">
        <v>0</v>
      </c>
      <c r="I1472" s="34">
        <v>0</v>
      </c>
      <c r="J1472" s="34"/>
      <c r="K1472" s="72">
        <v>0</v>
      </c>
      <c r="L1472" s="36">
        <f t="shared" si="846"/>
        <v>0</v>
      </c>
      <c r="M1472" s="28">
        <f>IF(L1439=0,0,L1472/L1439*100)</f>
        <v>0</v>
      </c>
      <c r="N1472" s="37" t="str">
        <f t="shared" si="847"/>
        <v xml:space="preserve">     －</v>
      </c>
      <c r="O1472" s="29">
        <f>IF(H1472=0,0,H1472/E1472)</f>
        <v>0</v>
      </c>
      <c r="P1472" s="30">
        <f>IF(K1472=0,0,K1472/E1472)</f>
        <v>0</v>
      </c>
      <c r="Q1472" s="6"/>
      <c r="R1472" s="7"/>
      <c r="S1472" s="8"/>
      <c r="T1472" s="9"/>
      <c r="U1472" s="5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</row>
    <row r="1473" spans="1:31">
      <c r="A1473" s="1"/>
      <c r="B1473" s="31">
        <f t="shared" si="845"/>
        <v>2024</v>
      </c>
      <c r="C1473" s="81">
        <v>0</v>
      </c>
      <c r="D1473" s="34"/>
      <c r="E1473" s="35">
        <v>0</v>
      </c>
      <c r="F1473" s="35">
        <v>0</v>
      </c>
      <c r="G1473" s="35"/>
      <c r="H1473" s="35">
        <v>0</v>
      </c>
      <c r="I1473" s="34">
        <v>0</v>
      </c>
      <c r="J1473" s="34"/>
      <c r="K1473" s="72">
        <v>0</v>
      </c>
      <c r="L1473" s="36">
        <f t="shared" si="846"/>
        <v>0</v>
      </c>
      <c r="M1473" s="28">
        <f>IF(L1439=0,0,L1473/L1439*100)</f>
        <v>0</v>
      </c>
      <c r="N1473" s="37" t="str">
        <f t="shared" si="847"/>
        <v xml:space="preserve">     －</v>
      </c>
      <c r="O1473" s="29">
        <f>IF(H1473=0,0,H1473/E1473)</f>
        <v>0</v>
      </c>
      <c r="P1473" s="30">
        <f>IF(K1473=0,0,K1473/E1473)</f>
        <v>0</v>
      </c>
      <c r="Q1473" s="6"/>
      <c r="R1473" s="7"/>
      <c r="S1473" s="8"/>
      <c r="T1473" s="9"/>
      <c r="U1473" s="5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</row>
    <row r="1474" spans="1:31">
      <c r="A1474" s="1"/>
      <c r="B1474" s="58" t="s">
        <v>67</v>
      </c>
      <c r="C1474" s="59">
        <v>5</v>
      </c>
      <c r="D1474" s="60">
        <v>1</v>
      </c>
      <c r="E1474" s="61">
        <v>196</v>
      </c>
      <c r="F1474" s="61">
        <v>162</v>
      </c>
      <c r="G1474" s="61">
        <v>152</v>
      </c>
      <c r="H1474" s="61">
        <v>1931270</v>
      </c>
      <c r="I1474" s="60">
        <v>1246063</v>
      </c>
      <c r="J1474" s="60">
        <v>1236676</v>
      </c>
      <c r="K1474" s="73">
        <v>18120</v>
      </c>
      <c r="L1474" s="63">
        <f t="shared" si="819"/>
        <v>352.33740290286977</v>
      </c>
      <c r="M1474" s="62">
        <v>100</v>
      </c>
      <c r="N1474" s="63"/>
      <c r="O1474" s="64">
        <f t="shared" si="820"/>
        <v>9853.4183673469379</v>
      </c>
      <c r="P1474" s="65">
        <f t="shared" si="821"/>
        <v>92.448979591836732</v>
      </c>
      <c r="Q1474" s="6">
        <f t="shared" ref="Q1474:Q1489" si="848">IF(F1474=0,0,F1474/E1474*100)</f>
        <v>82.653061224489804</v>
      </c>
      <c r="R1474" s="7">
        <f t="shared" ref="R1474:R1489" si="849">IF(G1474=0,0,G1474/E1474*100)</f>
        <v>77.551020408163268</v>
      </c>
      <c r="S1474" s="8">
        <f t="shared" ref="S1474:S1489" si="850">IF(I1474=0,0,I1474/H1474*100)</f>
        <v>64.520393316315179</v>
      </c>
      <c r="T1474" s="9">
        <f t="shared" ref="T1474:T1489" si="851">E1474-F1474</f>
        <v>34</v>
      </c>
      <c r="U1474" s="5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</row>
    <row r="1475" spans="1:31">
      <c r="A1475" s="1"/>
      <c r="B1475" s="31">
        <v>1991</v>
      </c>
      <c r="C1475" s="33">
        <v>9</v>
      </c>
      <c r="D1475" s="34">
        <v>8</v>
      </c>
      <c r="E1475" s="35">
        <v>576</v>
      </c>
      <c r="F1475" s="35">
        <v>568</v>
      </c>
      <c r="G1475" s="35">
        <v>537</v>
      </c>
      <c r="H1475" s="35">
        <v>3466135</v>
      </c>
      <c r="I1475" s="34">
        <v>3425414</v>
      </c>
      <c r="J1475" s="34">
        <v>3253610</v>
      </c>
      <c r="K1475" s="72">
        <v>44398</v>
      </c>
      <c r="L1475" s="36">
        <f t="shared" si="819"/>
        <v>258.08098924050631</v>
      </c>
      <c r="M1475" s="28">
        <f>IF(L1474=0,0,L1475/L1474*100)</f>
        <v>73.248252133950288</v>
      </c>
      <c r="N1475" s="37">
        <f t="shared" ref="N1475:N1490" si="852">IF(L1474=0,"     －",IF(L1475=0,"     －",(L1475-L1474)/L1474*100))</f>
        <v>-26.751747866049719</v>
      </c>
      <c r="O1475" s="29">
        <f t="shared" si="820"/>
        <v>6017.5954861111113</v>
      </c>
      <c r="P1475" s="30">
        <f t="shared" si="821"/>
        <v>77.079861111111114</v>
      </c>
      <c r="Q1475" s="6">
        <f t="shared" si="848"/>
        <v>98.611111111111114</v>
      </c>
      <c r="R1475" s="7">
        <f t="shared" si="849"/>
        <v>93.229166666666657</v>
      </c>
      <c r="S1475" s="8">
        <f t="shared" si="850"/>
        <v>98.825175591833556</v>
      </c>
      <c r="T1475" s="9">
        <f t="shared" si="851"/>
        <v>8</v>
      </c>
      <c r="U1475" s="5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</row>
    <row r="1476" spans="1:31">
      <c r="A1476" s="1"/>
      <c r="B1476" s="31">
        <v>1992</v>
      </c>
      <c r="C1476" s="33">
        <v>6</v>
      </c>
      <c r="D1476" s="34">
        <v>5</v>
      </c>
      <c r="E1476" s="35">
        <v>308</v>
      </c>
      <c r="F1476" s="35">
        <v>306</v>
      </c>
      <c r="G1476" s="35">
        <v>296</v>
      </c>
      <c r="H1476" s="35">
        <v>1926911</v>
      </c>
      <c r="I1476" s="34">
        <v>1914821</v>
      </c>
      <c r="J1476" s="34">
        <v>1862771</v>
      </c>
      <c r="K1476" s="72">
        <v>24814</v>
      </c>
      <c r="L1476" s="36">
        <f t="shared" si="819"/>
        <v>256.70765880470702</v>
      </c>
      <c r="M1476" s="28">
        <f>IF(L1474=0,0,L1476/L1474*100)</f>
        <v>72.858475055364664</v>
      </c>
      <c r="N1476" s="37">
        <f t="shared" si="852"/>
        <v>-0.53213157615397988</v>
      </c>
      <c r="O1476" s="29">
        <f t="shared" si="820"/>
        <v>6256.204545454545</v>
      </c>
      <c r="P1476" s="30">
        <f t="shared" si="821"/>
        <v>80.564935064935071</v>
      </c>
      <c r="Q1476" s="6">
        <f t="shared" si="848"/>
        <v>99.350649350649363</v>
      </c>
      <c r="R1476" s="7">
        <f t="shared" si="849"/>
        <v>96.103896103896105</v>
      </c>
      <c r="S1476" s="8">
        <f t="shared" si="850"/>
        <v>99.372570917909542</v>
      </c>
      <c r="T1476" s="9">
        <f t="shared" si="851"/>
        <v>2</v>
      </c>
      <c r="U1476" s="5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</row>
    <row r="1477" spans="1:31">
      <c r="A1477" s="1"/>
      <c r="B1477" s="31">
        <f>B1476+1</f>
        <v>1993</v>
      </c>
      <c r="C1477" s="33">
        <v>17</v>
      </c>
      <c r="D1477" s="34">
        <v>16</v>
      </c>
      <c r="E1477" s="35">
        <v>682</v>
      </c>
      <c r="F1477" s="35">
        <v>668</v>
      </c>
      <c r="G1477" s="35">
        <v>620</v>
      </c>
      <c r="H1477" s="35">
        <v>3663217</v>
      </c>
      <c r="I1477" s="34">
        <v>3562213</v>
      </c>
      <c r="J1477" s="34">
        <v>3300071</v>
      </c>
      <c r="K1477" s="72">
        <v>49202</v>
      </c>
      <c r="L1477" s="36">
        <f t="shared" si="819"/>
        <v>246.12392777244827</v>
      </c>
      <c r="M1477" s="28">
        <f>IF(L1474=0,0,L1477/L1474*100)</f>
        <v>69.854612580060987</v>
      </c>
      <c r="N1477" s="37">
        <f t="shared" si="852"/>
        <v>-4.1228731084764538</v>
      </c>
      <c r="O1477" s="29">
        <f t="shared" si="820"/>
        <v>5371.2859237536659</v>
      </c>
      <c r="P1477" s="30">
        <f t="shared" si="821"/>
        <v>72.143695014662754</v>
      </c>
      <c r="Q1477" s="6">
        <f t="shared" si="848"/>
        <v>97.94721407624634</v>
      </c>
      <c r="R1477" s="7">
        <f t="shared" si="849"/>
        <v>90.909090909090907</v>
      </c>
      <c r="S1477" s="8">
        <f t="shared" si="850"/>
        <v>97.242751384916588</v>
      </c>
      <c r="T1477" s="9">
        <f t="shared" si="851"/>
        <v>14</v>
      </c>
      <c r="U1477" s="5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</row>
    <row r="1478" spans="1:31">
      <c r="A1478" s="1"/>
      <c r="B1478" s="31">
        <f t="shared" ref="B1478:B1498" si="853">B1477+1</f>
        <v>1994</v>
      </c>
      <c r="C1478" s="33">
        <v>20</v>
      </c>
      <c r="D1478" s="34">
        <v>19</v>
      </c>
      <c r="E1478" s="35">
        <v>657</v>
      </c>
      <c r="F1478" s="35">
        <v>656</v>
      </c>
      <c r="G1478" s="35">
        <v>617</v>
      </c>
      <c r="H1478" s="35">
        <v>3437218</v>
      </c>
      <c r="I1478" s="34">
        <v>3431505</v>
      </c>
      <c r="J1478" s="34">
        <v>3236623</v>
      </c>
      <c r="K1478" s="72">
        <v>43993</v>
      </c>
      <c r="L1478" s="36">
        <f t="shared" si="819"/>
        <v>258.28396608642282</v>
      </c>
      <c r="M1478" s="28">
        <f>IF(L1474=0,0,L1478/L1474*100)</f>
        <v>73.305860790949012</v>
      </c>
      <c r="N1478" s="37">
        <f t="shared" si="852"/>
        <v>4.9406160644474237</v>
      </c>
      <c r="O1478" s="29">
        <f t="shared" si="820"/>
        <v>5231.6864535768646</v>
      </c>
      <c r="P1478" s="30">
        <f t="shared" si="821"/>
        <v>66.960426179604255</v>
      </c>
      <c r="Q1478" s="6">
        <f t="shared" si="848"/>
        <v>99.847792998477928</v>
      </c>
      <c r="R1478" s="7">
        <f t="shared" si="849"/>
        <v>93.911719939117205</v>
      </c>
      <c r="S1478" s="8">
        <f t="shared" si="850"/>
        <v>99.833790001099729</v>
      </c>
      <c r="T1478" s="9">
        <f t="shared" si="851"/>
        <v>1</v>
      </c>
      <c r="U1478" s="5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</row>
    <row r="1479" spans="1:31">
      <c r="A1479" s="1"/>
      <c r="B1479" s="31">
        <f t="shared" si="853"/>
        <v>1995</v>
      </c>
      <c r="C1479" s="33">
        <v>40</v>
      </c>
      <c r="D1479" s="34">
        <v>25</v>
      </c>
      <c r="E1479" s="35">
        <v>1230</v>
      </c>
      <c r="F1479" s="35">
        <v>1123</v>
      </c>
      <c r="G1479" s="35">
        <v>996</v>
      </c>
      <c r="H1479" s="35">
        <v>6003810</v>
      </c>
      <c r="I1479" s="34">
        <v>5466060</v>
      </c>
      <c r="J1479" s="34">
        <v>4872651</v>
      </c>
      <c r="K1479" s="72">
        <v>85516</v>
      </c>
      <c r="L1479" s="36">
        <f t="shared" si="819"/>
        <v>232.0884398451752</v>
      </c>
      <c r="M1479" s="28">
        <f>IF(L1474=0,0,L1479/L1474*100)</f>
        <v>65.871076398084242</v>
      </c>
      <c r="N1479" s="37">
        <f t="shared" si="852"/>
        <v>-10.142141859662514</v>
      </c>
      <c r="O1479" s="29">
        <f t="shared" si="820"/>
        <v>4881.1463414634145</v>
      </c>
      <c r="P1479" s="30">
        <f t="shared" si="821"/>
        <v>69.525203252032526</v>
      </c>
      <c r="Q1479" s="6">
        <f t="shared" si="848"/>
        <v>91.300813008130078</v>
      </c>
      <c r="R1479" s="7">
        <f t="shared" si="849"/>
        <v>80.975609756097569</v>
      </c>
      <c r="S1479" s="8">
        <f t="shared" si="850"/>
        <v>91.043187575889306</v>
      </c>
      <c r="T1479" s="9">
        <f t="shared" si="851"/>
        <v>107</v>
      </c>
      <c r="U1479" s="5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</row>
    <row r="1480" spans="1:31">
      <c r="A1480" s="1"/>
      <c r="B1480" s="31">
        <f t="shared" si="853"/>
        <v>1996</v>
      </c>
      <c r="C1480" s="33">
        <v>29</v>
      </c>
      <c r="D1480" s="34">
        <v>26</v>
      </c>
      <c r="E1480" s="35">
        <v>969</v>
      </c>
      <c r="F1480" s="35">
        <v>953</v>
      </c>
      <c r="G1480" s="35">
        <v>908</v>
      </c>
      <c r="H1480" s="35">
        <v>4523797</v>
      </c>
      <c r="I1480" s="34">
        <v>4457905</v>
      </c>
      <c r="J1480" s="34">
        <v>4246180</v>
      </c>
      <c r="K1480" s="72">
        <v>71163</v>
      </c>
      <c r="L1480" s="36">
        <f t="shared" si="819"/>
        <v>210.14681290361563</v>
      </c>
      <c r="M1480" s="28">
        <f>IF(L1474=0,0,L1480/L1474*100)</f>
        <v>59.643628854682682</v>
      </c>
      <c r="N1480" s="37">
        <f t="shared" si="852"/>
        <v>-9.4539938982728753</v>
      </c>
      <c r="O1480" s="29">
        <f t="shared" si="820"/>
        <v>4668.5211558307537</v>
      </c>
      <c r="P1480" s="30">
        <f t="shared" si="821"/>
        <v>73.43962848297214</v>
      </c>
      <c r="Q1480" s="6">
        <f t="shared" si="848"/>
        <v>98.348813209494324</v>
      </c>
      <c r="R1480" s="7">
        <f t="shared" si="849"/>
        <v>93.704850361197117</v>
      </c>
      <c r="S1480" s="8">
        <f t="shared" si="850"/>
        <v>98.543435967617469</v>
      </c>
      <c r="T1480" s="9">
        <f t="shared" si="851"/>
        <v>16</v>
      </c>
      <c r="U1480" s="5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</row>
    <row r="1481" spans="1:31">
      <c r="A1481" s="1"/>
      <c r="B1481" s="31">
        <f t="shared" si="853"/>
        <v>1997</v>
      </c>
      <c r="C1481" s="33">
        <v>29</v>
      </c>
      <c r="D1481">
        <v>19</v>
      </c>
      <c r="E1481" s="35">
        <v>1105</v>
      </c>
      <c r="F1481" s="35">
        <v>1047</v>
      </c>
      <c r="G1481" s="35">
        <v>913</v>
      </c>
      <c r="H1481" s="35">
        <v>5384935</v>
      </c>
      <c r="I1481" s="34">
        <v>5121820</v>
      </c>
      <c r="J1481" s="34">
        <v>4535802</v>
      </c>
      <c r="K1481" s="72">
        <v>85201</v>
      </c>
      <c r="L1481" s="36">
        <f t="shared" si="819"/>
        <v>208.93428978885225</v>
      </c>
      <c r="M1481" s="28">
        <f>IF(L1474=0,0,L1481/L1474*100)</f>
        <v>59.299491926620682</v>
      </c>
      <c r="N1481" s="37">
        <f t="shared" si="852"/>
        <v>-0.57698858146352094</v>
      </c>
      <c r="O1481" s="29">
        <f t="shared" si="820"/>
        <v>4873.2443438914024</v>
      </c>
      <c r="P1481" s="30">
        <f t="shared" si="821"/>
        <v>77.10497737556561</v>
      </c>
      <c r="Q1481" s="6">
        <f t="shared" si="848"/>
        <v>94.751131221719447</v>
      </c>
      <c r="R1481" s="7">
        <f t="shared" si="849"/>
        <v>82.624434389140262</v>
      </c>
      <c r="S1481" s="8">
        <f t="shared" si="850"/>
        <v>95.113868598228208</v>
      </c>
      <c r="T1481" s="9">
        <f t="shared" si="851"/>
        <v>58</v>
      </c>
      <c r="U1481" s="5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</row>
    <row r="1482" spans="1:31">
      <c r="A1482" s="1"/>
      <c r="B1482" s="31">
        <f t="shared" si="853"/>
        <v>1998</v>
      </c>
      <c r="C1482" s="33">
        <v>41</v>
      </c>
      <c r="D1482" s="34">
        <v>22</v>
      </c>
      <c r="E1482" s="35">
        <v>1294</v>
      </c>
      <c r="F1482" s="35">
        <v>1168</v>
      </c>
      <c r="G1482" s="35">
        <v>1059</v>
      </c>
      <c r="H1482" s="35">
        <v>5657540</v>
      </c>
      <c r="I1482" s="34">
        <v>5114400</v>
      </c>
      <c r="J1482" s="34">
        <v>4654240</v>
      </c>
      <c r="K1482" s="72">
        <v>95286</v>
      </c>
      <c r="L1482" s="36">
        <f t="shared" si="819"/>
        <v>196.27838907289635</v>
      </c>
      <c r="M1482" s="28">
        <f>IF(L1474=0,0,L1482/L1474*100)</f>
        <v>55.707508614123824</v>
      </c>
      <c r="N1482" s="37">
        <f t="shared" si="852"/>
        <v>-6.0573593395061609</v>
      </c>
      <c r="O1482" s="29">
        <f t="shared" si="820"/>
        <v>4372.1329211746524</v>
      </c>
      <c r="P1482" s="30">
        <f t="shared" si="821"/>
        <v>73.636785162287481</v>
      </c>
      <c r="Q1482" s="6">
        <f t="shared" si="848"/>
        <v>90.262751159196284</v>
      </c>
      <c r="R1482" s="7">
        <f t="shared" si="849"/>
        <v>81.839258114374033</v>
      </c>
      <c r="S1482" s="8">
        <f t="shared" si="850"/>
        <v>90.399714363486609</v>
      </c>
      <c r="T1482" s="9">
        <f t="shared" si="851"/>
        <v>126</v>
      </c>
      <c r="U1482" s="5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</row>
    <row r="1483" spans="1:31">
      <c r="A1483" s="1"/>
      <c r="B1483" s="31">
        <f t="shared" si="853"/>
        <v>1999</v>
      </c>
      <c r="C1483" s="33">
        <v>65</v>
      </c>
      <c r="D1483" s="34">
        <v>53</v>
      </c>
      <c r="E1483" s="35">
        <v>2933</v>
      </c>
      <c r="F1483" s="35">
        <v>2822</v>
      </c>
      <c r="G1483" s="35">
        <v>2658</v>
      </c>
      <c r="H1483" s="35">
        <v>12738100</v>
      </c>
      <c r="I1483" s="34">
        <v>12253000</v>
      </c>
      <c r="J1483" s="34">
        <v>11540500</v>
      </c>
      <c r="K1483" s="72">
        <v>227777</v>
      </c>
      <c r="L1483" s="36">
        <f t="shared" si="819"/>
        <v>184.87097563845342</v>
      </c>
      <c r="M1483" s="28">
        <f>IF(L1474=0,0,L1483/L1474*100)</f>
        <v>52.46986953849391</v>
      </c>
      <c r="N1483" s="37">
        <f t="shared" si="852"/>
        <v>-5.8118540142523285</v>
      </c>
      <c r="O1483" s="29">
        <f t="shared" si="820"/>
        <v>4343.0276167746333</v>
      </c>
      <c r="P1483" s="30">
        <f t="shared" si="821"/>
        <v>77.660075008523691</v>
      </c>
      <c r="Q1483" s="6">
        <f t="shared" si="848"/>
        <v>96.215479031708156</v>
      </c>
      <c r="R1483" s="7">
        <f t="shared" si="849"/>
        <v>90.623934538015689</v>
      </c>
      <c r="S1483" s="8">
        <f t="shared" si="850"/>
        <v>96.191739741405698</v>
      </c>
      <c r="T1483" s="9">
        <f t="shared" si="851"/>
        <v>111</v>
      </c>
      <c r="U1483" s="5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</row>
    <row r="1484" spans="1:31">
      <c r="A1484" s="1"/>
      <c r="B1484" s="31">
        <f t="shared" si="853"/>
        <v>2000</v>
      </c>
      <c r="C1484" s="33">
        <v>43</v>
      </c>
      <c r="D1484" s="34">
        <v>27</v>
      </c>
      <c r="E1484" s="35">
        <v>2071</v>
      </c>
      <c r="F1484" s="35">
        <v>1951</v>
      </c>
      <c r="G1484" s="35">
        <v>1800</v>
      </c>
      <c r="H1484" s="35">
        <v>9452400</v>
      </c>
      <c r="I1484" s="34">
        <v>8935760</v>
      </c>
      <c r="J1484" s="34">
        <v>8319440</v>
      </c>
      <c r="K1484" s="72">
        <v>170349</v>
      </c>
      <c r="L1484" s="36">
        <f t="shared" si="819"/>
        <v>183.43257002976245</v>
      </c>
      <c r="M1484" s="28">
        <f>IF(L1474=0,0,L1484/L1474*100)</f>
        <v>52.061622898528896</v>
      </c>
      <c r="N1484" s="37">
        <f t="shared" si="852"/>
        <v>-0.77805918626405546</v>
      </c>
      <c r="O1484" s="29">
        <f t="shared" si="820"/>
        <v>4564.1718976339935</v>
      </c>
      <c r="P1484" s="30">
        <f t="shared" si="821"/>
        <v>82.254466441332696</v>
      </c>
      <c r="Q1484" s="6">
        <f t="shared" si="848"/>
        <v>94.205697730564935</v>
      </c>
      <c r="R1484" s="7">
        <f t="shared" si="849"/>
        <v>86.91453404152584</v>
      </c>
      <c r="S1484" s="8">
        <f t="shared" si="850"/>
        <v>94.53429816766112</v>
      </c>
      <c r="T1484" s="9">
        <f t="shared" si="851"/>
        <v>120</v>
      </c>
      <c r="U1484" s="5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</row>
    <row r="1485" spans="1:31">
      <c r="A1485" s="1"/>
      <c r="B1485" s="31">
        <f t="shared" si="853"/>
        <v>2001</v>
      </c>
      <c r="C1485" s="33">
        <v>56</v>
      </c>
      <c r="D1485" s="34"/>
      <c r="E1485" s="35">
        <v>2091</v>
      </c>
      <c r="F1485" s="35">
        <v>1994</v>
      </c>
      <c r="G1485" s="35">
        <v>1834</v>
      </c>
      <c r="H1485" s="35">
        <v>8798537</v>
      </c>
      <c r="I1485" s="34">
        <v>8389272</v>
      </c>
      <c r="J1485" s="34"/>
      <c r="K1485" s="72">
        <v>167523</v>
      </c>
      <c r="L1485" s="36">
        <f t="shared" si="819"/>
        <v>173.6240853128227</v>
      </c>
      <c r="M1485" s="28">
        <f>IF(L1474=0,0,L1485/L1474*100)</f>
        <v>49.277789948598311</v>
      </c>
      <c r="N1485" s="37">
        <f t="shared" si="852"/>
        <v>-5.3471881876529839</v>
      </c>
      <c r="O1485" s="29">
        <f t="shared" si="820"/>
        <v>4207.8130081300815</v>
      </c>
      <c r="P1485" s="30">
        <f t="shared" si="821"/>
        <v>80.116212338593968</v>
      </c>
      <c r="Q1485" s="6">
        <f t="shared" si="848"/>
        <v>95.3610712577714</v>
      </c>
      <c r="R1485" s="7">
        <f t="shared" si="849"/>
        <v>87.7092300334768</v>
      </c>
      <c r="S1485" s="8">
        <f t="shared" si="850"/>
        <v>95.348488049774645</v>
      </c>
      <c r="T1485" s="9">
        <f t="shared" si="851"/>
        <v>97</v>
      </c>
      <c r="U1485" s="5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</row>
    <row r="1486" spans="1:31">
      <c r="A1486" s="1"/>
      <c r="B1486" s="31">
        <f t="shared" si="853"/>
        <v>2002</v>
      </c>
      <c r="C1486" s="33">
        <v>59</v>
      </c>
      <c r="D1486" s="34"/>
      <c r="E1486" s="35">
        <v>1438</v>
      </c>
      <c r="F1486" s="35">
        <v>1329</v>
      </c>
      <c r="G1486" s="35">
        <v>1235</v>
      </c>
      <c r="H1486" s="35">
        <v>6503599</v>
      </c>
      <c r="I1486" s="34">
        <v>6012863</v>
      </c>
      <c r="J1486" s="34"/>
      <c r="K1486" s="72">
        <v>118678</v>
      </c>
      <c r="L1486" s="36">
        <f t="shared" si="819"/>
        <v>181.15798633461972</v>
      </c>
      <c r="M1486" s="28">
        <f>IF(L1474=0,0,L1486/L1474*100)</f>
        <v>51.416053147374832</v>
      </c>
      <c r="N1486" s="37">
        <f t="shared" si="852"/>
        <v>4.3392027138533287</v>
      </c>
      <c r="O1486" s="29">
        <f t="shared" si="820"/>
        <v>4522.6696801112657</v>
      </c>
      <c r="P1486" s="30">
        <f t="shared" si="821"/>
        <v>82.529902642559108</v>
      </c>
      <c r="Q1486" s="6">
        <f t="shared" si="848"/>
        <v>92.42002781641169</v>
      </c>
      <c r="R1486" s="7">
        <f t="shared" si="849"/>
        <v>85.883171070931851</v>
      </c>
      <c r="S1486" s="8">
        <f t="shared" si="850"/>
        <v>92.454393328986001</v>
      </c>
      <c r="T1486" s="9">
        <f t="shared" si="851"/>
        <v>109</v>
      </c>
      <c r="U1486" s="5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</row>
    <row r="1487" spans="1:31">
      <c r="A1487" s="1"/>
      <c r="B1487" s="31">
        <f t="shared" si="853"/>
        <v>2003</v>
      </c>
      <c r="C1487" s="33">
        <v>59</v>
      </c>
      <c r="D1487" s="34"/>
      <c r="E1487" s="35">
        <v>1550</v>
      </c>
      <c r="F1487" s="35">
        <v>1431</v>
      </c>
      <c r="G1487" s="35"/>
      <c r="H1487" s="35">
        <v>6667391</v>
      </c>
      <c r="I1487" s="34">
        <v>6161887</v>
      </c>
      <c r="J1487" s="34"/>
      <c r="K1487" s="72">
        <v>126148</v>
      </c>
      <c r="L1487" s="36">
        <f t="shared" si="819"/>
        <v>174.72276865253514</v>
      </c>
      <c r="M1487" s="28">
        <f>IF(L1474=0,0,L1487/L1474*100)</f>
        <v>49.589617001491511</v>
      </c>
      <c r="N1487" s="37">
        <f t="shared" si="852"/>
        <v>-3.5522682782518871</v>
      </c>
      <c r="O1487" s="29">
        <f t="shared" si="820"/>
        <v>4301.5425806451613</v>
      </c>
      <c r="P1487" s="30">
        <f t="shared" si="821"/>
        <v>81.385806451612908</v>
      </c>
      <c r="Q1487" s="15">
        <f t="shared" si="848"/>
        <v>92.322580645161295</v>
      </c>
      <c r="R1487" s="16">
        <f t="shared" si="849"/>
        <v>0</v>
      </c>
      <c r="S1487" s="17">
        <f t="shared" si="850"/>
        <v>92.418263755642954</v>
      </c>
      <c r="T1487" s="18">
        <f t="shared" si="851"/>
        <v>119</v>
      </c>
      <c r="U1487" s="5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</row>
    <row r="1488" spans="1:31">
      <c r="A1488" s="1"/>
      <c r="B1488" s="31">
        <f t="shared" si="853"/>
        <v>2004</v>
      </c>
      <c r="C1488" s="33">
        <v>78</v>
      </c>
      <c r="D1488" s="34"/>
      <c r="E1488" s="35">
        <v>1944</v>
      </c>
      <c r="F1488" s="35">
        <v>1846</v>
      </c>
      <c r="G1488" s="35"/>
      <c r="H1488" s="35">
        <v>8325470</v>
      </c>
      <c r="I1488" s="34">
        <v>7938132</v>
      </c>
      <c r="J1488" s="34"/>
      <c r="K1488" s="72">
        <v>151915</v>
      </c>
      <c r="L1488" s="36">
        <f t="shared" si="819"/>
        <v>181.16823366092879</v>
      </c>
      <c r="M1488" s="28">
        <f>IF(L1474=0,0,L1488/L1474*100)</f>
        <v>51.418961531845127</v>
      </c>
      <c r="N1488" s="37">
        <f t="shared" si="852"/>
        <v>3.6889668462222676</v>
      </c>
      <c r="O1488" s="29">
        <f t="shared" si="820"/>
        <v>4282.6491769547329</v>
      </c>
      <c r="P1488" s="30">
        <f t="shared" si="821"/>
        <v>78.14557613168725</v>
      </c>
      <c r="Q1488" s="6">
        <f t="shared" si="848"/>
        <v>94.958847736625515</v>
      </c>
      <c r="R1488" s="7">
        <f t="shared" si="849"/>
        <v>0</v>
      </c>
      <c r="S1488" s="8">
        <f t="shared" si="850"/>
        <v>95.34755395190902</v>
      </c>
      <c r="T1488" s="9">
        <f t="shared" si="851"/>
        <v>98</v>
      </c>
      <c r="U1488" s="5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</row>
    <row r="1489" spans="1:31">
      <c r="A1489" s="1"/>
      <c r="B1489" s="31">
        <f t="shared" si="853"/>
        <v>2005</v>
      </c>
      <c r="C1489" s="33">
        <v>42</v>
      </c>
      <c r="D1489" s="34"/>
      <c r="E1489" s="35">
        <v>1119</v>
      </c>
      <c r="F1489" s="35">
        <v>1109</v>
      </c>
      <c r="G1489" s="35"/>
      <c r="H1489" s="35">
        <v>4438562</v>
      </c>
      <c r="I1489" s="34">
        <v>4391352</v>
      </c>
      <c r="J1489" s="34"/>
      <c r="K1489" s="72">
        <v>91231</v>
      </c>
      <c r="L1489" s="36">
        <f t="shared" si="819"/>
        <v>160.83249650184695</v>
      </c>
      <c r="M1489" s="28">
        <f>IF(L1474=0,0,L1489/L1474*100)</f>
        <v>45.647295795667844</v>
      </c>
      <c r="N1489" s="37">
        <f t="shared" si="852"/>
        <v>-11.224780828377366</v>
      </c>
      <c r="O1489" s="29">
        <f t="shared" si="820"/>
        <v>3966.5433422698839</v>
      </c>
      <c r="P1489" s="30">
        <f t="shared" si="821"/>
        <v>81.529043789097415</v>
      </c>
      <c r="Q1489" s="6">
        <f t="shared" si="848"/>
        <v>99.106344950848964</v>
      </c>
      <c r="R1489" s="7">
        <f t="shared" si="849"/>
        <v>0</v>
      </c>
      <c r="S1489" s="8">
        <f t="shared" si="850"/>
        <v>98.936367228845739</v>
      </c>
      <c r="T1489" s="9">
        <f t="shared" si="851"/>
        <v>10</v>
      </c>
      <c r="U1489" s="5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</row>
    <row r="1490" spans="1:31">
      <c r="A1490" s="1"/>
      <c r="B1490" s="31">
        <f t="shared" si="853"/>
        <v>2006</v>
      </c>
      <c r="C1490" s="33">
        <v>34</v>
      </c>
      <c r="D1490" s="34">
        <v>0</v>
      </c>
      <c r="E1490" s="35">
        <v>1334</v>
      </c>
      <c r="F1490" s="35">
        <v>1290</v>
      </c>
      <c r="G1490" s="35">
        <v>0</v>
      </c>
      <c r="H1490" s="35">
        <v>5903983</v>
      </c>
      <c r="I1490" s="34">
        <v>5705927</v>
      </c>
      <c r="J1490" s="34">
        <v>0</v>
      </c>
      <c r="K1490" s="72">
        <v>105705</v>
      </c>
      <c r="L1490" s="36">
        <f t="shared" si="819"/>
        <v>184.63903241795563</v>
      </c>
      <c r="M1490" s="28">
        <f>IF(L1474=0,0,L1490/L1474*100)</f>
        <v>52.404039678085432</v>
      </c>
      <c r="N1490" s="37">
        <f t="shared" si="852"/>
        <v>14.802068259778148</v>
      </c>
      <c r="O1490" s="29">
        <f t="shared" si="820"/>
        <v>4425.7743628185908</v>
      </c>
      <c r="P1490" s="30">
        <f t="shared" si="821"/>
        <v>79.239130434782609</v>
      </c>
      <c r="Q1490" s="6"/>
      <c r="R1490" s="7"/>
      <c r="S1490" s="8"/>
      <c r="T1490" s="9"/>
      <c r="U1490" s="5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</row>
    <row r="1491" spans="1:31">
      <c r="A1491" s="1"/>
      <c r="B1491" s="31">
        <f t="shared" si="853"/>
        <v>2007</v>
      </c>
      <c r="C1491" s="33">
        <v>22</v>
      </c>
      <c r="D1491" s="34"/>
      <c r="E1491" s="35">
        <v>575</v>
      </c>
      <c r="F1491" s="35">
        <v>537</v>
      </c>
      <c r="G1491" s="35"/>
      <c r="H1491" s="35">
        <v>3278688</v>
      </c>
      <c r="I1491" s="34">
        <v>3086464</v>
      </c>
      <c r="J1491" s="34"/>
      <c r="K1491" s="72">
        <v>44347</v>
      </c>
      <c r="L1491" s="36">
        <f t="shared" ref="L1491:L1496" si="854">IF(H1491=0,0,H1491/K1491*3.30578)</f>
        <v>244.40483497508285</v>
      </c>
      <c r="M1491" s="28">
        <f>IF(L1474=0,0,L1491/L1474*100)</f>
        <v>69.366701622211508</v>
      </c>
      <c r="N1491" s="37">
        <f>IF(L1490=0,"     －",IF(L1491=0,"     －",(L1491-L1490)/L1490*100))</f>
        <v>32.368996833691789</v>
      </c>
      <c r="O1491" s="29">
        <f>IF(H1491=0,0,H1491/E1491)</f>
        <v>5702.0660869565218</v>
      </c>
      <c r="P1491" s="30">
        <f>IF(K1491=0,0,K1491/E1491)</f>
        <v>77.125217391304346</v>
      </c>
      <c r="Q1491" s="6"/>
      <c r="R1491" s="7"/>
      <c r="S1491" s="8"/>
      <c r="T1491" s="9"/>
      <c r="U1491" s="5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</row>
    <row r="1492" spans="1:31">
      <c r="A1492" s="1"/>
      <c r="B1492" s="31">
        <f t="shared" si="853"/>
        <v>2008</v>
      </c>
      <c r="C1492" s="33">
        <v>20</v>
      </c>
      <c r="D1492" s="34"/>
      <c r="E1492" s="35">
        <v>269</v>
      </c>
      <c r="F1492" s="35">
        <v>229</v>
      </c>
      <c r="G1492" s="35"/>
      <c r="H1492" s="35">
        <v>1410485</v>
      </c>
      <c r="I1492" s="34">
        <v>1218259</v>
      </c>
      <c r="J1492" s="34"/>
      <c r="K1492" s="72">
        <v>20247</v>
      </c>
      <c r="L1492" s="36">
        <f t="shared" si="854"/>
        <v>230.29353006865213</v>
      </c>
      <c r="M1492" s="28">
        <f>IF(L1474=0,0,L1492/L1474*100)</f>
        <v>65.361647151647446</v>
      </c>
      <c r="N1492" s="37">
        <f>IF(L1491=0,"     －",IF(L1492=0,"     －",(L1492-L1491)/L1491*100))</f>
        <v>-5.7737421225195362</v>
      </c>
      <c r="O1492" s="29">
        <f>IF(H1492=0,0,H1492/E1492)</f>
        <v>5243.4386617100372</v>
      </c>
      <c r="P1492" s="30">
        <f>IF(K1492=0,0,K1492/E1492)</f>
        <v>75.267657992565063</v>
      </c>
      <c r="Q1492" s="6"/>
      <c r="R1492" s="7"/>
      <c r="S1492" s="8"/>
      <c r="T1492" s="9"/>
      <c r="U1492" s="5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</row>
    <row r="1493" spans="1:31">
      <c r="A1493" s="1"/>
      <c r="B1493" s="31">
        <f t="shared" si="853"/>
        <v>2009</v>
      </c>
      <c r="C1493" s="33">
        <v>11</v>
      </c>
      <c r="D1493" s="34"/>
      <c r="E1493" s="35">
        <v>164</v>
      </c>
      <c r="F1493" s="35">
        <v>147</v>
      </c>
      <c r="G1493" s="35"/>
      <c r="H1493" s="35">
        <v>817260</v>
      </c>
      <c r="I1493" s="34">
        <v>741850</v>
      </c>
      <c r="J1493" s="34"/>
      <c r="K1493" s="72">
        <v>12208</v>
      </c>
      <c r="L1493" s="36">
        <f t="shared" si="854"/>
        <v>221.30420730668413</v>
      </c>
      <c r="M1493" s="28">
        <f>IF(L1474=0,0,L1493/L1474*100)</f>
        <v>62.810307813868945</v>
      </c>
      <c r="N1493" s="37">
        <f>IF(L1492=0,"     －",IF(L1493=0,"     －",(L1493-L1492)/L1492*100))</f>
        <v>-3.9034195877271136</v>
      </c>
      <c r="O1493" s="29">
        <f>IF(H1493=0,0,H1493/E1493)</f>
        <v>4983.292682926829</v>
      </c>
      <c r="P1493" s="30">
        <f>IF(K1493=0,0,K1493/E1493)</f>
        <v>74.439024390243901</v>
      </c>
      <c r="Q1493" s="6"/>
      <c r="R1493" s="7"/>
      <c r="S1493" s="8"/>
      <c r="T1493" s="9"/>
      <c r="U1493" s="5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</row>
    <row r="1494" spans="1:31">
      <c r="A1494" s="1"/>
      <c r="B1494" s="31">
        <f t="shared" si="853"/>
        <v>2010</v>
      </c>
      <c r="C1494" s="33">
        <v>27</v>
      </c>
      <c r="D1494" s="34"/>
      <c r="E1494" s="35">
        <v>697</v>
      </c>
      <c r="F1494" s="35">
        <v>629</v>
      </c>
      <c r="G1494" s="35"/>
      <c r="H1494" s="35">
        <v>3407132</v>
      </c>
      <c r="I1494" s="34">
        <v>3059626</v>
      </c>
      <c r="J1494" s="34"/>
      <c r="K1494" s="72">
        <v>51917</v>
      </c>
      <c r="L1494" s="36">
        <f t="shared" si="854"/>
        <v>216.94683481248916</v>
      </c>
      <c r="M1494" s="28">
        <f>IF(L1474=0,0,L1494/L1474*100)</f>
        <v>61.573603320308209</v>
      </c>
      <c r="N1494" s="37">
        <f>IF(L1493=0,"     －",IF(L1494=0,"     －",(L1494-L1493)/L1493*100))</f>
        <v>-1.9689514931618604</v>
      </c>
      <c r="O1494" s="29">
        <f>IF(H1494=0,0,H1494/E1494)</f>
        <v>4888.2812051649926</v>
      </c>
      <c r="P1494" s="30">
        <f>IF(K1494=0,0,K1494/E1494)</f>
        <v>74.486370157819223</v>
      </c>
      <c r="Q1494" s="6"/>
      <c r="R1494" s="7"/>
      <c r="S1494" s="8"/>
      <c r="T1494" s="9"/>
      <c r="U1494" s="5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</row>
    <row r="1495" spans="1:31">
      <c r="A1495" s="1"/>
      <c r="B1495" s="31">
        <f t="shared" si="853"/>
        <v>2011</v>
      </c>
      <c r="C1495" s="33">
        <v>31</v>
      </c>
      <c r="D1495" s="34"/>
      <c r="E1495" s="35">
        <v>839</v>
      </c>
      <c r="F1495" s="35">
        <v>787</v>
      </c>
      <c r="G1495" s="35"/>
      <c r="H1495" s="35">
        <v>4009913</v>
      </c>
      <c r="I1495" s="34">
        <v>3761436</v>
      </c>
      <c r="J1495" s="34"/>
      <c r="K1495" s="72">
        <v>62592</v>
      </c>
      <c r="L1495" s="36">
        <f t="shared" si="854"/>
        <v>211.78249931524795</v>
      </c>
      <c r="M1495" s="28">
        <f>IF(L1474=0,0,L1495/L1474*100)</f>
        <v>60.107867507223148</v>
      </c>
      <c r="N1495" s="37">
        <f>IF(L1494=0,"     －",IF(L1495=0,"     －",(L1495-L1494)/L1494*100))</f>
        <v>-2.3804613244091963</v>
      </c>
      <c r="O1495" s="29">
        <f>IF(H1495=0,0,H1495/E1495)</f>
        <v>4779.3957091775919</v>
      </c>
      <c r="P1495" s="30">
        <f>IF(K1495=0,0,K1495/E1495)</f>
        <v>74.603098927294397</v>
      </c>
      <c r="Q1495" s="6"/>
      <c r="R1495" s="7"/>
      <c r="S1495" s="8"/>
      <c r="T1495" s="9"/>
      <c r="U1495" s="5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</row>
    <row r="1496" spans="1:31">
      <c r="A1496" s="1"/>
      <c r="B1496" s="31">
        <f t="shared" si="853"/>
        <v>2012</v>
      </c>
      <c r="C1496" s="33">
        <v>21</v>
      </c>
      <c r="D1496" s="34"/>
      <c r="E1496" s="35">
        <v>460</v>
      </c>
      <c r="F1496" s="35">
        <v>425</v>
      </c>
      <c r="G1496" s="35"/>
      <c r="H1496" s="35">
        <v>2259932</v>
      </c>
      <c r="I1496" s="34">
        <v>2087444</v>
      </c>
      <c r="J1496" s="34"/>
      <c r="K1496" s="72">
        <v>34671</v>
      </c>
      <c r="L1496" s="36">
        <f t="shared" si="854"/>
        <v>215.47800775749184</v>
      </c>
      <c r="M1496" s="28">
        <f>IF(L1474=0,0,L1496/L1474*100)</f>
        <v>61.156722500135331</v>
      </c>
      <c r="N1496" s="37">
        <f t="shared" ref="N1496:N1498" si="855">IF(L1495=0,"     －",IF(L1496=0,"     －",(L1496-L1495)/L1495*100))</f>
        <v>1.7449545898232874</v>
      </c>
      <c r="O1496" s="29">
        <f t="shared" ref="O1496:O1503" si="856">IF(H1496=0,0,H1496/E1496)</f>
        <v>4912.8956521739128</v>
      </c>
      <c r="P1496" s="30">
        <f t="shared" ref="P1496:P1503" si="857">IF(K1496=0,0,K1496/E1496)</f>
        <v>75.371739130434776</v>
      </c>
      <c r="Q1496" s="6"/>
      <c r="R1496" s="7"/>
      <c r="S1496" s="8"/>
      <c r="T1496" s="9"/>
      <c r="U1496" s="5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</row>
    <row r="1497" spans="1:31">
      <c r="A1497" s="1"/>
      <c r="B1497" s="31">
        <f t="shared" si="853"/>
        <v>2013</v>
      </c>
      <c r="C1497" s="33">
        <v>28</v>
      </c>
      <c r="D1497" s="34"/>
      <c r="E1497" s="35">
        <v>560</v>
      </c>
      <c r="F1497" s="35">
        <v>506</v>
      </c>
      <c r="G1497" s="35"/>
      <c r="H1497" s="35">
        <v>2603446</v>
      </c>
      <c r="I1497" s="34">
        <v>2365932</v>
      </c>
      <c r="J1497" s="34"/>
      <c r="K1497" s="72">
        <v>41658</v>
      </c>
      <c r="L1497" s="36">
        <f>IF(H1497=0,0,H1497/K1497*3.30578)</f>
        <v>206.59704541456622</v>
      </c>
      <c r="M1497" s="28">
        <f>IF(L1474=0,0,L1497/L1474*100)</f>
        <v>58.636137892950188</v>
      </c>
      <c r="N1497" s="37">
        <f t="shared" si="855"/>
        <v>-4.1215168245478804</v>
      </c>
      <c r="O1497" s="29">
        <f t="shared" si="856"/>
        <v>4649.0107142857141</v>
      </c>
      <c r="P1497" s="30">
        <f t="shared" si="857"/>
        <v>74.38928571428572</v>
      </c>
      <c r="Q1497" s="6"/>
      <c r="R1497" s="7"/>
      <c r="S1497" s="8"/>
      <c r="T1497" s="9"/>
      <c r="U1497" s="5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</row>
    <row r="1498" spans="1:31">
      <c r="A1498" s="1"/>
      <c r="B1498" s="31">
        <f t="shared" si="853"/>
        <v>2014</v>
      </c>
      <c r="C1498" s="33">
        <v>12</v>
      </c>
      <c r="D1498" s="34"/>
      <c r="E1498" s="35">
        <v>255</v>
      </c>
      <c r="F1498" s="35">
        <v>247</v>
      </c>
      <c r="G1498" s="35"/>
      <c r="H1498" s="35">
        <v>1388213</v>
      </c>
      <c r="I1498" s="34">
        <v>1356073</v>
      </c>
      <c r="J1498" s="34"/>
      <c r="K1498" s="72">
        <v>19373</v>
      </c>
      <c r="L1498" s="36">
        <f>IF(H1498=0,0,H1498/K1498*3.30578)</f>
        <v>236.88260832808547</v>
      </c>
      <c r="M1498" s="28">
        <f>IF(L1474=0,0,L1498/L1474*100)</f>
        <v>67.231751831180929</v>
      </c>
      <c r="N1498" s="37">
        <f t="shared" si="855"/>
        <v>14.659242997762611</v>
      </c>
      <c r="O1498" s="29">
        <f t="shared" si="856"/>
        <v>5443.9725490196079</v>
      </c>
      <c r="P1498" s="30">
        <f t="shared" si="857"/>
        <v>75.97254901960784</v>
      </c>
      <c r="Q1498" s="6"/>
      <c r="R1498" s="7"/>
      <c r="S1498" s="8"/>
      <c r="T1498" s="9"/>
      <c r="U1498" s="5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</row>
    <row r="1499" spans="1:31">
      <c r="A1499" s="1"/>
      <c r="B1499" s="31">
        <f t="shared" ref="B1499:B1508" si="858">B1498+1</f>
        <v>2015</v>
      </c>
      <c r="C1499" s="33">
        <v>15</v>
      </c>
      <c r="D1499" s="34"/>
      <c r="E1499" s="35">
        <v>230</v>
      </c>
      <c r="F1499" s="35">
        <v>219</v>
      </c>
      <c r="G1499" s="35"/>
      <c r="H1499" s="35">
        <v>1073390</v>
      </c>
      <c r="I1499" s="34">
        <v>1023294</v>
      </c>
      <c r="J1499" s="34"/>
      <c r="K1499" s="72">
        <v>15885</v>
      </c>
      <c r="L1499" s="36">
        <f>IF(H1499=0,0,H1499/K1499*3.30578)</f>
        <v>223.37999333962858</v>
      </c>
      <c r="M1499" s="28">
        <f>IF(L1474=0,0,L1499/L1474*100)</f>
        <v>63.399455039182605</v>
      </c>
      <c r="N1499" s="37">
        <f>IF(L1498=0,"     －",IF(L1499=0,"     －",(L1499-L1498)/L1498*100))</f>
        <v>-5.7001293103610156</v>
      </c>
      <c r="O1499" s="29">
        <f t="shared" si="856"/>
        <v>4666.913043478261</v>
      </c>
      <c r="P1499" s="30">
        <f t="shared" si="857"/>
        <v>69.065217391304344</v>
      </c>
      <c r="Q1499" s="6"/>
      <c r="R1499" s="7"/>
      <c r="S1499" s="8"/>
      <c r="T1499" s="9"/>
      <c r="U1499" s="5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</row>
    <row r="1500" spans="1:31">
      <c r="A1500" s="1"/>
      <c r="B1500" s="31">
        <f t="shared" si="858"/>
        <v>2016</v>
      </c>
      <c r="C1500" s="33">
        <v>19</v>
      </c>
      <c r="D1500" s="34"/>
      <c r="E1500" s="35">
        <v>263</v>
      </c>
      <c r="F1500" s="35">
        <v>227</v>
      </c>
      <c r="G1500" s="35"/>
      <c r="H1500" s="35">
        <v>1419856</v>
      </c>
      <c r="I1500" s="34">
        <v>1222054</v>
      </c>
      <c r="J1500" s="34"/>
      <c r="K1500" s="72">
        <v>18731</v>
      </c>
      <c r="L1500" s="36">
        <f>IF(H1500=0,0,H1500/K1500*3.30578)</f>
        <v>250.58627770434038</v>
      </c>
      <c r="M1500" s="28">
        <f>IF(L1474=0,0,L1500/L1474*100)</f>
        <v>71.121111650306531</v>
      </c>
      <c r="N1500" s="37">
        <f>IF(L1499=0,"     －",IF(L1500=0,"     －",(L1500-L1499)/L1499*100))</f>
        <v>12.17937379170173</v>
      </c>
      <c r="O1500" s="29">
        <f t="shared" si="856"/>
        <v>5398.6920152091252</v>
      </c>
      <c r="P1500" s="30">
        <f t="shared" si="857"/>
        <v>71.220532319391637</v>
      </c>
      <c r="Q1500" s="6"/>
      <c r="R1500" s="7"/>
      <c r="S1500" s="8"/>
      <c r="T1500" s="9"/>
      <c r="U1500" s="5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</row>
    <row r="1501" spans="1:31">
      <c r="A1501" s="1"/>
      <c r="B1501" s="31">
        <f t="shared" si="858"/>
        <v>2017</v>
      </c>
      <c r="C1501" s="33">
        <v>15</v>
      </c>
      <c r="D1501" s="34"/>
      <c r="E1501" s="35">
        <v>344</v>
      </c>
      <c r="F1501" s="35">
        <v>322</v>
      </c>
      <c r="G1501" s="35"/>
      <c r="H1501" s="35">
        <v>2489172</v>
      </c>
      <c r="I1501" s="34">
        <v>2348292</v>
      </c>
      <c r="J1501" s="34"/>
      <c r="K1501" s="72">
        <v>24778</v>
      </c>
      <c r="L1501" s="36">
        <f t="shared" ref="L1501:L1508" si="859">IF(H1501=0,0,H1501/K1501*3.30578)</f>
        <v>332.09520599564127</v>
      </c>
      <c r="M1501" s="28">
        <f>IF(L1474=0,0,L1501/L1474*100)</f>
        <v>94.254882751460613</v>
      </c>
      <c r="N1501" s="37">
        <f>IF(L1500=0,"     －",IF(L1501=0,"     －",(L1501-L1500)/L1500*100))</f>
        <v>32.527291214034854</v>
      </c>
      <c r="O1501" s="29">
        <f t="shared" si="856"/>
        <v>7235.9651162790697</v>
      </c>
      <c r="P1501" s="30">
        <f t="shared" si="857"/>
        <v>72.029069767441854</v>
      </c>
      <c r="Q1501" s="6"/>
      <c r="R1501" s="7"/>
      <c r="S1501" s="8"/>
      <c r="T1501" s="9"/>
      <c r="U1501" s="5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</row>
    <row r="1502" spans="1:31">
      <c r="A1502" s="1"/>
      <c r="B1502" s="31">
        <f t="shared" si="858"/>
        <v>2018</v>
      </c>
      <c r="C1502" s="33">
        <v>22</v>
      </c>
      <c r="D1502" s="34"/>
      <c r="E1502" s="35">
        <v>302</v>
      </c>
      <c r="F1502" s="35">
        <v>251</v>
      </c>
      <c r="G1502" s="35"/>
      <c r="H1502" s="35">
        <v>1844842</v>
      </c>
      <c r="I1502" s="34">
        <v>1538938</v>
      </c>
      <c r="J1502" s="34"/>
      <c r="K1502" s="72">
        <v>22770</v>
      </c>
      <c r="L1502" s="36">
        <f t="shared" si="859"/>
        <v>267.83670561089156</v>
      </c>
      <c r="M1502" s="28">
        <f>IF(L1474=0,0,L1502/L1474*100)</f>
        <v>76.017108431921756</v>
      </c>
      <c r="N1502" s="37">
        <f>IF(L1501=0,"     －",IF(L1502=0,"     －",(L1502-L1501)/L1501*100))</f>
        <v>-19.349421257707977</v>
      </c>
      <c r="O1502" s="29">
        <f t="shared" si="856"/>
        <v>6108.7483443708607</v>
      </c>
      <c r="P1502" s="30">
        <f t="shared" si="857"/>
        <v>75.397350993377486</v>
      </c>
      <c r="Q1502" s="6"/>
      <c r="R1502" s="7"/>
      <c r="S1502" s="8"/>
      <c r="T1502" s="9"/>
      <c r="U1502" s="5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</row>
    <row r="1503" spans="1:31">
      <c r="A1503" s="1"/>
      <c r="B1503" s="31">
        <f t="shared" si="858"/>
        <v>2019</v>
      </c>
      <c r="C1503" s="33">
        <v>38</v>
      </c>
      <c r="D1503" s="34"/>
      <c r="E1503" s="35">
        <v>453</v>
      </c>
      <c r="F1503" s="35">
        <v>404</v>
      </c>
      <c r="G1503" s="35"/>
      <c r="H1503" s="35">
        <v>2729503</v>
      </c>
      <c r="I1503" s="34">
        <v>2385478</v>
      </c>
      <c r="J1503" s="34"/>
      <c r="K1503" s="72">
        <v>33024</v>
      </c>
      <c r="L1503" s="36">
        <f t="shared" si="859"/>
        <v>273.22966410307652</v>
      </c>
      <c r="M1503" s="28">
        <f>IF(L1474=0,0,L1503/L1474*100)</f>
        <v>77.547731762783869</v>
      </c>
      <c r="N1503" s="37">
        <f>IF(L1502=0,"     －",IF(L1503=0,"     －",(L1503-L1502)/L1502*100))</f>
        <v>2.0135248004505231</v>
      </c>
      <c r="O1503" s="29">
        <f t="shared" si="856"/>
        <v>6025.3929359823396</v>
      </c>
      <c r="P1503" s="30">
        <f t="shared" si="857"/>
        <v>72.900662251655632</v>
      </c>
      <c r="Q1503" s="6"/>
      <c r="R1503" s="7"/>
      <c r="S1503" s="8"/>
      <c r="T1503" s="9"/>
      <c r="U1503" s="5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</row>
    <row r="1504" spans="1:31">
      <c r="A1504" s="1"/>
      <c r="B1504" s="31">
        <f t="shared" si="858"/>
        <v>2020</v>
      </c>
      <c r="C1504" s="33">
        <v>30</v>
      </c>
      <c r="D1504" s="34"/>
      <c r="E1504" s="35">
        <v>196</v>
      </c>
      <c r="F1504" s="35">
        <v>145</v>
      </c>
      <c r="G1504" s="35"/>
      <c r="H1504" s="35">
        <v>1208334</v>
      </c>
      <c r="I1504" s="34">
        <v>897511</v>
      </c>
      <c r="J1504" s="34"/>
      <c r="K1504" s="72">
        <v>13975</v>
      </c>
      <c r="L1504" s="36">
        <f t="shared" si="859"/>
        <v>285.83086730017885</v>
      </c>
      <c r="M1504" s="28">
        <f>IF(L1474=0,0,L1504/L1474*100)</f>
        <v>81.124190887839106</v>
      </c>
      <c r="N1504" s="37">
        <f t="shared" ref="N1504:N1508" si="860">IF(L1503=0,"     －",IF(L1504=0,"     －",(L1504-L1503)/L1503*100))</f>
        <v>4.6119454995737597</v>
      </c>
      <c r="O1504" s="29">
        <f>IF(H1504=0,0,H1504/E1504)</f>
        <v>6164.9693877551017</v>
      </c>
      <c r="P1504" s="30">
        <f>IF(K1504=0,0,K1504/E1504)</f>
        <v>71.301020408163268</v>
      </c>
      <c r="Q1504" s="6"/>
      <c r="R1504" s="7"/>
      <c r="S1504" s="8"/>
      <c r="T1504" s="9"/>
      <c r="U1504" s="5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</row>
    <row r="1505" spans="1:31">
      <c r="A1505" s="1"/>
      <c r="B1505" s="31">
        <f t="shared" si="858"/>
        <v>2021</v>
      </c>
      <c r="C1505" s="81">
        <v>32</v>
      </c>
      <c r="D1505" s="34"/>
      <c r="E1505" s="35">
        <v>447</v>
      </c>
      <c r="F1505" s="35">
        <v>421</v>
      </c>
      <c r="G1505" s="35"/>
      <c r="H1505" s="35">
        <v>2375324</v>
      </c>
      <c r="I1505" s="34">
        <v>2220632</v>
      </c>
      <c r="J1505" s="34"/>
      <c r="K1505" s="72">
        <v>31068</v>
      </c>
      <c r="L1505" s="36">
        <f t="shared" si="859"/>
        <v>252.74554437749453</v>
      </c>
      <c r="M1505" s="28">
        <f>IF(L1474=0,0,L1505/L1474*100)</f>
        <v>71.733952255750125</v>
      </c>
      <c r="N1505" s="37">
        <f t="shared" si="860"/>
        <v>-11.575139954334675</v>
      </c>
      <c r="O1505" s="29">
        <f>IF(H1505=0,0,H1505/E1505)</f>
        <v>5313.9239373601786</v>
      </c>
      <c r="P1505" s="30">
        <f>IF(K1505=0,0,K1505/E1505)</f>
        <v>69.503355704697981</v>
      </c>
      <c r="Q1505" s="6"/>
      <c r="R1505" s="7"/>
      <c r="S1505" s="8"/>
      <c r="T1505" s="9"/>
      <c r="U1505" s="5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</row>
    <row r="1506" spans="1:31">
      <c r="A1506" s="1"/>
      <c r="B1506" s="31">
        <f t="shared" si="858"/>
        <v>2022</v>
      </c>
      <c r="C1506" s="81">
        <v>25</v>
      </c>
      <c r="D1506" s="34"/>
      <c r="E1506" s="35">
        <v>300</v>
      </c>
      <c r="F1506" s="35">
        <v>282</v>
      </c>
      <c r="G1506" s="35"/>
      <c r="H1506" s="35">
        <v>1685470</v>
      </c>
      <c r="I1506" s="34">
        <v>1564456</v>
      </c>
      <c r="J1506" s="34"/>
      <c r="K1506" s="72">
        <v>20781</v>
      </c>
      <c r="L1506" s="36">
        <f t="shared" si="859"/>
        <v>268.11958118473609</v>
      </c>
      <c r="M1506" s="28">
        <f>IF(L1474=0,0,L1506/L1474*100)</f>
        <v>76.097393854790283</v>
      </c>
      <c r="N1506" s="37">
        <f t="shared" si="860"/>
        <v>6.0828121995611859</v>
      </c>
      <c r="O1506" s="29">
        <f>IF(H1506=0,0,H1506/E1506)</f>
        <v>5618.2333333333336</v>
      </c>
      <c r="P1506" s="30">
        <f>IF(K1506=0,0,K1506/E1506)</f>
        <v>69.27</v>
      </c>
      <c r="Q1506" s="6"/>
      <c r="R1506" s="7"/>
      <c r="S1506" s="8"/>
      <c r="T1506" s="9"/>
      <c r="U1506" s="5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</row>
    <row r="1507" spans="1:31">
      <c r="A1507" s="1"/>
      <c r="B1507" s="31">
        <f t="shared" si="858"/>
        <v>2023</v>
      </c>
      <c r="C1507" s="81">
        <v>15</v>
      </c>
      <c r="D1507" s="34"/>
      <c r="E1507" s="35">
        <v>514</v>
      </c>
      <c r="F1507" s="35">
        <v>477</v>
      </c>
      <c r="G1507" s="35"/>
      <c r="H1507" s="35">
        <v>3181570</v>
      </c>
      <c r="I1507" s="34">
        <v>3000552</v>
      </c>
      <c r="J1507" s="34"/>
      <c r="K1507" s="72">
        <v>34664</v>
      </c>
      <c r="L1507" s="36">
        <f t="shared" si="859"/>
        <v>303.4147955977383</v>
      </c>
      <c r="M1507" s="28">
        <f>IF(L1474=0,0,L1507/L1474*100)</f>
        <v>86.114841370214066</v>
      </c>
      <c r="N1507" s="37">
        <f t="shared" si="860"/>
        <v>13.163982375716001</v>
      </c>
      <c r="O1507" s="29">
        <f>IF(H1507=0,0,H1507/E1507)</f>
        <v>6189.8249027237352</v>
      </c>
      <c r="P1507" s="30">
        <f>IF(K1507=0,0,K1507/E1507)</f>
        <v>67.439688715953309</v>
      </c>
      <c r="Q1507" s="6"/>
      <c r="R1507" s="7"/>
      <c r="S1507" s="8"/>
      <c r="T1507" s="9"/>
      <c r="U1507" s="5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</row>
    <row r="1508" spans="1:31">
      <c r="A1508" s="1"/>
      <c r="B1508" s="31">
        <f t="shared" si="858"/>
        <v>2024</v>
      </c>
      <c r="C1508" s="81">
        <v>15</v>
      </c>
      <c r="D1508" s="34"/>
      <c r="E1508" s="35">
        <v>402</v>
      </c>
      <c r="F1508" s="35">
        <v>389</v>
      </c>
      <c r="G1508" s="35"/>
      <c r="H1508" s="35">
        <v>2501917</v>
      </c>
      <c r="I1508" s="34">
        <v>2415215</v>
      </c>
      <c r="J1508" s="34"/>
      <c r="K1508" s="72">
        <v>27402</v>
      </c>
      <c r="L1508" s="36">
        <f t="shared" si="859"/>
        <v>301.83151522735568</v>
      </c>
      <c r="M1508" s="28">
        <f>IF(L1474=0,0,L1508/L1474*100)</f>
        <v>85.665476540554153</v>
      </c>
      <c r="N1508" s="37">
        <f t="shared" si="860"/>
        <v>-0.521820423181244</v>
      </c>
      <c r="O1508" s="29">
        <f>IF(H1508=0,0,H1508/E1508)</f>
        <v>6223.6741293532341</v>
      </c>
      <c r="P1508" s="30">
        <f>IF(K1508=0,0,K1508/E1508)</f>
        <v>68.164179104477611</v>
      </c>
      <c r="Q1508" s="6"/>
      <c r="R1508" s="7"/>
      <c r="S1508" s="8"/>
      <c r="T1508" s="9"/>
      <c r="U1508" s="5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</row>
    <row r="1509" spans="1:31">
      <c r="A1509" s="1"/>
      <c r="B1509" s="58" t="s">
        <v>68</v>
      </c>
      <c r="C1509" s="59">
        <v>0</v>
      </c>
      <c r="D1509" s="60">
        <v>0</v>
      </c>
      <c r="E1509" s="61">
        <v>0</v>
      </c>
      <c r="F1509" s="61">
        <v>0</v>
      </c>
      <c r="G1509" s="61">
        <v>0</v>
      </c>
      <c r="H1509" s="61">
        <v>0</v>
      </c>
      <c r="I1509" s="60">
        <v>0</v>
      </c>
      <c r="J1509" s="60">
        <v>0</v>
      </c>
      <c r="K1509" s="73">
        <v>0</v>
      </c>
      <c r="L1509" s="63">
        <f t="shared" si="819"/>
        <v>0</v>
      </c>
      <c r="M1509" s="62">
        <v>100</v>
      </c>
      <c r="N1509" s="63"/>
      <c r="O1509" s="64">
        <f t="shared" si="820"/>
        <v>0</v>
      </c>
      <c r="P1509" s="65">
        <f t="shared" si="821"/>
        <v>0</v>
      </c>
      <c r="Q1509" s="6">
        <f t="shared" ref="Q1509:Q1524" si="861">IF(F1509=0,0,F1509/E1509*100)</f>
        <v>0</v>
      </c>
      <c r="R1509" s="7">
        <f t="shared" ref="R1509:R1524" si="862">IF(G1509=0,0,G1509/E1509*100)</f>
        <v>0</v>
      </c>
      <c r="S1509" s="8">
        <f t="shared" ref="S1509:S1524" si="863">IF(I1509=0,0,I1509/H1509*100)</f>
        <v>0</v>
      </c>
      <c r="T1509" s="9">
        <f t="shared" ref="T1509:T1524" si="864">E1509-F1509</f>
        <v>0</v>
      </c>
      <c r="U1509" s="5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</row>
    <row r="1510" spans="1:31">
      <c r="A1510" s="1"/>
      <c r="B1510" s="31">
        <v>1991</v>
      </c>
      <c r="C1510" s="33">
        <v>0</v>
      </c>
      <c r="D1510" s="34">
        <v>0</v>
      </c>
      <c r="E1510" s="35">
        <v>0</v>
      </c>
      <c r="F1510" s="35">
        <v>0</v>
      </c>
      <c r="G1510" s="35">
        <v>0</v>
      </c>
      <c r="H1510" s="35">
        <v>0</v>
      </c>
      <c r="I1510" s="34">
        <v>0</v>
      </c>
      <c r="J1510" s="34">
        <v>0</v>
      </c>
      <c r="K1510" s="72">
        <v>0</v>
      </c>
      <c r="L1510" s="36">
        <f t="shared" si="819"/>
        <v>0</v>
      </c>
      <c r="M1510" s="28">
        <f>IF(L1509=0,0,L1510/L1509*100)</f>
        <v>0</v>
      </c>
      <c r="N1510" s="37" t="str">
        <f t="shared" ref="N1510:N1525" si="865">IF(L1509=0,"     －",IF(L1510=0,"     －",(L1510-L1509)/L1509*100))</f>
        <v xml:space="preserve">     －</v>
      </c>
      <c r="O1510" s="29">
        <f t="shared" si="820"/>
        <v>0</v>
      </c>
      <c r="P1510" s="30">
        <f t="shared" si="821"/>
        <v>0</v>
      </c>
      <c r="Q1510" s="6">
        <f t="shared" si="861"/>
        <v>0</v>
      </c>
      <c r="R1510" s="7">
        <f t="shared" si="862"/>
        <v>0</v>
      </c>
      <c r="S1510" s="8">
        <f t="shared" si="863"/>
        <v>0</v>
      </c>
      <c r="T1510" s="9">
        <f t="shared" si="864"/>
        <v>0</v>
      </c>
      <c r="U1510" s="5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</row>
    <row r="1511" spans="1:31">
      <c r="A1511" s="1"/>
      <c r="B1511" s="31">
        <v>1992</v>
      </c>
      <c r="C1511" s="33">
        <v>1</v>
      </c>
      <c r="D1511" s="34">
        <v>0</v>
      </c>
      <c r="E1511" s="35">
        <v>36</v>
      </c>
      <c r="F1511" s="35">
        <v>25</v>
      </c>
      <c r="G1511" s="35">
        <v>25</v>
      </c>
      <c r="H1511" s="35">
        <v>165520</v>
      </c>
      <c r="I1511" s="34">
        <v>114150</v>
      </c>
      <c r="J1511" s="34">
        <v>114150</v>
      </c>
      <c r="K1511" s="72">
        <v>2429</v>
      </c>
      <c r="L1511" s="36">
        <f t="shared" si="819"/>
        <v>225.26665524907366</v>
      </c>
      <c r="M1511" s="28">
        <f>IF(L1509=0,0,L1511/L1509*100)</f>
        <v>0</v>
      </c>
      <c r="N1511" s="37" t="str">
        <f t="shared" si="865"/>
        <v xml:space="preserve">     －</v>
      </c>
      <c r="O1511" s="29">
        <f t="shared" si="820"/>
        <v>4597.7777777777774</v>
      </c>
      <c r="P1511" s="30">
        <f t="shared" si="821"/>
        <v>67.472222222222229</v>
      </c>
      <c r="Q1511" s="6">
        <f t="shared" si="861"/>
        <v>69.444444444444443</v>
      </c>
      <c r="R1511" s="7">
        <f t="shared" si="862"/>
        <v>69.444444444444443</v>
      </c>
      <c r="S1511" s="8">
        <f t="shared" si="863"/>
        <v>68.96447559207347</v>
      </c>
      <c r="T1511" s="9">
        <f t="shared" si="864"/>
        <v>11</v>
      </c>
      <c r="U1511" s="5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</row>
    <row r="1512" spans="1:31">
      <c r="A1512" s="1"/>
      <c r="B1512" s="31">
        <f>B1511+1</f>
        <v>1993</v>
      </c>
      <c r="C1512" s="33">
        <v>1</v>
      </c>
      <c r="D1512" s="34">
        <v>1</v>
      </c>
      <c r="E1512" s="35">
        <v>30</v>
      </c>
      <c r="F1512" s="35">
        <v>30</v>
      </c>
      <c r="G1512" s="35">
        <v>30</v>
      </c>
      <c r="H1512" s="35">
        <v>109975</v>
      </c>
      <c r="I1512" s="34">
        <v>109975</v>
      </c>
      <c r="J1512" s="34">
        <v>109975</v>
      </c>
      <c r="K1512" s="72">
        <v>1535</v>
      </c>
      <c r="L1512" s="36">
        <f t="shared" si="819"/>
        <v>236.84244657980454</v>
      </c>
      <c r="M1512" s="28">
        <f>IF(L1509=0,0,L1512/L1509*100)</f>
        <v>0</v>
      </c>
      <c r="N1512" s="37">
        <f t="shared" si="865"/>
        <v>5.1387060894262033</v>
      </c>
      <c r="O1512" s="29">
        <f t="shared" si="820"/>
        <v>3665.8333333333335</v>
      </c>
      <c r="P1512" s="30">
        <f t="shared" si="821"/>
        <v>51.166666666666664</v>
      </c>
      <c r="Q1512" s="6">
        <f t="shared" si="861"/>
        <v>100</v>
      </c>
      <c r="R1512" s="7">
        <f t="shared" si="862"/>
        <v>100</v>
      </c>
      <c r="S1512" s="8">
        <f t="shared" si="863"/>
        <v>100</v>
      </c>
      <c r="T1512" s="9">
        <f t="shared" si="864"/>
        <v>0</v>
      </c>
      <c r="U1512" s="5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</row>
    <row r="1513" spans="1:31">
      <c r="A1513" s="1"/>
      <c r="B1513" s="31">
        <f t="shared" ref="B1513:B1533" si="866">B1512+1</f>
        <v>1994</v>
      </c>
      <c r="C1513" s="33">
        <v>0</v>
      </c>
      <c r="D1513" s="34">
        <v>0</v>
      </c>
      <c r="E1513" s="35">
        <v>0</v>
      </c>
      <c r="F1513" s="35">
        <v>0</v>
      </c>
      <c r="G1513" s="35">
        <v>0</v>
      </c>
      <c r="H1513" s="35">
        <v>0</v>
      </c>
      <c r="I1513" s="34">
        <v>0</v>
      </c>
      <c r="J1513" s="34">
        <v>0</v>
      </c>
      <c r="K1513" s="72">
        <v>0</v>
      </c>
      <c r="L1513" s="36">
        <f t="shared" si="819"/>
        <v>0</v>
      </c>
      <c r="M1513" s="28">
        <f>IF(L1509=0,0,L1513/L1509*100)</f>
        <v>0</v>
      </c>
      <c r="N1513" s="37" t="str">
        <f t="shared" si="865"/>
        <v xml:space="preserve">     －</v>
      </c>
      <c r="O1513" s="29">
        <f t="shared" si="820"/>
        <v>0</v>
      </c>
      <c r="P1513" s="30">
        <f t="shared" si="821"/>
        <v>0</v>
      </c>
      <c r="Q1513" s="6">
        <f t="shared" si="861"/>
        <v>0</v>
      </c>
      <c r="R1513" s="7">
        <f t="shared" si="862"/>
        <v>0</v>
      </c>
      <c r="S1513" s="8">
        <f t="shared" si="863"/>
        <v>0</v>
      </c>
      <c r="T1513" s="9">
        <f t="shared" si="864"/>
        <v>0</v>
      </c>
      <c r="U1513" s="5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</row>
    <row r="1514" spans="1:31">
      <c r="A1514" s="1"/>
      <c r="B1514" s="31">
        <f t="shared" si="866"/>
        <v>1995</v>
      </c>
      <c r="C1514" s="33">
        <v>5</v>
      </c>
      <c r="D1514" s="34">
        <v>5</v>
      </c>
      <c r="E1514" s="35">
        <v>214</v>
      </c>
      <c r="F1514" s="35">
        <v>213</v>
      </c>
      <c r="G1514" s="35">
        <v>210</v>
      </c>
      <c r="H1514" s="35">
        <v>875537</v>
      </c>
      <c r="I1514" s="34">
        <v>871514</v>
      </c>
      <c r="J1514" s="34">
        <v>855504</v>
      </c>
      <c r="K1514" s="72">
        <v>14209</v>
      </c>
      <c r="L1514" s="36">
        <f t="shared" si="819"/>
        <v>203.69714292772187</v>
      </c>
      <c r="M1514" s="28">
        <f>IF(L1509=0,0,L1514/L1509*100)</f>
        <v>0</v>
      </c>
      <c r="N1514" s="37" t="str">
        <f t="shared" si="865"/>
        <v xml:space="preserve">     －</v>
      </c>
      <c r="O1514" s="29">
        <f t="shared" si="820"/>
        <v>4091.2943925233644</v>
      </c>
      <c r="P1514" s="30">
        <f t="shared" si="821"/>
        <v>66.39719626168224</v>
      </c>
      <c r="Q1514" s="6">
        <f t="shared" si="861"/>
        <v>99.532710280373834</v>
      </c>
      <c r="R1514" s="7">
        <f t="shared" si="862"/>
        <v>98.130841121495322</v>
      </c>
      <c r="S1514" s="8">
        <f t="shared" si="863"/>
        <v>99.540510566657943</v>
      </c>
      <c r="T1514" s="9">
        <f t="shared" si="864"/>
        <v>1</v>
      </c>
      <c r="U1514" s="5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</row>
    <row r="1515" spans="1:31">
      <c r="A1515" s="1"/>
      <c r="B1515" s="31">
        <f t="shared" si="866"/>
        <v>1996</v>
      </c>
      <c r="C1515" s="33">
        <v>1</v>
      </c>
      <c r="D1515" s="34">
        <v>1</v>
      </c>
      <c r="E1515" s="35">
        <v>44</v>
      </c>
      <c r="F1515" s="35">
        <v>44</v>
      </c>
      <c r="G1515" s="35">
        <v>29</v>
      </c>
      <c r="H1515" s="35">
        <v>181750</v>
      </c>
      <c r="I1515" s="34">
        <v>181750</v>
      </c>
      <c r="J1515" s="34">
        <v>119350</v>
      </c>
      <c r="K1515" s="72">
        <v>2923</v>
      </c>
      <c r="L1515" s="36">
        <f t="shared" si="819"/>
        <v>205.55098015737255</v>
      </c>
      <c r="M1515" s="28">
        <f>IF(L1509=0,0,L1515/L1509*100)</f>
        <v>0</v>
      </c>
      <c r="N1515" s="37">
        <f t="shared" si="865"/>
        <v>0.91009486093208436</v>
      </c>
      <c r="O1515" s="29">
        <f t="shared" si="820"/>
        <v>4130.681818181818</v>
      </c>
      <c r="P1515" s="30">
        <f t="shared" si="821"/>
        <v>66.431818181818187</v>
      </c>
      <c r="Q1515" s="6">
        <f t="shared" si="861"/>
        <v>100</v>
      </c>
      <c r="R1515" s="7">
        <f t="shared" si="862"/>
        <v>65.909090909090907</v>
      </c>
      <c r="S1515" s="8">
        <f t="shared" si="863"/>
        <v>100</v>
      </c>
      <c r="T1515" s="9">
        <f t="shared" si="864"/>
        <v>0</v>
      </c>
      <c r="U1515" s="5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</row>
    <row r="1516" spans="1:31">
      <c r="A1516" s="1"/>
      <c r="B1516" s="31">
        <f t="shared" si="866"/>
        <v>1997</v>
      </c>
      <c r="C1516" s="33">
        <v>2</v>
      </c>
      <c r="D1516">
        <v>2</v>
      </c>
      <c r="E1516" s="35">
        <v>35</v>
      </c>
      <c r="F1516" s="35">
        <v>35</v>
      </c>
      <c r="G1516" s="35">
        <v>31</v>
      </c>
      <c r="H1516" s="35">
        <v>156980</v>
      </c>
      <c r="I1516" s="34">
        <v>156980</v>
      </c>
      <c r="J1516" s="34">
        <v>139952</v>
      </c>
      <c r="K1516" s="72">
        <v>2489</v>
      </c>
      <c r="L1516" s="36">
        <f t="shared" si="819"/>
        <v>208.49391096826034</v>
      </c>
      <c r="M1516" s="28">
        <f>IF(L1509=0,0,L1516/L1509*100)</f>
        <v>0</v>
      </c>
      <c r="N1516" s="37">
        <f t="shared" si="865"/>
        <v>1.4317279385555062</v>
      </c>
      <c r="O1516" s="29">
        <f t="shared" si="820"/>
        <v>4485.1428571428569</v>
      </c>
      <c r="P1516" s="30">
        <f t="shared" si="821"/>
        <v>71.114285714285714</v>
      </c>
      <c r="Q1516" s="6">
        <f t="shared" si="861"/>
        <v>100</v>
      </c>
      <c r="R1516" s="7">
        <f t="shared" si="862"/>
        <v>88.571428571428569</v>
      </c>
      <c r="S1516" s="8">
        <f t="shared" si="863"/>
        <v>100</v>
      </c>
      <c r="T1516" s="9">
        <f t="shared" si="864"/>
        <v>0</v>
      </c>
      <c r="U1516" s="5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</row>
    <row r="1517" spans="1:31">
      <c r="A1517" s="1"/>
      <c r="B1517" s="31">
        <f t="shared" si="866"/>
        <v>1998</v>
      </c>
      <c r="C1517" s="33">
        <v>13</v>
      </c>
      <c r="D1517" s="34">
        <v>5</v>
      </c>
      <c r="E1517" s="35">
        <v>350</v>
      </c>
      <c r="F1517" s="35">
        <v>322</v>
      </c>
      <c r="G1517" s="35">
        <v>298</v>
      </c>
      <c r="H1517" s="35">
        <v>1218610</v>
      </c>
      <c r="I1517" s="34">
        <v>1117140</v>
      </c>
      <c r="J1517" s="34">
        <v>1021390</v>
      </c>
      <c r="K1517" s="72">
        <v>23927</v>
      </c>
      <c r="L1517" s="36">
        <f t="shared" si="819"/>
        <v>168.36446549086804</v>
      </c>
      <c r="M1517" s="28">
        <f>IF(L1509=0,0,L1517/L1509*100)</f>
        <v>0</v>
      </c>
      <c r="N1517" s="37">
        <f t="shared" si="865"/>
        <v>-19.247298537894146</v>
      </c>
      <c r="O1517" s="29">
        <f t="shared" si="820"/>
        <v>3481.7428571428572</v>
      </c>
      <c r="P1517" s="30">
        <f t="shared" si="821"/>
        <v>68.362857142857138</v>
      </c>
      <c r="Q1517" s="6">
        <f t="shared" si="861"/>
        <v>92</v>
      </c>
      <c r="R1517" s="7">
        <f t="shared" si="862"/>
        <v>85.142857142857139</v>
      </c>
      <c r="S1517" s="8">
        <f t="shared" si="863"/>
        <v>91.673299907271399</v>
      </c>
      <c r="T1517" s="9">
        <f t="shared" si="864"/>
        <v>28</v>
      </c>
      <c r="U1517" s="5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</row>
    <row r="1518" spans="1:31">
      <c r="A1518" s="1"/>
      <c r="B1518" s="31">
        <f t="shared" si="866"/>
        <v>1999</v>
      </c>
      <c r="C1518" s="33">
        <v>0</v>
      </c>
      <c r="D1518" s="34">
        <v>0</v>
      </c>
      <c r="E1518" s="35">
        <v>0</v>
      </c>
      <c r="F1518" s="35">
        <v>0</v>
      </c>
      <c r="G1518" s="35">
        <v>0</v>
      </c>
      <c r="H1518" s="35">
        <v>0</v>
      </c>
      <c r="I1518" s="34">
        <v>0</v>
      </c>
      <c r="J1518" s="34">
        <v>0</v>
      </c>
      <c r="K1518" s="72">
        <v>0</v>
      </c>
      <c r="L1518" s="36">
        <f t="shared" si="819"/>
        <v>0</v>
      </c>
      <c r="M1518" s="28">
        <f>IF(L1509=0,0,L1518/L1509*100)</f>
        <v>0</v>
      </c>
      <c r="N1518" s="37" t="str">
        <f t="shared" si="865"/>
        <v xml:space="preserve">     －</v>
      </c>
      <c r="O1518" s="29">
        <f t="shared" si="820"/>
        <v>0</v>
      </c>
      <c r="P1518" s="30">
        <f t="shared" si="821"/>
        <v>0</v>
      </c>
      <c r="Q1518" s="6">
        <f t="shared" si="861"/>
        <v>0</v>
      </c>
      <c r="R1518" s="7">
        <f t="shared" si="862"/>
        <v>0</v>
      </c>
      <c r="S1518" s="8">
        <f t="shared" si="863"/>
        <v>0</v>
      </c>
      <c r="T1518" s="9">
        <f t="shared" si="864"/>
        <v>0</v>
      </c>
      <c r="U1518" s="5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</row>
    <row r="1519" spans="1:31">
      <c r="A1519" s="1"/>
      <c r="B1519" s="31">
        <f t="shared" si="866"/>
        <v>2000</v>
      </c>
      <c r="C1519" s="33">
        <v>6</v>
      </c>
      <c r="D1519" s="34">
        <v>2</v>
      </c>
      <c r="E1519" s="35">
        <v>255</v>
      </c>
      <c r="F1519" s="35">
        <v>230</v>
      </c>
      <c r="G1519" s="35">
        <v>226</v>
      </c>
      <c r="H1519" s="35">
        <v>843468</v>
      </c>
      <c r="I1519" s="34">
        <v>757024</v>
      </c>
      <c r="J1519" s="34">
        <v>743240</v>
      </c>
      <c r="K1519" s="72">
        <v>18786</v>
      </c>
      <c r="L1519" s="36">
        <f t="shared" si="819"/>
        <v>148.42540429255828</v>
      </c>
      <c r="M1519" s="28">
        <f>IF(L1509=0,0,L1519/L1509*100)</f>
        <v>0</v>
      </c>
      <c r="N1519" s="37" t="str">
        <f t="shared" si="865"/>
        <v xml:space="preserve">     －</v>
      </c>
      <c r="O1519" s="29">
        <f t="shared" si="820"/>
        <v>3307.7176470588233</v>
      </c>
      <c r="P1519" s="30">
        <f t="shared" si="821"/>
        <v>73.670588235294119</v>
      </c>
      <c r="Q1519" s="6">
        <f t="shared" si="861"/>
        <v>90.196078431372555</v>
      </c>
      <c r="R1519" s="7">
        <f t="shared" si="862"/>
        <v>88.627450980392155</v>
      </c>
      <c r="S1519" s="8">
        <f t="shared" si="863"/>
        <v>89.751359861903481</v>
      </c>
      <c r="T1519" s="9">
        <f t="shared" si="864"/>
        <v>25</v>
      </c>
      <c r="U1519" s="5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</row>
    <row r="1520" spans="1:31">
      <c r="A1520" s="1"/>
      <c r="B1520" s="31">
        <f t="shared" si="866"/>
        <v>2001</v>
      </c>
      <c r="C1520" s="33">
        <v>3</v>
      </c>
      <c r="D1520" s="34"/>
      <c r="E1520" s="35">
        <v>55</v>
      </c>
      <c r="F1520" s="35">
        <v>50</v>
      </c>
      <c r="G1520" s="35">
        <v>50</v>
      </c>
      <c r="H1520" s="35">
        <v>167170</v>
      </c>
      <c r="I1520" s="34">
        <v>150500</v>
      </c>
      <c r="J1520" s="34"/>
      <c r="K1520" s="72">
        <v>3851</v>
      </c>
      <c r="L1520" s="36">
        <f t="shared" si="819"/>
        <v>143.50227021552843</v>
      </c>
      <c r="M1520" s="28">
        <f>IF(L1509=0,0,L1520/L1509*100)</f>
        <v>0</v>
      </c>
      <c r="N1520" s="37">
        <f t="shared" si="865"/>
        <v>-3.3169079784522388</v>
      </c>
      <c r="O1520" s="29">
        <f t="shared" si="820"/>
        <v>3039.4545454545455</v>
      </c>
      <c r="P1520" s="30">
        <f t="shared" si="821"/>
        <v>70.018181818181816</v>
      </c>
      <c r="Q1520" s="6">
        <f t="shared" si="861"/>
        <v>90.909090909090907</v>
      </c>
      <c r="R1520" s="7">
        <f t="shared" si="862"/>
        <v>90.909090909090907</v>
      </c>
      <c r="S1520" s="8">
        <f t="shared" si="863"/>
        <v>90.02811509242089</v>
      </c>
      <c r="T1520" s="9">
        <f t="shared" si="864"/>
        <v>5</v>
      </c>
      <c r="U1520" s="5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</row>
    <row r="1521" spans="1:31">
      <c r="A1521" s="1"/>
      <c r="B1521" s="31">
        <f t="shared" si="866"/>
        <v>2002</v>
      </c>
      <c r="C1521" s="33">
        <v>8</v>
      </c>
      <c r="D1521" s="34"/>
      <c r="E1521" s="35">
        <v>361</v>
      </c>
      <c r="F1521" s="35">
        <v>361</v>
      </c>
      <c r="G1521" s="35">
        <v>351</v>
      </c>
      <c r="H1521" s="35">
        <v>1201984</v>
      </c>
      <c r="I1521" s="34">
        <v>1201984</v>
      </c>
      <c r="J1521" s="34"/>
      <c r="K1521" s="72">
        <v>31254</v>
      </c>
      <c r="L1521" s="36">
        <f t="shared" si="819"/>
        <v>127.13555600947079</v>
      </c>
      <c r="M1521" s="28">
        <f>IF(L1509=0,0,L1521/L1509*100)</f>
        <v>0</v>
      </c>
      <c r="N1521" s="37">
        <f t="shared" si="865"/>
        <v>-11.405195319541773</v>
      </c>
      <c r="O1521" s="29">
        <f t="shared" si="820"/>
        <v>3329.5955678670362</v>
      </c>
      <c r="P1521" s="30">
        <f t="shared" si="821"/>
        <v>86.576177285318565</v>
      </c>
      <c r="Q1521" s="6">
        <f t="shared" si="861"/>
        <v>100</v>
      </c>
      <c r="R1521" s="7">
        <f t="shared" si="862"/>
        <v>97.229916897506925</v>
      </c>
      <c r="S1521" s="8">
        <f t="shared" si="863"/>
        <v>100</v>
      </c>
      <c r="T1521" s="9">
        <f t="shared" si="864"/>
        <v>0</v>
      </c>
      <c r="U1521" s="5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</row>
    <row r="1522" spans="1:31">
      <c r="A1522" s="1"/>
      <c r="B1522" s="31">
        <f t="shared" si="866"/>
        <v>2003</v>
      </c>
      <c r="C1522" s="33">
        <v>8</v>
      </c>
      <c r="D1522" s="34"/>
      <c r="E1522" s="35">
        <v>249</v>
      </c>
      <c r="F1522" s="35">
        <v>249</v>
      </c>
      <c r="G1522" s="35"/>
      <c r="H1522" s="35">
        <v>936840</v>
      </c>
      <c r="I1522" s="34">
        <v>936840</v>
      </c>
      <c r="J1522" s="34"/>
      <c r="K1522" s="72">
        <v>23408</v>
      </c>
      <c r="L1522" s="36">
        <f t="shared" si="819"/>
        <v>132.30463667122351</v>
      </c>
      <c r="M1522" s="28">
        <f>IF(L1509=0,0,L1522/L1509*100)</f>
        <v>0</v>
      </c>
      <c r="N1522" s="37">
        <f t="shared" si="865"/>
        <v>4.06580253707126</v>
      </c>
      <c r="O1522" s="29">
        <f t="shared" si="820"/>
        <v>3762.4096385542171</v>
      </c>
      <c r="P1522" s="30">
        <f t="shared" si="821"/>
        <v>94.00803212851406</v>
      </c>
      <c r="Q1522" s="15">
        <f t="shared" si="861"/>
        <v>100</v>
      </c>
      <c r="R1522" s="16">
        <f t="shared" si="862"/>
        <v>0</v>
      </c>
      <c r="S1522" s="17">
        <f t="shared" si="863"/>
        <v>100</v>
      </c>
      <c r="T1522" s="18">
        <f t="shared" si="864"/>
        <v>0</v>
      </c>
      <c r="U1522" s="5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</row>
    <row r="1523" spans="1:31">
      <c r="A1523" s="1"/>
      <c r="B1523" s="31">
        <f t="shared" si="866"/>
        <v>2004</v>
      </c>
      <c r="C1523" s="33">
        <v>11</v>
      </c>
      <c r="D1523" s="34"/>
      <c r="E1523" s="35">
        <v>383</v>
      </c>
      <c r="F1523" s="35">
        <v>378</v>
      </c>
      <c r="G1523" s="35"/>
      <c r="H1523" s="35">
        <v>1147976</v>
      </c>
      <c r="I1523" s="34">
        <v>1130846</v>
      </c>
      <c r="J1523" s="34"/>
      <c r="K1523" s="72">
        <v>32532</v>
      </c>
      <c r="L1523" s="36">
        <f t="shared" si="819"/>
        <v>116.65302167957704</v>
      </c>
      <c r="M1523" s="28">
        <f>IF(L1509=0,0,L1523/L1509*100)</f>
        <v>0</v>
      </c>
      <c r="N1523" s="37">
        <f t="shared" si="865"/>
        <v>-11.829982217887549</v>
      </c>
      <c r="O1523" s="29">
        <f t="shared" si="820"/>
        <v>2997.32637075718</v>
      </c>
      <c r="P1523" s="30">
        <f t="shared" si="821"/>
        <v>84.93994778067885</v>
      </c>
      <c r="Q1523" s="6">
        <f t="shared" si="861"/>
        <v>98.694516971279384</v>
      </c>
      <c r="R1523" s="7">
        <f t="shared" si="862"/>
        <v>0</v>
      </c>
      <c r="S1523" s="8">
        <f t="shared" si="863"/>
        <v>98.507808525613768</v>
      </c>
      <c r="T1523" s="9">
        <f t="shared" si="864"/>
        <v>5</v>
      </c>
      <c r="U1523" s="5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</row>
    <row r="1524" spans="1:31">
      <c r="A1524" s="1"/>
      <c r="B1524" s="31">
        <f t="shared" si="866"/>
        <v>2005</v>
      </c>
      <c r="C1524" s="33">
        <v>1</v>
      </c>
      <c r="D1524" s="34"/>
      <c r="E1524" s="35">
        <v>13</v>
      </c>
      <c r="F1524" s="35">
        <v>13</v>
      </c>
      <c r="G1524" s="35"/>
      <c r="H1524" s="35">
        <v>49260</v>
      </c>
      <c r="I1524" s="34">
        <v>49260</v>
      </c>
      <c r="J1524" s="34"/>
      <c r="K1524" s="72">
        <v>1212</v>
      </c>
      <c r="L1524" s="36">
        <f t="shared" si="819"/>
        <v>134.35868217821783</v>
      </c>
      <c r="M1524" s="28">
        <f>IF(L1509=0,0,L1524/L1509*100)</f>
        <v>0</v>
      </c>
      <c r="N1524" s="37">
        <f t="shared" si="865"/>
        <v>15.178055607744797</v>
      </c>
      <c r="O1524" s="29">
        <f t="shared" si="820"/>
        <v>3789.2307692307691</v>
      </c>
      <c r="P1524" s="30">
        <f t="shared" si="821"/>
        <v>93.230769230769226</v>
      </c>
      <c r="Q1524" s="6">
        <f t="shared" si="861"/>
        <v>100</v>
      </c>
      <c r="R1524" s="7">
        <f t="shared" si="862"/>
        <v>0</v>
      </c>
      <c r="S1524" s="8">
        <f t="shared" si="863"/>
        <v>100</v>
      </c>
      <c r="T1524" s="9">
        <f t="shared" si="864"/>
        <v>0</v>
      </c>
      <c r="U1524" s="5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</row>
    <row r="1525" spans="1:31">
      <c r="A1525" s="1"/>
      <c r="B1525" s="31">
        <f t="shared" si="866"/>
        <v>2006</v>
      </c>
      <c r="C1525" s="33">
        <v>0</v>
      </c>
      <c r="D1525" s="34">
        <v>0</v>
      </c>
      <c r="E1525" s="35">
        <v>0</v>
      </c>
      <c r="F1525" s="35">
        <v>0</v>
      </c>
      <c r="G1525" s="35">
        <v>0</v>
      </c>
      <c r="H1525" s="35">
        <v>0</v>
      </c>
      <c r="I1525" s="34">
        <v>0</v>
      </c>
      <c r="J1525" s="34">
        <v>0</v>
      </c>
      <c r="K1525" s="72">
        <v>0</v>
      </c>
      <c r="L1525" s="36">
        <f t="shared" ref="L1525:L1530" si="867">IF(H1525=0,0,H1525/K1525*3.30578)</f>
        <v>0</v>
      </c>
      <c r="M1525" s="28">
        <f>IF(L1509=0,0,L1525/L1509*100)</f>
        <v>0</v>
      </c>
      <c r="N1525" s="37" t="str">
        <f t="shared" si="865"/>
        <v xml:space="preserve">     －</v>
      </c>
      <c r="O1525" s="29">
        <f t="shared" ref="O1525:O1538" si="868">IF(H1525=0,0,H1525/E1525)</f>
        <v>0</v>
      </c>
      <c r="P1525" s="30">
        <f t="shared" ref="P1525:P1538" si="869">IF(K1525=0,0,K1525/E1525)</f>
        <v>0</v>
      </c>
      <c r="Q1525" s="6"/>
      <c r="R1525" s="7"/>
      <c r="S1525" s="8"/>
      <c r="T1525" s="9"/>
      <c r="U1525" s="5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</row>
    <row r="1526" spans="1:31">
      <c r="A1526" s="1"/>
      <c r="B1526" s="31">
        <f t="shared" si="866"/>
        <v>2007</v>
      </c>
      <c r="C1526" s="33">
        <v>1</v>
      </c>
      <c r="D1526" s="34"/>
      <c r="E1526" s="35">
        <v>40</v>
      </c>
      <c r="F1526" s="35">
        <v>32</v>
      </c>
      <c r="G1526" s="35"/>
      <c r="H1526" s="35">
        <v>149410</v>
      </c>
      <c r="I1526" s="34">
        <v>120840</v>
      </c>
      <c r="J1526" s="34"/>
      <c r="K1526" s="72">
        <v>2927</v>
      </c>
      <c r="L1526" s="36">
        <f t="shared" si="867"/>
        <v>168.74499139050221</v>
      </c>
      <c r="M1526" s="28">
        <f>IF(L1509=0,0,L1526/L1509*100)</f>
        <v>0</v>
      </c>
      <c r="N1526" s="37" t="str">
        <f>IF(L1525=0,"     －",IF(L1526=0,"     －",(L1526-L1525)/L1525*100))</f>
        <v xml:space="preserve">     －</v>
      </c>
      <c r="O1526" s="29">
        <f t="shared" si="868"/>
        <v>3735.25</v>
      </c>
      <c r="P1526" s="30">
        <f t="shared" si="869"/>
        <v>73.174999999999997</v>
      </c>
      <c r="Q1526" s="6"/>
      <c r="R1526" s="7"/>
      <c r="S1526" s="8"/>
      <c r="T1526" s="9"/>
      <c r="U1526" s="5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</row>
    <row r="1527" spans="1:31">
      <c r="A1527" s="1"/>
      <c r="B1527" s="31">
        <f t="shared" si="866"/>
        <v>2008</v>
      </c>
      <c r="C1527" s="33">
        <v>1</v>
      </c>
      <c r="D1527" s="34"/>
      <c r="E1527" s="35">
        <v>31</v>
      </c>
      <c r="F1527" s="35">
        <v>31</v>
      </c>
      <c r="G1527" s="35"/>
      <c r="H1527" s="35">
        <v>122850</v>
      </c>
      <c r="I1527" s="34">
        <v>122850</v>
      </c>
      <c r="J1527" s="34"/>
      <c r="K1527" s="72">
        <v>2310</v>
      </c>
      <c r="L1527" s="36">
        <f t="shared" si="867"/>
        <v>175.80739090909091</v>
      </c>
      <c r="M1527" s="28">
        <f>IF(L1509=0,0,L1527/L1509*100)</f>
        <v>0</v>
      </c>
      <c r="N1527" s="37">
        <f>IF(L1526=0,"     －",IF(L1527=0,"     －",(L1527-L1526)/L1526*100))</f>
        <v>4.1852498615767582</v>
      </c>
      <c r="O1527" s="29">
        <f t="shared" si="868"/>
        <v>3962.9032258064517</v>
      </c>
      <c r="P1527" s="30">
        <f t="shared" si="869"/>
        <v>74.516129032258064</v>
      </c>
      <c r="Q1527" s="6"/>
      <c r="R1527" s="7"/>
      <c r="S1527" s="8"/>
      <c r="T1527" s="9"/>
      <c r="U1527" s="5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</row>
    <row r="1528" spans="1:31">
      <c r="A1528" s="1"/>
      <c r="B1528" s="31">
        <f t="shared" si="866"/>
        <v>2009</v>
      </c>
      <c r="C1528" s="33">
        <v>0</v>
      </c>
      <c r="D1528" s="34"/>
      <c r="E1528" s="35">
        <v>0</v>
      </c>
      <c r="F1528" s="35">
        <v>0</v>
      </c>
      <c r="G1528" s="35"/>
      <c r="H1528" s="35">
        <v>0</v>
      </c>
      <c r="I1528" s="34">
        <v>0</v>
      </c>
      <c r="J1528" s="34"/>
      <c r="K1528" s="72">
        <v>0</v>
      </c>
      <c r="L1528" s="36">
        <f t="shared" si="867"/>
        <v>0</v>
      </c>
      <c r="M1528" s="28">
        <f>IF(L1509=0,0,L1528/L1509*100)</f>
        <v>0</v>
      </c>
      <c r="N1528" s="37" t="str">
        <f>IF(L1527=0,"     －",IF(L1528=0,"     －",(L1528-L1527)/L1527*100))</f>
        <v xml:space="preserve">     －</v>
      </c>
      <c r="O1528" s="29">
        <f t="shared" si="868"/>
        <v>0</v>
      </c>
      <c r="P1528" s="30">
        <f t="shared" si="869"/>
        <v>0</v>
      </c>
      <c r="Q1528" s="6"/>
      <c r="R1528" s="7"/>
      <c r="S1528" s="8"/>
      <c r="T1528" s="9"/>
      <c r="U1528" s="5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</row>
    <row r="1529" spans="1:31">
      <c r="A1529" s="1"/>
      <c r="B1529" s="31">
        <f t="shared" si="866"/>
        <v>2010</v>
      </c>
      <c r="C1529" s="33">
        <v>0</v>
      </c>
      <c r="D1529" s="34"/>
      <c r="E1529" s="35">
        <v>0</v>
      </c>
      <c r="F1529" s="35">
        <v>0</v>
      </c>
      <c r="G1529" s="35"/>
      <c r="H1529" s="35">
        <v>0</v>
      </c>
      <c r="I1529" s="34">
        <v>0</v>
      </c>
      <c r="J1529" s="34"/>
      <c r="K1529" s="72">
        <v>0</v>
      </c>
      <c r="L1529" s="36">
        <f t="shared" si="867"/>
        <v>0</v>
      </c>
      <c r="M1529" s="28">
        <f>IF(L1509=0,0,L1529/L1509*100)</f>
        <v>0</v>
      </c>
      <c r="N1529" s="37" t="str">
        <f>IF(L1528=0,"     －",IF(L1529=0,"     －",(L1529-L1528)/L1528*100))</f>
        <v xml:space="preserve">     －</v>
      </c>
      <c r="O1529" s="29">
        <f t="shared" si="868"/>
        <v>0</v>
      </c>
      <c r="P1529" s="30">
        <f t="shared" si="869"/>
        <v>0</v>
      </c>
      <c r="Q1529" s="6"/>
      <c r="R1529" s="7"/>
      <c r="S1529" s="8"/>
      <c r="T1529" s="9"/>
      <c r="U1529" s="5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</row>
    <row r="1530" spans="1:31">
      <c r="A1530" s="1"/>
      <c r="B1530" s="31">
        <f t="shared" si="866"/>
        <v>2011</v>
      </c>
      <c r="C1530" s="33">
        <v>0</v>
      </c>
      <c r="D1530" s="34"/>
      <c r="E1530" s="35">
        <v>0</v>
      </c>
      <c r="F1530" s="35">
        <v>0</v>
      </c>
      <c r="G1530" s="35"/>
      <c r="H1530" s="35">
        <v>0</v>
      </c>
      <c r="I1530" s="34">
        <v>0</v>
      </c>
      <c r="J1530" s="34"/>
      <c r="K1530" s="72">
        <v>0</v>
      </c>
      <c r="L1530" s="36">
        <f t="shared" si="867"/>
        <v>0</v>
      </c>
      <c r="M1530" s="28">
        <f>IF(L1509=0,0,L1530/L1509*100)</f>
        <v>0</v>
      </c>
      <c r="N1530" s="37" t="str">
        <f>IF(L1529=0,"     －",IF(L1530=0,"     －",(L1530-L1529)/L1529*100))</f>
        <v xml:space="preserve">     －</v>
      </c>
      <c r="O1530" s="29">
        <f t="shared" si="868"/>
        <v>0</v>
      </c>
      <c r="P1530" s="30">
        <f t="shared" si="869"/>
        <v>0</v>
      </c>
      <c r="Q1530" s="6"/>
      <c r="R1530" s="7"/>
      <c r="S1530" s="8"/>
      <c r="T1530" s="9"/>
      <c r="U1530" s="5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</row>
    <row r="1531" spans="1:31">
      <c r="A1531" s="1"/>
      <c r="B1531" s="31">
        <f t="shared" si="866"/>
        <v>2012</v>
      </c>
      <c r="C1531" s="33">
        <v>0</v>
      </c>
      <c r="D1531" s="34"/>
      <c r="E1531" s="35">
        <v>0</v>
      </c>
      <c r="F1531" s="35">
        <v>0</v>
      </c>
      <c r="G1531" s="35"/>
      <c r="H1531" s="35">
        <v>0</v>
      </c>
      <c r="I1531" s="34">
        <v>0</v>
      </c>
      <c r="J1531" s="34"/>
      <c r="K1531" s="72">
        <v>0</v>
      </c>
      <c r="L1531" s="36">
        <f>IF(H1531=0,0,H1531/K1531*3.30578)</f>
        <v>0</v>
      </c>
      <c r="M1531" s="28">
        <f>IF(L1509=0,0,L1531/L1509*100)</f>
        <v>0</v>
      </c>
      <c r="N1531" s="37" t="str">
        <f t="shared" ref="N1531:N1533" si="870">IF(L1530=0,"     －",IF(L1531=0,"     －",(L1531-L1530)/L1530*100))</f>
        <v xml:space="preserve">     －</v>
      </c>
      <c r="O1531" s="29">
        <f t="shared" si="868"/>
        <v>0</v>
      </c>
      <c r="P1531" s="30">
        <f t="shared" si="869"/>
        <v>0</v>
      </c>
      <c r="Q1531" s="6"/>
      <c r="R1531" s="7"/>
      <c r="S1531" s="8"/>
      <c r="T1531" s="9"/>
      <c r="U1531" s="5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</row>
    <row r="1532" spans="1:31">
      <c r="A1532" s="1"/>
      <c r="B1532" s="31">
        <f t="shared" si="866"/>
        <v>2013</v>
      </c>
      <c r="C1532" s="33">
        <v>0</v>
      </c>
      <c r="D1532" s="34"/>
      <c r="E1532" s="35">
        <v>0</v>
      </c>
      <c r="F1532" s="35">
        <v>0</v>
      </c>
      <c r="G1532" s="35"/>
      <c r="H1532" s="35">
        <v>0</v>
      </c>
      <c r="I1532" s="34">
        <v>0</v>
      </c>
      <c r="J1532" s="34"/>
      <c r="K1532" s="72">
        <v>0</v>
      </c>
      <c r="L1532" s="36">
        <f>IF(H1532=0,0,H1532/K1532*3.30578)</f>
        <v>0</v>
      </c>
      <c r="M1532" s="28">
        <f>IF(L1509=0,0,L1532/L1509*100)</f>
        <v>0</v>
      </c>
      <c r="N1532" s="37" t="str">
        <f t="shared" si="870"/>
        <v xml:space="preserve">     －</v>
      </c>
      <c r="O1532" s="29">
        <f t="shared" si="868"/>
        <v>0</v>
      </c>
      <c r="P1532" s="30">
        <f t="shared" si="869"/>
        <v>0</v>
      </c>
      <c r="Q1532" s="6"/>
      <c r="R1532" s="7"/>
      <c r="S1532" s="8"/>
      <c r="T1532" s="9"/>
      <c r="U1532" s="5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</row>
    <row r="1533" spans="1:31">
      <c r="A1533" s="1"/>
      <c r="B1533" s="31">
        <f t="shared" si="866"/>
        <v>2014</v>
      </c>
      <c r="C1533" s="33">
        <v>0</v>
      </c>
      <c r="D1533" s="34"/>
      <c r="E1533" s="35">
        <v>0</v>
      </c>
      <c r="F1533" s="35">
        <v>0</v>
      </c>
      <c r="G1533" s="35"/>
      <c r="H1533" s="35">
        <v>0</v>
      </c>
      <c r="I1533" s="34">
        <v>0</v>
      </c>
      <c r="J1533" s="34"/>
      <c r="K1533" s="72">
        <v>0</v>
      </c>
      <c r="L1533" s="36">
        <f>IF(H1533=0,0,H1533/K1533*3.30578)</f>
        <v>0</v>
      </c>
      <c r="M1533" s="28">
        <f>IF(L1509=0,0,L1533/L1509*100)</f>
        <v>0</v>
      </c>
      <c r="N1533" s="37" t="str">
        <f t="shared" si="870"/>
        <v xml:space="preserve">     －</v>
      </c>
      <c r="O1533" s="29">
        <f t="shared" si="868"/>
        <v>0</v>
      </c>
      <c r="P1533" s="30">
        <f t="shared" si="869"/>
        <v>0</v>
      </c>
      <c r="Q1533" s="6"/>
      <c r="R1533" s="7"/>
      <c r="S1533" s="8"/>
      <c r="T1533" s="9"/>
      <c r="U1533" s="5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</row>
    <row r="1534" spans="1:31">
      <c r="A1534" s="1"/>
      <c r="B1534" s="31">
        <f t="shared" ref="B1534:B1543" si="871">B1533+1</f>
        <v>2015</v>
      </c>
      <c r="C1534" s="33">
        <v>0</v>
      </c>
      <c r="D1534" s="34"/>
      <c r="E1534" s="35">
        <v>0</v>
      </c>
      <c r="F1534" s="35">
        <v>0</v>
      </c>
      <c r="G1534" s="35"/>
      <c r="H1534" s="35">
        <v>0</v>
      </c>
      <c r="I1534" s="34">
        <v>0</v>
      </c>
      <c r="J1534" s="34"/>
      <c r="K1534" s="72">
        <v>0</v>
      </c>
      <c r="L1534" s="36">
        <f>IF(H1534=0,0,H1534/K1534*3.30578)</f>
        <v>0</v>
      </c>
      <c r="M1534" s="28">
        <f>IF(L1509=0,0,L1534/L1509*100)</f>
        <v>0</v>
      </c>
      <c r="N1534" s="37" t="str">
        <f>IF(L1533=0,"     －",IF(L1534=0,"     －",(L1534-L1533)/L1533*100))</f>
        <v xml:space="preserve">     －</v>
      </c>
      <c r="O1534" s="29">
        <f t="shared" si="868"/>
        <v>0</v>
      </c>
      <c r="P1534" s="30">
        <f t="shared" si="869"/>
        <v>0</v>
      </c>
      <c r="Q1534" s="6"/>
      <c r="R1534" s="7"/>
      <c r="S1534" s="8"/>
      <c r="T1534" s="9"/>
      <c r="U1534" s="5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</row>
    <row r="1535" spans="1:31">
      <c r="A1535" s="1"/>
      <c r="B1535" s="31">
        <f t="shared" si="871"/>
        <v>2016</v>
      </c>
      <c r="C1535" s="33">
        <v>0</v>
      </c>
      <c r="D1535" s="34"/>
      <c r="E1535" s="35">
        <v>0</v>
      </c>
      <c r="F1535" s="35">
        <v>0</v>
      </c>
      <c r="G1535" s="35"/>
      <c r="H1535" s="35">
        <v>0</v>
      </c>
      <c r="I1535" s="34">
        <v>0</v>
      </c>
      <c r="J1535" s="34"/>
      <c r="K1535" s="72">
        <v>0</v>
      </c>
      <c r="L1535" s="36">
        <f>IF(H1535=0,0,H1535/K1535*3.30578)</f>
        <v>0</v>
      </c>
      <c r="M1535" s="28">
        <f>IF(L1509=0,0,L1535/L1509*100)</f>
        <v>0</v>
      </c>
      <c r="N1535" s="37" t="str">
        <f>IF(L1534=0,"     －",IF(L1535=0,"     －",(L1535-L1534)/L1534*100))</f>
        <v xml:space="preserve">     －</v>
      </c>
      <c r="O1535" s="29">
        <f t="shared" si="868"/>
        <v>0</v>
      </c>
      <c r="P1535" s="30">
        <f t="shared" si="869"/>
        <v>0</v>
      </c>
      <c r="Q1535" s="6"/>
      <c r="R1535" s="7"/>
      <c r="S1535" s="8"/>
      <c r="T1535" s="9"/>
      <c r="U1535" s="5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</row>
    <row r="1536" spans="1:31">
      <c r="A1536" s="1"/>
      <c r="B1536" s="31">
        <f t="shared" si="871"/>
        <v>2017</v>
      </c>
      <c r="C1536" s="33">
        <v>0</v>
      </c>
      <c r="D1536" s="34"/>
      <c r="E1536" s="35">
        <v>0</v>
      </c>
      <c r="F1536" s="35">
        <v>0</v>
      </c>
      <c r="G1536" s="35"/>
      <c r="H1536" s="35">
        <v>0</v>
      </c>
      <c r="I1536" s="34">
        <v>0</v>
      </c>
      <c r="J1536" s="34"/>
      <c r="K1536" s="72">
        <v>0</v>
      </c>
      <c r="L1536" s="36">
        <f t="shared" ref="L1536:L1543" si="872">IF(H1536=0,0,H1536/K1536*3.30578)</f>
        <v>0</v>
      </c>
      <c r="M1536" s="28">
        <f>IF(L1509=0,0,L1536/L1509*100)</f>
        <v>0</v>
      </c>
      <c r="N1536" s="37" t="str">
        <f>IF(L1535=0,"     －",IF(L1536=0,"     －",(L1536-L1535)/L1535*100))</f>
        <v xml:space="preserve">     －</v>
      </c>
      <c r="O1536" s="29">
        <f t="shared" si="868"/>
        <v>0</v>
      </c>
      <c r="P1536" s="30">
        <f t="shared" si="869"/>
        <v>0</v>
      </c>
      <c r="Q1536" s="6"/>
      <c r="R1536" s="7"/>
      <c r="S1536" s="8"/>
      <c r="T1536" s="9"/>
      <c r="U1536" s="5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</row>
    <row r="1537" spans="1:31">
      <c r="A1537" s="1"/>
      <c r="B1537" s="31">
        <f t="shared" si="871"/>
        <v>2018</v>
      </c>
      <c r="C1537" s="33">
        <v>0</v>
      </c>
      <c r="D1537" s="34"/>
      <c r="E1537" s="35">
        <v>0</v>
      </c>
      <c r="F1537" s="35">
        <v>0</v>
      </c>
      <c r="G1537" s="35"/>
      <c r="H1537" s="35">
        <v>0</v>
      </c>
      <c r="I1537" s="34">
        <v>0</v>
      </c>
      <c r="J1537" s="34"/>
      <c r="K1537" s="72">
        <v>0</v>
      </c>
      <c r="L1537" s="36">
        <f t="shared" si="872"/>
        <v>0</v>
      </c>
      <c r="M1537" s="28">
        <f>IF(L1509=0,0,L1537/L1509*100)</f>
        <v>0</v>
      </c>
      <c r="N1537" s="37" t="str">
        <f>IF(L1536=0,"     －",IF(L1537=0,"     －",(L1537-L1536)/L1536*100))</f>
        <v xml:space="preserve">     －</v>
      </c>
      <c r="O1537" s="29">
        <f t="shared" si="868"/>
        <v>0</v>
      </c>
      <c r="P1537" s="30">
        <f t="shared" si="869"/>
        <v>0</v>
      </c>
      <c r="Q1537" s="6"/>
      <c r="R1537" s="7"/>
      <c r="S1537" s="8"/>
      <c r="T1537" s="9"/>
      <c r="U1537" s="5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</row>
    <row r="1538" spans="1:31">
      <c r="A1538" s="1"/>
      <c r="B1538" s="31">
        <f t="shared" si="871"/>
        <v>2019</v>
      </c>
      <c r="C1538" s="33">
        <v>4</v>
      </c>
      <c r="D1538" s="34"/>
      <c r="E1538" s="35">
        <v>47</v>
      </c>
      <c r="F1538" s="35">
        <v>41</v>
      </c>
      <c r="G1538" s="35"/>
      <c r="H1538" s="35">
        <v>197850</v>
      </c>
      <c r="I1538" s="34">
        <v>172002</v>
      </c>
      <c r="J1538" s="34"/>
      <c r="K1538" s="72">
        <v>3251</v>
      </c>
      <c r="L1538" s="36">
        <f t="shared" si="872"/>
        <v>201.18381205782836</v>
      </c>
      <c r="M1538" s="28">
        <f>IF(L1509=0,0,L1538/L1509*100)</f>
        <v>0</v>
      </c>
      <c r="N1538" s="37" t="str">
        <f>IF(L1537=0,"     －",IF(L1538=0,"     －",(L1538-L1537)/L1537*100))</f>
        <v xml:space="preserve">     －</v>
      </c>
      <c r="O1538" s="29">
        <f t="shared" si="868"/>
        <v>4209.5744680851067</v>
      </c>
      <c r="P1538" s="30">
        <f t="shared" si="869"/>
        <v>69.170212765957444</v>
      </c>
      <c r="Q1538" s="6"/>
      <c r="R1538" s="7"/>
      <c r="S1538" s="8"/>
      <c r="T1538" s="9"/>
      <c r="U1538" s="5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</row>
    <row r="1539" spans="1:31">
      <c r="A1539" s="1"/>
      <c r="B1539" s="31">
        <f t="shared" si="871"/>
        <v>2020</v>
      </c>
      <c r="C1539" s="33">
        <v>4</v>
      </c>
      <c r="D1539" s="34"/>
      <c r="E1539" s="35">
        <v>106</v>
      </c>
      <c r="F1539" s="35">
        <v>105</v>
      </c>
      <c r="G1539" s="35"/>
      <c r="H1539" s="35">
        <v>601448</v>
      </c>
      <c r="I1539" s="34">
        <v>595578</v>
      </c>
      <c r="J1539" s="34"/>
      <c r="K1539" s="72">
        <v>6834</v>
      </c>
      <c r="L1539" s="36">
        <f t="shared" si="872"/>
        <v>290.93572862745094</v>
      </c>
      <c r="M1539" s="28">
        <f>IF(L1509=0,0,L1539/L1509*100)</f>
        <v>0</v>
      </c>
      <c r="N1539" s="37">
        <f t="shared" ref="N1539:N1543" si="873">IF(L1538=0,"     －",IF(L1539=0,"     －",(L1539-L1538)/L1538*100))</f>
        <v>44.611897772284109</v>
      </c>
      <c r="O1539" s="29">
        <f>IF(H1539=0,0,H1539/E1539)</f>
        <v>5674.0377358490568</v>
      </c>
      <c r="P1539" s="30">
        <f>IF(K1539=0,0,K1539/E1539)</f>
        <v>64.471698113207552</v>
      </c>
      <c r="Q1539" s="6"/>
      <c r="R1539" s="7"/>
      <c r="S1539" s="8"/>
      <c r="T1539" s="9"/>
      <c r="U1539" s="5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</row>
    <row r="1540" spans="1:31">
      <c r="A1540" s="1"/>
      <c r="B1540" s="31">
        <f t="shared" si="871"/>
        <v>2021</v>
      </c>
      <c r="C1540" s="81">
        <v>3</v>
      </c>
      <c r="D1540" s="34"/>
      <c r="E1540" s="35">
        <v>29</v>
      </c>
      <c r="F1540" s="35">
        <v>29</v>
      </c>
      <c r="G1540" s="35"/>
      <c r="H1540" s="35">
        <v>164600</v>
      </c>
      <c r="I1540" s="34">
        <v>164600</v>
      </c>
      <c r="J1540" s="34"/>
      <c r="K1540" s="72">
        <v>1826</v>
      </c>
      <c r="L1540" s="36">
        <f t="shared" si="872"/>
        <v>297.99090251916761</v>
      </c>
      <c r="M1540" s="28">
        <f>IF(L1509=0,0,L1540/L1509*100)</f>
        <v>0</v>
      </c>
      <c r="N1540" s="37">
        <f t="shared" si="873"/>
        <v>2.4249939754738601</v>
      </c>
      <c r="O1540" s="29">
        <f>IF(H1540=0,0,H1540/E1540)</f>
        <v>5675.8620689655172</v>
      </c>
      <c r="P1540" s="30">
        <f>IF(K1540=0,0,K1540/E1540)</f>
        <v>62.96551724137931</v>
      </c>
      <c r="Q1540" s="6"/>
      <c r="R1540" s="7"/>
      <c r="S1540" s="8"/>
      <c r="T1540" s="9"/>
      <c r="U1540" s="5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</row>
    <row r="1541" spans="1:31">
      <c r="A1541" s="1"/>
      <c r="B1541" s="31">
        <f t="shared" si="871"/>
        <v>2022</v>
      </c>
      <c r="C1541" s="81">
        <v>0</v>
      </c>
      <c r="D1541" s="34"/>
      <c r="E1541" s="35">
        <v>0</v>
      </c>
      <c r="F1541" s="35">
        <v>0</v>
      </c>
      <c r="G1541" s="35"/>
      <c r="H1541" s="35">
        <v>0</v>
      </c>
      <c r="I1541" s="34">
        <v>0</v>
      </c>
      <c r="J1541" s="34"/>
      <c r="K1541" s="72">
        <v>0</v>
      </c>
      <c r="L1541" s="36">
        <f t="shared" si="872"/>
        <v>0</v>
      </c>
      <c r="M1541" s="28">
        <f>IF(L1509=0,0,L1541/L1509*100)</f>
        <v>0</v>
      </c>
      <c r="N1541" s="37" t="str">
        <f t="shared" si="873"/>
        <v xml:space="preserve">     －</v>
      </c>
      <c r="O1541" s="29">
        <f>IF(H1541=0,0,H1541/E1541)</f>
        <v>0</v>
      </c>
      <c r="P1541" s="30">
        <f>IF(K1541=0,0,K1541/E1541)</f>
        <v>0</v>
      </c>
      <c r="Q1541" s="6"/>
      <c r="R1541" s="7"/>
      <c r="S1541" s="8"/>
      <c r="T1541" s="9"/>
      <c r="U1541" s="5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</row>
    <row r="1542" spans="1:31">
      <c r="A1542" s="1"/>
      <c r="B1542" s="31">
        <f t="shared" si="871"/>
        <v>2023</v>
      </c>
      <c r="C1542" s="81">
        <v>0</v>
      </c>
      <c r="D1542" s="34"/>
      <c r="E1542" s="35">
        <v>0</v>
      </c>
      <c r="F1542" s="35">
        <v>0</v>
      </c>
      <c r="G1542" s="35"/>
      <c r="H1542" s="35">
        <v>0</v>
      </c>
      <c r="I1542" s="34">
        <v>0</v>
      </c>
      <c r="J1542" s="34"/>
      <c r="K1542" s="72">
        <v>0</v>
      </c>
      <c r="L1542" s="36">
        <f t="shared" si="872"/>
        <v>0</v>
      </c>
      <c r="M1542" s="28">
        <f>IF(L1509=0,0,L1542/L1509*100)</f>
        <v>0</v>
      </c>
      <c r="N1542" s="37" t="str">
        <f t="shared" si="873"/>
        <v xml:space="preserve">     －</v>
      </c>
      <c r="O1542" s="29">
        <f>IF(H1542=0,0,H1542/E1542)</f>
        <v>0</v>
      </c>
      <c r="P1542" s="30">
        <f>IF(K1542=0,0,K1542/E1542)</f>
        <v>0</v>
      </c>
      <c r="Q1542" s="6"/>
      <c r="R1542" s="7"/>
      <c r="S1542" s="8"/>
      <c r="T1542" s="9"/>
      <c r="U1542" s="5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</row>
    <row r="1543" spans="1:31">
      <c r="A1543" s="1"/>
      <c r="B1543" s="31">
        <f t="shared" si="871"/>
        <v>2024</v>
      </c>
      <c r="C1543" s="81">
        <v>1</v>
      </c>
      <c r="D1543" s="34"/>
      <c r="E1543" s="35">
        <v>35</v>
      </c>
      <c r="F1543" s="35">
        <v>34</v>
      </c>
      <c r="G1543" s="35"/>
      <c r="H1543" s="35">
        <v>213640</v>
      </c>
      <c r="I1543" s="34">
        <v>207022</v>
      </c>
      <c r="J1543" s="34"/>
      <c r="K1543" s="72">
        <v>2253</v>
      </c>
      <c r="L1543" s="36">
        <f t="shared" si="872"/>
        <v>313.4695247225921</v>
      </c>
      <c r="M1543" s="28">
        <f>IF(L1509=0,0,L1543/L1509*100)</f>
        <v>0</v>
      </c>
      <c r="N1543" s="37" t="str">
        <f t="shared" si="873"/>
        <v xml:space="preserve">     －</v>
      </c>
      <c r="O1543" s="29">
        <f>IF(H1543=0,0,H1543/E1543)</f>
        <v>6104</v>
      </c>
      <c r="P1543" s="30">
        <f>IF(K1543=0,0,K1543/E1543)</f>
        <v>64.371428571428567</v>
      </c>
      <c r="Q1543" s="6"/>
      <c r="R1543" s="7"/>
      <c r="S1543" s="8"/>
      <c r="T1543" s="9"/>
      <c r="U1543" s="5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</row>
    <row r="1544" spans="1:31">
      <c r="A1544" s="1"/>
      <c r="B1544" s="58" t="s">
        <v>69</v>
      </c>
      <c r="C1544" s="59">
        <v>1</v>
      </c>
      <c r="D1544" s="60">
        <v>0</v>
      </c>
      <c r="E1544" s="61">
        <v>77</v>
      </c>
      <c r="F1544" s="61">
        <v>21</v>
      </c>
      <c r="G1544" s="61">
        <v>69</v>
      </c>
      <c r="H1544" s="61">
        <v>246167</v>
      </c>
      <c r="I1544" s="60">
        <v>59390</v>
      </c>
      <c r="J1544" s="60">
        <v>223576</v>
      </c>
      <c r="K1544" s="73">
        <v>1852</v>
      </c>
      <c r="L1544" s="63">
        <f t="shared" ref="L1544:L1664" si="874">IF(H1544=0,0,H1544/K1544*3.30578)</f>
        <v>439.40277821814249</v>
      </c>
      <c r="M1544" s="62">
        <v>100</v>
      </c>
      <c r="N1544" s="63"/>
      <c r="O1544" s="64">
        <f t="shared" ref="O1544:O1664" si="875">IF(H1544=0,0,H1544/E1544)</f>
        <v>3196.9740259740261</v>
      </c>
      <c r="P1544" s="65">
        <f t="shared" ref="P1544:P1664" si="876">IF(K1544=0,0,K1544/E1544)</f>
        <v>24.051948051948052</v>
      </c>
      <c r="Q1544" s="6">
        <f t="shared" ref="Q1544:Q1559" si="877">IF(F1544=0,0,F1544/E1544*100)</f>
        <v>27.27272727272727</v>
      </c>
      <c r="R1544" s="7">
        <f t="shared" ref="R1544:R1559" si="878">IF(G1544=0,0,G1544/E1544*100)</f>
        <v>89.610389610389603</v>
      </c>
      <c r="S1544" s="8">
        <f t="shared" ref="S1544:S1559" si="879">IF(I1544=0,0,I1544/H1544*100)</f>
        <v>24.125898272311073</v>
      </c>
      <c r="T1544" s="9">
        <f t="shared" ref="T1544:T1559" si="880">E1544-F1544</f>
        <v>56</v>
      </c>
      <c r="U1544" s="5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</row>
    <row r="1545" spans="1:31">
      <c r="A1545" s="1"/>
      <c r="B1545" s="31">
        <v>1991</v>
      </c>
      <c r="C1545" s="33">
        <v>0</v>
      </c>
      <c r="D1545" s="34">
        <v>0</v>
      </c>
      <c r="E1545" s="35">
        <v>0</v>
      </c>
      <c r="F1545" s="35">
        <v>0</v>
      </c>
      <c r="G1545" s="35">
        <v>0</v>
      </c>
      <c r="H1545" s="35">
        <v>0</v>
      </c>
      <c r="I1545" s="34">
        <v>0</v>
      </c>
      <c r="J1545" s="34">
        <v>0</v>
      </c>
      <c r="K1545" s="72">
        <v>0</v>
      </c>
      <c r="L1545" s="36">
        <f t="shared" si="874"/>
        <v>0</v>
      </c>
      <c r="M1545" s="28">
        <f>IF(L1544=0,0,L1545/L1544*100)</f>
        <v>0</v>
      </c>
      <c r="N1545" s="37" t="str">
        <f t="shared" ref="N1545:N1560" si="881">IF(L1544=0,"     －",IF(L1545=0,"     －",(L1545-L1544)/L1544*100))</f>
        <v xml:space="preserve">     －</v>
      </c>
      <c r="O1545" s="29">
        <f t="shared" si="875"/>
        <v>0</v>
      </c>
      <c r="P1545" s="30">
        <f t="shared" si="876"/>
        <v>0</v>
      </c>
      <c r="Q1545" s="6">
        <f t="shared" si="877"/>
        <v>0</v>
      </c>
      <c r="R1545" s="7">
        <f t="shared" si="878"/>
        <v>0</v>
      </c>
      <c r="S1545" s="8">
        <f t="shared" si="879"/>
        <v>0</v>
      </c>
      <c r="T1545" s="9">
        <f t="shared" si="880"/>
        <v>0</v>
      </c>
      <c r="U1545" s="5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</row>
    <row r="1546" spans="1:31">
      <c r="A1546" s="1"/>
      <c r="B1546" s="31">
        <v>1992</v>
      </c>
      <c r="C1546" s="33">
        <v>1</v>
      </c>
      <c r="D1546" s="34">
        <v>0</v>
      </c>
      <c r="E1546" s="35">
        <v>55</v>
      </c>
      <c r="F1546" s="35">
        <v>47</v>
      </c>
      <c r="G1546" s="35">
        <v>46</v>
      </c>
      <c r="H1546" s="35">
        <v>281590</v>
      </c>
      <c r="I1546" s="34">
        <v>236120</v>
      </c>
      <c r="J1546" s="34">
        <v>229840</v>
      </c>
      <c r="K1546" s="72">
        <v>3691</v>
      </c>
      <c r="L1546" s="36">
        <f t="shared" si="874"/>
        <v>252.20118943375778</v>
      </c>
      <c r="M1546" s="28">
        <f>IF(L1544=0,0,L1546/L1544*100)</f>
        <v>57.396357496072071</v>
      </c>
      <c r="N1546" s="37" t="str">
        <f t="shared" si="881"/>
        <v xml:space="preserve">     －</v>
      </c>
      <c r="O1546" s="29">
        <f t="shared" si="875"/>
        <v>5119.818181818182</v>
      </c>
      <c r="P1546" s="30">
        <f t="shared" si="876"/>
        <v>67.109090909090909</v>
      </c>
      <c r="Q1546" s="6">
        <f t="shared" si="877"/>
        <v>85.454545454545453</v>
      </c>
      <c r="R1546" s="7">
        <f t="shared" si="878"/>
        <v>83.636363636363626</v>
      </c>
      <c r="S1546" s="8">
        <f t="shared" si="879"/>
        <v>83.852409531588478</v>
      </c>
      <c r="T1546" s="9">
        <f t="shared" si="880"/>
        <v>8</v>
      </c>
      <c r="U1546" s="5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</row>
    <row r="1547" spans="1:31">
      <c r="A1547" s="1"/>
      <c r="B1547" s="31">
        <f>B1546+1</f>
        <v>1993</v>
      </c>
      <c r="C1547" s="33">
        <v>3</v>
      </c>
      <c r="D1547" s="34">
        <v>3</v>
      </c>
      <c r="E1547" s="35">
        <v>125</v>
      </c>
      <c r="F1547" s="35">
        <v>125</v>
      </c>
      <c r="G1547" s="35">
        <v>125</v>
      </c>
      <c r="H1547" s="35">
        <v>618290</v>
      </c>
      <c r="I1547" s="34">
        <v>618290</v>
      </c>
      <c r="J1547" s="34">
        <v>618290</v>
      </c>
      <c r="K1547" s="72">
        <v>8900</v>
      </c>
      <c r="L1547" s="36">
        <f t="shared" si="874"/>
        <v>229.65513665168538</v>
      </c>
      <c r="M1547" s="28">
        <f>IF(L1544=0,0,L1547/L1544*100)</f>
        <v>52.265290079179373</v>
      </c>
      <c r="N1547" s="37">
        <f t="shared" si="881"/>
        <v>-8.9397091396328463</v>
      </c>
      <c r="O1547" s="29">
        <f t="shared" si="875"/>
        <v>4946.32</v>
      </c>
      <c r="P1547" s="30">
        <f t="shared" si="876"/>
        <v>71.2</v>
      </c>
      <c r="Q1547" s="6">
        <f t="shared" si="877"/>
        <v>100</v>
      </c>
      <c r="R1547" s="7">
        <f t="shared" si="878"/>
        <v>100</v>
      </c>
      <c r="S1547" s="8">
        <f t="shared" si="879"/>
        <v>100</v>
      </c>
      <c r="T1547" s="9">
        <f t="shared" si="880"/>
        <v>0</v>
      </c>
      <c r="U1547" s="5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</row>
    <row r="1548" spans="1:31">
      <c r="A1548" s="1"/>
      <c r="B1548" s="31">
        <f t="shared" ref="B1548:B1568" si="882">B1547+1</f>
        <v>1994</v>
      </c>
      <c r="C1548" s="33">
        <v>2</v>
      </c>
      <c r="D1548" s="34">
        <v>2</v>
      </c>
      <c r="E1548" s="35">
        <v>50</v>
      </c>
      <c r="F1548" s="35">
        <v>50</v>
      </c>
      <c r="G1548" s="35">
        <v>50</v>
      </c>
      <c r="H1548" s="35">
        <v>244144</v>
      </c>
      <c r="I1548" s="34">
        <v>244144</v>
      </c>
      <c r="J1548" s="34">
        <v>244144</v>
      </c>
      <c r="K1548" s="72">
        <v>3460</v>
      </c>
      <c r="L1548" s="36">
        <f t="shared" si="874"/>
        <v>233.26195153757223</v>
      </c>
      <c r="M1548" s="28">
        <f>IF(L1544=0,0,L1548/L1544*100)</f>
        <v>53.08613488596761</v>
      </c>
      <c r="N1548" s="37">
        <f t="shared" si="881"/>
        <v>1.570535254936297</v>
      </c>
      <c r="O1548" s="29">
        <f t="shared" si="875"/>
        <v>4882.88</v>
      </c>
      <c r="P1548" s="30">
        <f t="shared" si="876"/>
        <v>69.2</v>
      </c>
      <c r="Q1548" s="6">
        <f t="shared" si="877"/>
        <v>100</v>
      </c>
      <c r="R1548" s="7">
        <f t="shared" si="878"/>
        <v>100</v>
      </c>
      <c r="S1548" s="8">
        <f t="shared" si="879"/>
        <v>100</v>
      </c>
      <c r="T1548" s="9">
        <f t="shared" si="880"/>
        <v>0</v>
      </c>
      <c r="U1548" s="5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</row>
    <row r="1549" spans="1:31">
      <c r="A1549" s="1"/>
      <c r="B1549" s="31">
        <f t="shared" si="882"/>
        <v>1995</v>
      </c>
      <c r="C1549" s="33">
        <v>3</v>
      </c>
      <c r="D1549" s="34">
        <v>1</v>
      </c>
      <c r="E1549" s="35">
        <v>160</v>
      </c>
      <c r="F1549" s="35">
        <v>143</v>
      </c>
      <c r="G1549" s="35">
        <v>132</v>
      </c>
      <c r="H1549" s="35">
        <v>708358</v>
      </c>
      <c r="I1549" s="34">
        <v>627044</v>
      </c>
      <c r="J1549" s="34">
        <v>575865</v>
      </c>
      <c r="K1549" s="72">
        <v>11555</v>
      </c>
      <c r="L1549" s="36">
        <f t="shared" si="874"/>
        <v>202.65475631674599</v>
      </c>
      <c r="M1549" s="28">
        <f>IF(L1544=0,0,L1549/L1544*100)</f>
        <v>46.120499542253143</v>
      </c>
      <c r="N1549" s="37">
        <f t="shared" si="881"/>
        <v>-13.121383499998817</v>
      </c>
      <c r="O1549" s="29">
        <f t="shared" si="875"/>
        <v>4427.2375000000002</v>
      </c>
      <c r="P1549" s="30">
        <f t="shared" si="876"/>
        <v>72.21875</v>
      </c>
      <c r="Q1549" s="6">
        <f t="shared" si="877"/>
        <v>89.375</v>
      </c>
      <c r="R1549" s="7">
        <f t="shared" si="878"/>
        <v>82.5</v>
      </c>
      <c r="S1549" s="8">
        <f t="shared" si="879"/>
        <v>88.520776217675248</v>
      </c>
      <c r="T1549" s="9">
        <f t="shared" si="880"/>
        <v>17</v>
      </c>
      <c r="U1549" s="5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</row>
    <row r="1550" spans="1:31">
      <c r="A1550" s="1"/>
      <c r="B1550" s="31">
        <f t="shared" si="882"/>
        <v>1996</v>
      </c>
      <c r="C1550" s="33">
        <v>1</v>
      </c>
      <c r="D1550" s="34">
        <v>1</v>
      </c>
      <c r="E1550" s="35">
        <v>40</v>
      </c>
      <c r="F1550" s="35">
        <v>40</v>
      </c>
      <c r="G1550" s="35">
        <v>24</v>
      </c>
      <c r="H1550" s="35">
        <v>144206</v>
      </c>
      <c r="I1550" s="34">
        <v>144206</v>
      </c>
      <c r="J1550" s="34">
        <v>86778</v>
      </c>
      <c r="K1550" s="72">
        <v>2465</v>
      </c>
      <c r="L1550" s="36">
        <f t="shared" si="874"/>
        <v>193.39282380527382</v>
      </c>
      <c r="M1550" s="28">
        <f>IF(L1544=0,0,L1550/L1544*100)</f>
        <v>44.012653854742709</v>
      </c>
      <c r="N1550" s="37">
        <f t="shared" si="881"/>
        <v>-4.5703010774619681</v>
      </c>
      <c r="O1550" s="29">
        <f t="shared" si="875"/>
        <v>3605.15</v>
      </c>
      <c r="P1550" s="30">
        <f t="shared" si="876"/>
        <v>61.625</v>
      </c>
      <c r="Q1550" s="6">
        <f t="shared" si="877"/>
        <v>100</v>
      </c>
      <c r="R1550" s="7">
        <f t="shared" si="878"/>
        <v>60</v>
      </c>
      <c r="S1550" s="8">
        <f t="shared" si="879"/>
        <v>100</v>
      </c>
      <c r="T1550" s="9">
        <f t="shared" si="880"/>
        <v>0</v>
      </c>
      <c r="U1550" s="5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</row>
    <row r="1551" spans="1:31">
      <c r="A1551" s="1"/>
      <c r="B1551" s="31">
        <f t="shared" si="882"/>
        <v>1997</v>
      </c>
      <c r="C1551" s="33">
        <v>2</v>
      </c>
      <c r="D1551">
        <v>1</v>
      </c>
      <c r="E1551" s="35">
        <v>91</v>
      </c>
      <c r="F1551" s="35">
        <v>84</v>
      </c>
      <c r="G1551" s="35">
        <v>80</v>
      </c>
      <c r="H1551" s="35">
        <v>395520</v>
      </c>
      <c r="I1551" s="34">
        <v>364840</v>
      </c>
      <c r="J1551" s="34">
        <v>345820</v>
      </c>
      <c r="K1551" s="72">
        <v>6527</v>
      </c>
      <c r="L1551" s="36">
        <f t="shared" si="874"/>
        <v>200.32206306113068</v>
      </c>
      <c r="M1551" s="28">
        <f>IF(L1544=0,0,L1551/L1544*100)</f>
        <v>45.589621411469629</v>
      </c>
      <c r="N1551" s="37">
        <f t="shared" si="881"/>
        <v>3.5829867517906817</v>
      </c>
      <c r="O1551" s="29">
        <f t="shared" si="875"/>
        <v>4346.3736263736264</v>
      </c>
      <c r="P1551" s="30">
        <f t="shared" si="876"/>
        <v>71.72527472527473</v>
      </c>
      <c r="Q1551" s="6">
        <f t="shared" si="877"/>
        <v>92.307692307692307</v>
      </c>
      <c r="R1551" s="7">
        <f t="shared" si="878"/>
        <v>87.912087912087912</v>
      </c>
      <c r="S1551" s="8">
        <f t="shared" si="879"/>
        <v>92.243122977346275</v>
      </c>
      <c r="T1551" s="9">
        <f t="shared" si="880"/>
        <v>7</v>
      </c>
      <c r="U1551" s="5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</row>
    <row r="1552" spans="1:31">
      <c r="A1552" s="1"/>
      <c r="B1552" s="31">
        <f t="shared" si="882"/>
        <v>1998</v>
      </c>
      <c r="C1552" s="33">
        <v>8</v>
      </c>
      <c r="D1552" s="34">
        <v>3</v>
      </c>
      <c r="E1552" s="35">
        <v>315</v>
      </c>
      <c r="F1552" s="35">
        <v>297</v>
      </c>
      <c r="G1552" s="35">
        <v>272</v>
      </c>
      <c r="H1552" s="35">
        <v>1336410</v>
      </c>
      <c r="I1552" s="34">
        <v>1259070</v>
      </c>
      <c r="J1552" s="34">
        <v>1140250</v>
      </c>
      <c r="K1552" s="72">
        <v>24420</v>
      </c>
      <c r="L1552" s="36">
        <f t="shared" si="874"/>
        <v>180.91226248157247</v>
      </c>
      <c r="M1552" s="28">
        <f>IF(L1544=0,0,L1552/L1544*100)</f>
        <v>41.172307379394439</v>
      </c>
      <c r="N1552" s="37">
        <f t="shared" si="881"/>
        <v>-9.6892974657689486</v>
      </c>
      <c r="O1552" s="29">
        <f t="shared" si="875"/>
        <v>4242.5714285714284</v>
      </c>
      <c r="P1552" s="30">
        <f t="shared" si="876"/>
        <v>77.523809523809518</v>
      </c>
      <c r="Q1552" s="6">
        <f t="shared" si="877"/>
        <v>94.285714285714278</v>
      </c>
      <c r="R1552" s="7">
        <f t="shared" si="878"/>
        <v>86.349206349206355</v>
      </c>
      <c r="S1552" s="8">
        <f t="shared" si="879"/>
        <v>94.212853839764747</v>
      </c>
      <c r="T1552" s="9">
        <f t="shared" si="880"/>
        <v>18</v>
      </c>
      <c r="U1552" s="5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</row>
    <row r="1553" spans="1:31">
      <c r="A1553" s="1"/>
      <c r="B1553" s="31">
        <f t="shared" si="882"/>
        <v>1999</v>
      </c>
      <c r="C1553" s="33">
        <v>5</v>
      </c>
      <c r="D1553" s="34">
        <v>3</v>
      </c>
      <c r="E1553" s="35">
        <v>191</v>
      </c>
      <c r="F1553" s="35">
        <v>138</v>
      </c>
      <c r="G1553" s="35">
        <v>124</v>
      </c>
      <c r="H1553" s="35">
        <v>654657</v>
      </c>
      <c r="I1553" s="34">
        <v>477885</v>
      </c>
      <c r="J1553" s="34">
        <v>428185</v>
      </c>
      <c r="K1553" s="72">
        <v>14203</v>
      </c>
      <c r="L1553" s="36">
        <f t="shared" si="874"/>
        <v>152.37288019854961</v>
      </c>
      <c r="M1553" s="28">
        <f>IF(L1544=0,0,L1553/L1544*100)</f>
        <v>34.677268272278368</v>
      </c>
      <c r="N1553" s="37">
        <f t="shared" si="881"/>
        <v>-15.775261384467983</v>
      </c>
      <c r="O1553" s="29">
        <f t="shared" si="875"/>
        <v>3427.523560209424</v>
      </c>
      <c r="P1553" s="30">
        <f t="shared" si="876"/>
        <v>74.361256544502623</v>
      </c>
      <c r="Q1553" s="6">
        <f t="shared" si="877"/>
        <v>72.251308900523554</v>
      </c>
      <c r="R1553" s="7">
        <f t="shared" si="878"/>
        <v>64.921465968586389</v>
      </c>
      <c r="S1553" s="8">
        <f t="shared" si="879"/>
        <v>72.997768296986052</v>
      </c>
      <c r="T1553" s="9">
        <f t="shared" si="880"/>
        <v>53</v>
      </c>
      <c r="U1553" s="5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</row>
    <row r="1554" spans="1:31">
      <c r="A1554" s="1"/>
      <c r="B1554" s="31">
        <f t="shared" si="882"/>
        <v>2000</v>
      </c>
      <c r="C1554" s="33">
        <v>6</v>
      </c>
      <c r="D1554" s="34">
        <v>5</v>
      </c>
      <c r="E1554" s="35">
        <v>239</v>
      </c>
      <c r="F1554" s="35">
        <v>236</v>
      </c>
      <c r="G1554" s="35">
        <v>222</v>
      </c>
      <c r="H1554" s="35">
        <v>761669</v>
      </c>
      <c r="I1554" s="34">
        <v>751740</v>
      </c>
      <c r="J1554" s="34">
        <v>703990</v>
      </c>
      <c r="K1554" s="72">
        <v>17624</v>
      </c>
      <c r="L1554" s="36">
        <f t="shared" si="874"/>
        <v>142.86825617453474</v>
      </c>
      <c r="M1554" s="28">
        <f>IF(L1544=0,0,L1554/L1544*100)</f>
        <v>32.514190455028817</v>
      </c>
      <c r="N1554" s="37">
        <f t="shared" si="881"/>
        <v>-6.2377399519060512</v>
      </c>
      <c r="O1554" s="29">
        <f t="shared" si="875"/>
        <v>3186.899581589958</v>
      </c>
      <c r="P1554" s="30">
        <f t="shared" si="876"/>
        <v>73.740585774058573</v>
      </c>
      <c r="Q1554" s="6">
        <f t="shared" si="877"/>
        <v>98.744769874476987</v>
      </c>
      <c r="R1554" s="7">
        <f t="shared" si="878"/>
        <v>92.887029288702934</v>
      </c>
      <c r="S1554" s="8">
        <f t="shared" si="879"/>
        <v>98.69641537203168</v>
      </c>
      <c r="T1554" s="9">
        <f t="shared" si="880"/>
        <v>3</v>
      </c>
      <c r="U1554" s="5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</row>
    <row r="1555" spans="1:31">
      <c r="A1555" s="1"/>
      <c r="B1555" s="31">
        <f t="shared" si="882"/>
        <v>2001</v>
      </c>
      <c r="C1555" s="33">
        <v>18</v>
      </c>
      <c r="D1555" s="34"/>
      <c r="E1555" s="35">
        <v>923</v>
      </c>
      <c r="F1555" s="35">
        <v>841</v>
      </c>
      <c r="G1555" s="35">
        <v>753</v>
      </c>
      <c r="H1555" s="35">
        <v>3087347</v>
      </c>
      <c r="I1555" s="34">
        <v>2801577</v>
      </c>
      <c r="J1555" s="34"/>
      <c r="K1555" s="72">
        <v>74803</v>
      </c>
      <c r="L1555" s="36">
        <f t="shared" si="874"/>
        <v>136.43958084114271</v>
      </c>
      <c r="M1555" s="28">
        <f>IF(L1544=0,0,L1555/L1544*100)</f>
        <v>31.051142051133546</v>
      </c>
      <c r="N1555" s="37">
        <f t="shared" si="881"/>
        <v>-4.4997226854497629</v>
      </c>
      <c r="O1555" s="29">
        <f t="shared" si="875"/>
        <v>3344.9046587215603</v>
      </c>
      <c r="P1555" s="30">
        <f t="shared" si="876"/>
        <v>81.043336944745391</v>
      </c>
      <c r="Q1555" s="6">
        <f t="shared" si="877"/>
        <v>91.115926327193932</v>
      </c>
      <c r="R1555" s="7">
        <f t="shared" si="878"/>
        <v>81.581798483206938</v>
      </c>
      <c r="S1555" s="8">
        <f t="shared" si="879"/>
        <v>90.743832811796025</v>
      </c>
      <c r="T1555" s="9">
        <f t="shared" si="880"/>
        <v>82</v>
      </c>
      <c r="U1555" s="5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</row>
    <row r="1556" spans="1:31">
      <c r="A1556" s="1"/>
      <c r="B1556" s="31">
        <f t="shared" si="882"/>
        <v>2002</v>
      </c>
      <c r="C1556" s="33">
        <v>13</v>
      </c>
      <c r="D1556" s="34"/>
      <c r="E1556" s="35">
        <v>328</v>
      </c>
      <c r="F1556" s="35">
        <v>290</v>
      </c>
      <c r="G1556" s="35">
        <v>222</v>
      </c>
      <c r="H1556" s="35">
        <v>1105224</v>
      </c>
      <c r="I1556" s="34">
        <v>964077</v>
      </c>
      <c r="J1556" s="34"/>
      <c r="K1556" s="72">
        <v>27858</v>
      </c>
      <c r="L1556" s="36">
        <f t="shared" si="874"/>
        <v>131.1518197544691</v>
      </c>
      <c r="M1556" s="28">
        <f>IF(L1544=0,0,L1556/L1544*100)</f>
        <v>29.847744769915519</v>
      </c>
      <c r="N1556" s="37">
        <f t="shared" si="881"/>
        <v>-3.8755330777732149</v>
      </c>
      <c r="O1556" s="29">
        <f t="shared" si="875"/>
        <v>3369.5853658536585</v>
      </c>
      <c r="P1556" s="30">
        <f t="shared" si="876"/>
        <v>84.932926829268297</v>
      </c>
      <c r="Q1556" s="6">
        <f t="shared" si="877"/>
        <v>88.41463414634147</v>
      </c>
      <c r="R1556" s="7">
        <f t="shared" si="878"/>
        <v>67.682926829268297</v>
      </c>
      <c r="S1556" s="8">
        <f t="shared" si="879"/>
        <v>87.229104688280387</v>
      </c>
      <c r="T1556" s="9">
        <f t="shared" si="880"/>
        <v>38</v>
      </c>
      <c r="U1556" s="5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</row>
    <row r="1557" spans="1:31">
      <c r="A1557" s="1"/>
      <c r="B1557" s="31">
        <f t="shared" si="882"/>
        <v>2003</v>
      </c>
      <c r="C1557" s="33">
        <v>7</v>
      </c>
      <c r="D1557" s="34"/>
      <c r="E1557" s="35">
        <v>1002</v>
      </c>
      <c r="F1557" s="35">
        <v>1002</v>
      </c>
      <c r="G1557" s="35"/>
      <c r="H1557" s="35">
        <v>4332380</v>
      </c>
      <c r="I1557" s="34">
        <v>4332380</v>
      </c>
      <c r="J1557" s="34"/>
      <c r="K1557" s="72">
        <v>97613</v>
      </c>
      <c r="L1557" s="36">
        <f t="shared" si="874"/>
        <v>146.72118628051589</v>
      </c>
      <c r="M1557" s="28">
        <f>IF(L1544=0,0,L1557/L1544*100)</f>
        <v>33.391046564497557</v>
      </c>
      <c r="N1557" s="37">
        <f t="shared" si="881"/>
        <v>11.871254668974011</v>
      </c>
      <c r="O1557" s="29">
        <f t="shared" si="875"/>
        <v>4323.73253493014</v>
      </c>
      <c r="P1557" s="30">
        <f t="shared" si="876"/>
        <v>97.418163672654686</v>
      </c>
      <c r="Q1557" s="15">
        <f t="shared" si="877"/>
        <v>100</v>
      </c>
      <c r="R1557" s="16">
        <f t="shared" si="878"/>
        <v>0</v>
      </c>
      <c r="S1557" s="17">
        <f t="shared" si="879"/>
        <v>100</v>
      </c>
      <c r="T1557" s="18">
        <f t="shared" si="880"/>
        <v>0</v>
      </c>
      <c r="U1557" s="5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</row>
    <row r="1558" spans="1:31">
      <c r="A1558" s="1"/>
      <c r="B1558" s="31">
        <f t="shared" si="882"/>
        <v>2004</v>
      </c>
      <c r="C1558" s="33">
        <v>11</v>
      </c>
      <c r="D1558" s="34"/>
      <c r="E1558" s="35">
        <v>785</v>
      </c>
      <c r="F1558" s="35">
        <v>785</v>
      </c>
      <c r="G1558" s="35"/>
      <c r="H1558" s="35">
        <v>3040610</v>
      </c>
      <c r="I1558" s="34">
        <v>3040610</v>
      </c>
      <c r="J1558" s="34"/>
      <c r="K1558" s="72">
        <v>69324</v>
      </c>
      <c r="L1558" s="36">
        <f t="shared" si="874"/>
        <v>144.99434143730886</v>
      </c>
      <c r="M1558" s="28">
        <f>IF(L1544=0,0,L1558/L1544*100)</f>
        <v>32.998048402262512</v>
      </c>
      <c r="N1558" s="37">
        <f t="shared" si="881"/>
        <v>-1.1769567074692828</v>
      </c>
      <c r="O1558" s="29">
        <f t="shared" si="875"/>
        <v>3873.3885350318469</v>
      </c>
      <c r="P1558" s="30">
        <f t="shared" si="876"/>
        <v>88.310828025477704</v>
      </c>
      <c r="Q1558" s="6">
        <f t="shared" si="877"/>
        <v>100</v>
      </c>
      <c r="R1558" s="7">
        <f t="shared" si="878"/>
        <v>0</v>
      </c>
      <c r="S1558" s="8">
        <f t="shared" si="879"/>
        <v>100</v>
      </c>
      <c r="T1558" s="9">
        <f t="shared" si="880"/>
        <v>0</v>
      </c>
      <c r="U1558" s="5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</row>
    <row r="1559" spans="1:31">
      <c r="A1559" s="1"/>
      <c r="B1559" s="31">
        <f t="shared" si="882"/>
        <v>2005</v>
      </c>
      <c r="C1559" s="33">
        <v>3</v>
      </c>
      <c r="D1559" s="34"/>
      <c r="E1559" s="35">
        <v>80</v>
      </c>
      <c r="F1559" s="35">
        <v>69</v>
      </c>
      <c r="G1559" s="35"/>
      <c r="H1559" s="35">
        <v>283420</v>
      </c>
      <c r="I1559" s="34">
        <v>244930</v>
      </c>
      <c r="J1559" s="34"/>
      <c r="K1559" s="72">
        <v>6003</v>
      </c>
      <c r="L1559" s="36">
        <f t="shared" si="874"/>
        <v>156.07598993836413</v>
      </c>
      <c r="M1559" s="28">
        <f>IF(L1544=0,0,L1559/L1544*100)</f>
        <v>35.520028018775946</v>
      </c>
      <c r="N1559" s="37">
        <f t="shared" si="881"/>
        <v>7.6428144651745855</v>
      </c>
      <c r="O1559" s="29">
        <f t="shared" si="875"/>
        <v>3542.75</v>
      </c>
      <c r="P1559" s="30">
        <f t="shared" si="876"/>
        <v>75.037499999999994</v>
      </c>
      <c r="Q1559" s="6">
        <f t="shared" si="877"/>
        <v>86.25</v>
      </c>
      <c r="R1559" s="7">
        <f t="shared" si="878"/>
        <v>0</v>
      </c>
      <c r="S1559" s="8">
        <f t="shared" si="879"/>
        <v>86.419448168795427</v>
      </c>
      <c r="T1559" s="9">
        <f t="shared" si="880"/>
        <v>11</v>
      </c>
      <c r="U1559" s="5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</row>
    <row r="1560" spans="1:31">
      <c r="A1560" s="1"/>
      <c r="B1560" s="31">
        <f t="shared" si="882"/>
        <v>2006</v>
      </c>
      <c r="C1560" s="33">
        <v>2</v>
      </c>
      <c r="D1560" s="34">
        <v>0</v>
      </c>
      <c r="E1560" s="35">
        <v>47</v>
      </c>
      <c r="F1560" s="35">
        <v>42</v>
      </c>
      <c r="G1560" s="35">
        <v>0</v>
      </c>
      <c r="H1560" s="35">
        <v>170680</v>
      </c>
      <c r="I1560" s="34">
        <v>152170</v>
      </c>
      <c r="J1560" s="34">
        <v>0</v>
      </c>
      <c r="K1560" s="72">
        <v>3798</v>
      </c>
      <c r="L1560" s="36">
        <f t="shared" si="874"/>
        <v>148.55990795155344</v>
      </c>
      <c r="M1560" s="28">
        <f>IF(L1544=0,0,L1560/L1544*100)</f>
        <v>33.809505837443879</v>
      </c>
      <c r="N1560" s="37">
        <f t="shared" si="881"/>
        <v>-4.8156554956203452</v>
      </c>
      <c r="O1560" s="29">
        <f t="shared" si="875"/>
        <v>3631.4893617021276</v>
      </c>
      <c r="P1560" s="30">
        <f t="shared" si="876"/>
        <v>80.808510638297875</v>
      </c>
      <c r="Q1560" s="6"/>
      <c r="R1560" s="7"/>
      <c r="S1560" s="8"/>
      <c r="T1560" s="9"/>
      <c r="U1560" s="5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</row>
    <row r="1561" spans="1:31">
      <c r="A1561" s="1"/>
      <c r="B1561" s="31">
        <f t="shared" si="882"/>
        <v>2007</v>
      </c>
      <c r="C1561" s="33">
        <v>7</v>
      </c>
      <c r="D1561" s="34"/>
      <c r="E1561" s="35">
        <v>142</v>
      </c>
      <c r="F1561" s="35">
        <v>142</v>
      </c>
      <c r="G1561" s="35"/>
      <c r="H1561" s="35">
        <v>609873</v>
      </c>
      <c r="I1561" s="34">
        <v>609873</v>
      </c>
      <c r="J1561" s="34"/>
      <c r="K1561" s="72">
        <v>10259</v>
      </c>
      <c r="L1561" s="36">
        <f t="shared" ref="L1561:L1566" si="883">IF(H1561=0,0,H1561/K1561*3.30578)</f>
        <v>196.52071019982452</v>
      </c>
      <c r="M1561" s="28">
        <f>IF(L1544=0,0,L1561/L1544*100)</f>
        <v>44.724503335357014</v>
      </c>
      <c r="N1561" s="37">
        <f>IF(L1560=0,"     －",IF(L1561=0,"     －",(L1561-L1560)/L1560*100))</f>
        <v>32.283812577422623</v>
      </c>
      <c r="O1561" s="29">
        <f>IF(H1561=0,0,H1561/E1561)</f>
        <v>4294.8802816901407</v>
      </c>
      <c r="P1561" s="30">
        <f>IF(K1561=0,0,K1561/E1561)</f>
        <v>72.24647887323944</v>
      </c>
      <c r="Q1561" s="6"/>
      <c r="R1561" s="7"/>
      <c r="S1561" s="8"/>
      <c r="T1561" s="9"/>
      <c r="U1561" s="5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</row>
    <row r="1562" spans="1:31">
      <c r="A1562" s="1"/>
      <c r="B1562" s="31">
        <f t="shared" si="882"/>
        <v>2008</v>
      </c>
      <c r="C1562" s="33">
        <v>8</v>
      </c>
      <c r="D1562" s="34"/>
      <c r="E1562" s="35">
        <v>148</v>
      </c>
      <c r="F1562" s="35">
        <v>72</v>
      </c>
      <c r="G1562" s="35"/>
      <c r="H1562" s="35">
        <v>641195</v>
      </c>
      <c r="I1562" s="34">
        <v>348799</v>
      </c>
      <c r="J1562" s="34"/>
      <c r="K1562" s="72">
        <v>10722</v>
      </c>
      <c r="L1562" s="36">
        <f t="shared" si="883"/>
        <v>197.69162535907481</v>
      </c>
      <c r="M1562" s="28">
        <f>IF(L1544=0,0,L1562/L1544*100)</f>
        <v>44.990982114576063</v>
      </c>
      <c r="N1562" s="37">
        <f>IF(L1561=0,"     －",IF(L1562=0,"     －",(L1562-L1561)/L1561*100))</f>
        <v>0.59582278023506263</v>
      </c>
      <c r="O1562" s="29">
        <f>IF(H1562=0,0,H1562/E1562)</f>
        <v>4332.3986486486483</v>
      </c>
      <c r="P1562" s="30">
        <f>IF(K1562=0,0,K1562/E1562)</f>
        <v>72.445945945945951</v>
      </c>
      <c r="Q1562" s="6"/>
      <c r="R1562" s="7"/>
      <c r="S1562" s="8"/>
      <c r="T1562" s="9"/>
      <c r="U1562" s="5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</row>
    <row r="1563" spans="1:31">
      <c r="A1563" s="1"/>
      <c r="B1563" s="31">
        <f t="shared" si="882"/>
        <v>2009</v>
      </c>
      <c r="C1563" s="33">
        <v>0</v>
      </c>
      <c r="D1563" s="34"/>
      <c r="E1563" s="35">
        <v>0</v>
      </c>
      <c r="F1563" s="35">
        <v>0</v>
      </c>
      <c r="G1563" s="35"/>
      <c r="H1563" s="35">
        <v>0</v>
      </c>
      <c r="I1563" s="34">
        <v>0</v>
      </c>
      <c r="J1563" s="34"/>
      <c r="K1563" s="72">
        <v>0</v>
      </c>
      <c r="L1563" s="36">
        <f t="shared" si="883"/>
        <v>0</v>
      </c>
      <c r="M1563" s="28">
        <f>IF(L1544=0,0,L1563/L1544*100)</f>
        <v>0</v>
      </c>
      <c r="N1563" s="37" t="str">
        <f>IF(L1562=0,"     －",IF(L1563=0,"     －",(L1563-L1562)/L1562*100))</f>
        <v xml:space="preserve">     －</v>
      </c>
      <c r="O1563" s="29">
        <f>IF(H1563=0,0,H1563/E1563)</f>
        <v>0</v>
      </c>
      <c r="P1563" s="30">
        <f>IF(K1563=0,0,K1563/E1563)</f>
        <v>0</v>
      </c>
      <c r="Q1563" s="6"/>
      <c r="R1563" s="7"/>
      <c r="S1563" s="8"/>
      <c r="T1563" s="9"/>
      <c r="U1563" s="5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</row>
    <row r="1564" spans="1:31">
      <c r="A1564" s="1"/>
      <c r="B1564" s="31">
        <f t="shared" si="882"/>
        <v>2010</v>
      </c>
      <c r="C1564" s="33">
        <v>2</v>
      </c>
      <c r="D1564" s="34"/>
      <c r="E1564" s="35">
        <v>28</v>
      </c>
      <c r="F1564" s="35">
        <v>27</v>
      </c>
      <c r="G1564" s="35"/>
      <c r="H1564" s="35">
        <v>96170</v>
      </c>
      <c r="I1564" s="34">
        <v>92180</v>
      </c>
      <c r="J1564" s="34"/>
      <c r="K1564" s="72">
        <v>2027</v>
      </c>
      <c r="L1564" s="36">
        <f t="shared" si="883"/>
        <v>156.84107676369018</v>
      </c>
      <c r="M1564" s="28">
        <f>IF(L1544=0,0,L1564/L1544*100)</f>
        <v>35.694147724716039</v>
      </c>
      <c r="N1564" s="37" t="str">
        <f>IF(L1563=0,"     －",IF(L1564=0,"     －",(L1564-L1563)/L1563*100))</f>
        <v xml:space="preserve">     －</v>
      </c>
      <c r="O1564" s="29">
        <f>IF(H1564=0,0,H1564/E1564)</f>
        <v>3434.6428571428573</v>
      </c>
      <c r="P1564" s="30">
        <f>IF(K1564=0,0,K1564/E1564)</f>
        <v>72.392857142857139</v>
      </c>
      <c r="Q1564" s="6"/>
      <c r="R1564" s="7"/>
      <c r="S1564" s="8"/>
      <c r="T1564" s="9"/>
      <c r="U1564" s="5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</row>
    <row r="1565" spans="1:31">
      <c r="A1565" s="1"/>
      <c r="B1565" s="31">
        <f t="shared" si="882"/>
        <v>2011</v>
      </c>
      <c r="C1565" s="33">
        <v>0</v>
      </c>
      <c r="D1565" s="34"/>
      <c r="E1565" s="35">
        <v>0</v>
      </c>
      <c r="F1565" s="35">
        <v>0</v>
      </c>
      <c r="G1565" s="35"/>
      <c r="H1565" s="35">
        <v>0</v>
      </c>
      <c r="I1565" s="34">
        <v>0</v>
      </c>
      <c r="J1565" s="34"/>
      <c r="K1565" s="72">
        <v>0</v>
      </c>
      <c r="L1565" s="36">
        <f t="shared" si="883"/>
        <v>0</v>
      </c>
      <c r="M1565" s="28">
        <f>IF(L1544=0,0,L1565/L1544*100)</f>
        <v>0</v>
      </c>
      <c r="N1565" s="37" t="str">
        <f>IF(L1564=0,"     －",IF(L1565=0,"     －",(L1565-L1564)/L1564*100))</f>
        <v xml:space="preserve">     －</v>
      </c>
      <c r="O1565" s="29">
        <f>IF(H1565=0,0,H1565/E1565)</f>
        <v>0</v>
      </c>
      <c r="P1565" s="30">
        <f>IF(K1565=0,0,K1565/E1565)</f>
        <v>0</v>
      </c>
      <c r="Q1565" s="6"/>
      <c r="R1565" s="7"/>
      <c r="S1565" s="8"/>
      <c r="T1565" s="9"/>
      <c r="U1565" s="5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</row>
    <row r="1566" spans="1:31">
      <c r="A1566" s="1"/>
      <c r="B1566" s="31">
        <f t="shared" si="882"/>
        <v>2012</v>
      </c>
      <c r="C1566" s="33">
        <v>5</v>
      </c>
      <c r="D1566" s="34"/>
      <c r="E1566" s="35">
        <v>81</v>
      </c>
      <c r="F1566" s="35">
        <v>79</v>
      </c>
      <c r="G1566" s="35"/>
      <c r="H1566" s="35">
        <v>288720</v>
      </c>
      <c r="I1566" s="34">
        <v>281010</v>
      </c>
      <c r="J1566" s="34"/>
      <c r="K1566" s="72">
        <v>5717</v>
      </c>
      <c r="L1566" s="36">
        <f t="shared" si="883"/>
        <v>166.94853972363128</v>
      </c>
      <c r="M1566" s="28">
        <f>IF(L1544=0,0,L1566/L1544*100)</f>
        <v>37.994420608954208</v>
      </c>
      <c r="N1566" s="37" t="str">
        <f t="shared" ref="N1566:N1568" si="884">IF(L1565=0,"     －",IF(L1566=0,"     －",(L1566-L1565)/L1565*100))</f>
        <v xml:space="preserve">     －</v>
      </c>
      <c r="O1566" s="29">
        <f t="shared" ref="O1566:O1573" si="885">IF(H1566=0,0,H1566/E1566)</f>
        <v>3564.4444444444443</v>
      </c>
      <c r="P1566" s="30">
        <f t="shared" ref="P1566:P1573" si="886">IF(K1566=0,0,K1566/E1566)</f>
        <v>70.580246913580254</v>
      </c>
      <c r="Q1566" s="6"/>
      <c r="R1566" s="7"/>
      <c r="S1566" s="8"/>
      <c r="T1566" s="9"/>
      <c r="U1566" s="5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</row>
    <row r="1567" spans="1:31">
      <c r="A1567" s="1"/>
      <c r="B1567" s="31">
        <f t="shared" si="882"/>
        <v>2013</v>
      </c>
      <c r="C1567" s="33">
        <v>1</v>
      </c>
      <c r="D1567" s="34"/>
      <c r="E1567" s="35">
        <v>15</v>
      </c>
      <c r="F1567" s="35">
        <v>15</v>
      </c>
      <c r="G1567" s="35"/>
      <c r="H1567" s="35">
        <v>57730</v>
      </c>
      <c r="I1567" s="34">
        <v>57730</v>
      </c>
      <c r="J1567" s="34"/>
      <c r="K1567" s="72">
        <v>1037</v>
      </c>
      <c r="L1567" s="36">
        <f>IF(H1567=0,0,H1567/K1567*3.30578)</f>
        <v>184.03344204435874</v>
      </c>
      <c r="M1567" s="28">
        <f>IF(L1544=0,0,L1567/L1544*100)</f>
        <v>41.882630508311195</v>
      </c>
      <c r="N1567" s="37">
        <f t="shared" si="884"/>
        <v>10.233633878445426</v>
      </c>
      <c r="O1567" s="29">
        <f t="shared" si="885"/>
        <v>3848.6666666666665</v>
      </c>
      <c r="P1567" s="30">
        <f t="shared" si="886"/>
        <v>69.13333333333334</v>
      </c>
      <c r="Q1567" s="6"/>
      <c r="R1567" s="7"/>
      <c r="S1567" s="8"/>
      <c r="T1567" s="9"/>
      <c r="U1567" s="5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</row>
    <row r="1568" spans="1:31">
      <c r="A1568" s="1"/>
      <c r="B1568" s="31">
        <f t="shared" si="882"/>
        <v>2014</v>
      </c>
      <c r="C1568" s="33">
        <v>0</v>
      </c>
      <c r="D1568" s="34"/>
      <c r="E1568" s="35">
        <v>0</v>
      </c>
      <c r="F1568" s="35">
        <v>0</v>
      </c>
      <c r="G1568" s="35"/>
      <c r="H1568" s="35">
        <v>0</v>
      </c>
      <c r="I1568" s="34">
        <v>0</v>
      </c>
      <c r="J1568" s="34"/>
      <c r="K1568" s="72">
        <v>0</v>
      </c>
      <c r="L1568" s="36">
        <f>IF(H1568=0,0,H1568/K1568*3.30578)</f>
        <v>0</v>
      </c>
      <c r="M1568" s="28">
        <f>IF(L1544=0,0,L1568/L1544*100)</f>
        <v>0</v>
      </c>
      <c r="N1568" s="37" t="str">
        <f t="shared" si="884"/>
        <v xml:space="preserve">     －</v>
      </c>
      <c r="O1568" s="29">
        <f t="shared" si="885"/>
        <v>0</v>
      </c>
      <c r="P1568" s="30">
        <f t="shared" si="886"/>
        <v>0</v>
      </c>
      <c r="Q1568" s="6"/>
      <c r="R1568" s="7"/>
      <c r="S1568" s="8"/>
      <c r="T1568" s="9"/>
      <c r="U1568" s="5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</row>
    <row r="1569" spans="1:31">
      <c r="A1569" s="1"/>
      <c r="B1569" s="31">
        <f t="shared" ref="B1569:B1578" si="887">B1568+1</f>
        <v>2015</v>
      </c>
      <c r="C1569" s="33">
        <v>5</v>
      </c>
      <c r="D1569" s="34"/>
      <c r="E1569" s="35">
        <v>53</v>
      </c>
      <c r="F1569" s="35">
        <v>51</v>
      </c>
      <c r="G1569" s="35"/>
      <c r="H1569" s="35">
        <v>217030</v>
      </c>
      <c r="I1569" s="34">
        <v>209330</v>
      </c>
      <c r="J1569" s="34"/>
      <c r="K1569" s="72">
        <v>3606</v>
      </c>
      <c r="L1569" s="36">
        <f>IF(H1569=0,0,H1569/K1569*3.30578)</f>
        <v>198.96101869107042</v>
      </c>
      <c r="M1569" s="28">
        <f>IF(L1544=0,0,L1569/L1544*100)</f>
        <v>45.279872716757332</v>
      </c>
      <c r="N1569" s="37" t="str">
        <f>IF(L1568=0,"     －",IF(L1569=0,"     －",(L1569-L1568)/L1568*100))</f>
        <v xml:space="preserve">     －</v>
      </c>
      <c r="O1569" s="29">
        <f t="shared" si="885"/>
        <v>4094.9056603773583</v>
      </c>
      <c r="P1569" s="30">
        <f t="shared" si="886"/>
        <v>68.037735849056602</v>
      </c>
      <c r="Q1569" s="6"/>
      <c r="R1569" s="7"/>
      <c r="S1569" s="8"/>
      <c r="T1569" s="9"/>
      <c r="U1569" s="5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</row>
    <row r="1570" spans="1:31">
      <c r="A1570" s="1"/>
      <c r="B1570" s="31">
        <f t="shared" si="887"/>
        <v>2016</v>
      </c>
      <c r="C1570" s="33">
        <v>2</v>
      </c>
      <c r="D1570" s="34"/>
      <c r="E1570" s="35">
        <v>6</v>
      </c>
      <c r="F1570" s="35">
        <v>6</v>
      </c>
      <c r="G1570" s="35"/>
      <c r="H1570" s="35">
        <v>23730</v>
      </c>
      <c r="I1570" s="34">
        <v>23730</v>
      </c>
      <c r="J1570" s="34"/>
      <c r="K1570" s="72">
        <v>399</v>
      </c>
      <c r="L1570" s="36">
        <f>IF(H1570=0,0,H1570/K1570*3.30578)</f>
        <v>196.60691578947367</v>
      </c>
      <c r="M1570" s="28">
        <f>IF(L1544=0,0,L1570/L1544*100)</f>
        <v>44.744122143867678</v>
      </c>
      <c r="N1570" s="37">
        <f>IF(L1569=0,"     －",IF(L1570=0,"     －",(L1570-L1569)/L1569*100))</f>
        <v>-1.1831980541133011</v>
      </c>
      <c r="O1570" s="29">
        <f t="shared" si="885"/>
        <v>3955</v>
      </c>
      <c r="P1570" s="30">
        <f t="shared" si="886"/>
        <v>66.5</v>
      </c>
      <c r="Q1570" s="6"/>
      <c r="R1570" s="7"/>
      <c r="S1570" s="8"/>
      <c r="T1570" s="9"/>
      <c r="U1570" s="5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</row>
    <row r="1571" spans="1:31">
      <c r="A1571" s="1"/>
      <c r="B1571" s="31">
        <f t="shared" si="887"/>
        <v>2017</v>
      </c>
      <c r="C1571" s="33">
        <v>0</v>
      </c>
      <c r="D1571" s="34"/>
      <c r="E1571" s="35">
        <v>0</v>
      </c>
      <c r="F1571" s="35">
        <v>0</v>
      </c>
      <c r="G1571" s="35"/>
      <c r="H1571" s="35">
        <v>0</v>
      </c>
      <c r="I1571" s="34">
        <v>0</v>
      </c>
      <c r="J1571" s="34"/>
      <c r="K1571" s="72">
        <v>0</v>
      </c>
      <c r="L1571" s="36">
        <f t="shared" ref="L1571:L1578" si="888">IF(H1571=0,0,H1571/K1571*3.30578)</f>
        <v>0</v>
      </c>
      <c r="M1571" s="28">
        <f>IF(L1544=0,0,L1571/L1544*100)</f>
        <v>0</v>
      </c>
      <c r="N1571" s="37" t="str">
        <f>IF(L1570=0,"     －",IF(L1571=0,"     －",(L1571-L1570)/L1570*100))</f>
        <v xml:space="preserve">     －</v>
      </c>
      <c r="O1571" s="29">
        <f t="shared" si="885"/>
        <v>0</v>
      </c>
      <c r="P1571" s="30">
        <f t="shared" si="886"/>
        <v>0</v>
      </c>
      <c r="Q1571" s="6"/>
      <c r="R1571" s="7"/>
      <c r="S1571" s="8"/>
      <c r="T1571" s="9"/>
      <c r="U1571" s="5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</row>
    <row r="1572" spans="1:31">
      <c r="A1572" s="1"/>
      <c r="B1572" s="31">
        <f t="shared" si="887"/>
        <v>2018</v>
      </c>
      <c r="C1572" s="33">
        <v>2</v>
      </c>
      <c r="D1572" s="34"/>
      <c r="E1572" s="35">
        <v>249</v>
      </c>
      <c r="F1572" s="35">
        <v>239</v>
      </c>
      <c r="G1572" s="35"/>
      <c r="H1572" s="35">
        <v>1679674</v>
      </c>
      <c r="I1572" s="34">
        <v>1613694</v>
      </c>
      <c r="J1572" s="34"/>
      <c r="K1572" s="72">
        <v>18820</v>
      </c>
      <c r="L1572" s="36">
        <f t="shared" si="888"/>
        <v>295.0389328225292</v>
      </c>
      <c r="M1572" s="28">
        <f>IF(L1544=0,0,L1572/L1544*100)</f>
        <v>67.145440913907123</v>
      </c>
      <c r="N1572" s="37" t="str">
        <f>IF(L1571=0,"     －",IF(L1572=0,"     －",(L1572-L1571)/L1571*100))</f>
        <v xml:space="preserve">     －</v>
      </c>
      <c r="O1572" s="29">
        <f t="shared" si="885"/>
        <v>6745.6787148594376</v>
      </c>
      <c r="P1572" s="30">
        <f t="shared" si="886"/>
        <v>75.582329317269071</v>
      </c>
      <c r="Q1572" s="6"/>
      <c r="R1572" s="7"/>
      <c r="S1572" s="8"/>
      <c r="T1572" s="9"/>
      <c r="U1572" s="5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</row>
    <row r="1573" spans="1:31">
      <c r="A1573" s="1"/>
      <c r="B1573" s="31">
        <f t="shared" si="887"/>
        <v>2019</v>
      </c>
      <c r="C1573" s="33">
        <v>24</v>
      </c>
      <c r="D1573" s="34"/>
      <c r="E1573" s="35">
        <v>168</v>
      </c>
      <c r="F1573" s="35">
        <v>161</v>
      </c>
      <c r="G1573" s="35"/>
      <c r="H1573" s="35">
        <v>1224792</v>
      </c>
      <c r="I1573" s="34">
        <v>1167473</v>
      </c>
      <c r="J1573" s="34"/>
      <c r="K1573" s="72">
        <v>12830</v>
      </c>
      <c r="L1573" s="36">
        <f t="shared" si="888"/>
        <v>315.5801167388932</v>
      </c>
      <c r="M1573" s="28">
        <f>IF(L1544=0,0,L1573/L1544*100)</f>
        <v>71.820237008656946</v>
      </c>
      <c r="N1573" s="37">
        <f>IF(L1572=0,"     －",IF(L1573=0,"     －",(L1573-L1572)/L1572*100))</f>
        <v>6.9621943517264056</v>
      </c>
      <c r="O1573" s="29">
        <f t="shared" si="885"/>
        <v>7290.4285714285716</v>
      </c>
      <c r="P1573" s="30">
        <f t="shared" si="886"/>
        <v>76.36904761904762</v>
      </c>
      <c r="Q1573" s="6"/>
      <c r="R1573" s="7"/>
      <c r="S1573" s="8"/>
      <c r="T1573" s="9"/>
      <c r="U1573" s="5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</row>
    <row r="1574" spans="1:31">
      <c r="A1574" s="1"/>
      <c r="B1574" s="31">
        <f t="shared" si="887"/>
        <v>2020</v>
      </c>
      <c r="C1574" s="33">
        <v>12</v>
      </c>
      <c r="D1574" s="34"/>
      <c r="E1574" s="35">
        <v>51</v>
      </c>
      <c r="F1574" s="35">
        <v>46</v>
      </c>
      <c r="G1574" s="35"/>
      <c r="H1574" s="35">
        <v>310063</v>
      </c>
      <c r="I1574" s="34">
        <v>283060</v>
      </c>
      <c r="J1574" s="34"/>
      <c r="K1574" s="72">
        <v>3686</v>
      </c>
      <c r="L1574" s="36">
        <f t="shared" si="888"/>
        <v>278.07923606619642</v>
      </c>
      <c r="M1574" s="28">
        <f>IF(L1544=0,0,L1574/L1544*100)</f>
        <v>63.28572550083954</v>
      </c>
      <c r="N1574" s="37">
        <f t="shared" ref="N1574:N1578" si="889">IF(L1573=0,"     －",IF(L1574=0,"     －",(L1574-L1573)/L1573*100))</f>
        <v>-11.883156980933787</v>
      </c>
      <c r="O1574" s="29">
        <f>IF(H1574=0,0,H1574/E1574)</f>
        <v>6079.666666666667</v>
      </c>
      <c r="P1574" s="30">
        <f>IF(K1574=0,0,K1574/E1574)</f>
        <v>72.274509803921575</v>
      </c>
      <c r="Q1574" s="6"/>
      <c r="R1574" s="7"/>
      <c r="S1574" s="8"/>
      <c r="T1574" s="9"/>
      <c r="U1574" s="5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</row>
    <row r="1575" spans="1:31">
      <c r="A1575" s="1"/>
      <c r="B1575" s="31">
        <f t="shared" si="887"/>
        <v>2021</v>
      </c>
      <c r="C1575" s="81">
        <v>28</v>
      </c>
      <c r="D1575" s="34"/>
      <c r="E1575" s="35">
        <v>328</v>
      </c>
      <c r="F1575" s="35">
        <v>292</v>
      </c>
      <c r="G1575" s="35"/>
      <c r="H1575" s="35">
        <v>1673844</v>
      </c>
      <c r="I1575" s="34">
        <v>1479660</v>
      </c>
      <c r="J1575" s="34"/>
      <c r="K1575" s="72">
        <v>23486</v>
      </c>
      <c r="L1575" s="36">
        <f t="shared" si="888"/>
        <v>235.60248736779357</v>
      </c>
      <c r="M1575" s="28">
        <f>IF(L1544=0,0,L1575/L1544*100)</f>
        <v>53.618797842654551</v>
      </c>
      <c r="N1575" s="37">
        <f t="shared" si="889"/>
        <v>-15.275052283404328</v>
      </c>
      <c r="O1575" s="29">
        <f>IF(H1575=0,0,H1575/E1575)</f>
        <v>5103.1829268292686</v>
      </c>
      <c r="P1575" s="30">
        <f>IF(K1575=0,0,K1575/E1575)</f>
        <v>71.603658536585371</v>
      </c>
      <c r="Q1575" s="6"/>
      <c r="R1575" s="7"/>
      <c r="S1575" s="8"/>
      <c r="T1575" s="9"/>
      <c r="U1575" s="5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</row>
    <row r="1576" spans="1:31">
      <c r="A1576" s="1"/>
      <c r="B1576" s="31">
        <f t="shared" si="887"/>
        <v>2022</v>
      </c>
      <c r="C1576" s="81">
        <v>26</v>
      </c>
      <c r="D1576" s="34"/>
      <c r="E1576" s="35">
        <v>231</v>
      </c>
      <c r="F1576" s="35">
        <v>205</v>
      </c>
      <c r="G1576" s="35"/>
      <c r="H1576" s="35">
        <v>1157238</v>
      </c>
      <c r="I1576" s="34">
        <v>1022742</v>
      </c>
      <c r="J1576" s="34"/>
      <c r="K1576" s="72">
        <v>16610</v>
      </c>
      <c r="L1576" s="36">
        <f t="shared" si="888"/>
        <v>230.31753375316075</v>
      </c>
      <c r="M1576" s="28">
        <f>IF(L1544=0,0,L1576/L1544*100)</f>
        <v>52.416039490496601</v>
      </c>
      <c r="N1576" s="37">
        <f t="shared" si="889"/>
        <v>-2.2431654579192144</v>
      </c>
      <c r="O1576" s="29">
        <f>IF(H1576=0,0,H1576/E1576)</f>
        <v>5009.6883116883118</v>
      </c>
      <c r="P1576" s="30">
        <f>IF(K1576=0,0,K1576/E1576)</f>
        <v>71.904761904761898</v>
      </c>
      <c r="Q1576" s="6"/>
      <c r="R1576" s="7"/>
      <c r="S1576" s="8"/>
      <c r="T1576" s="9"/>
      <c r="U1576" s="5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</row>
    <row r="1577" spans="1:31">
      <c r="A1577" s="1"/>
      <c r="B1577" s="31">
        <f t="shared" si="887"/>
        <v>2023</v>
      </c>
      <c r="C1577" s="81">
        <v>21</v>
      </c>
      <c r="D1577" s="34"/>
      <c r="E1577" s="35">
        <v>172</v>
      </c>
      <c r="F1577" s="35">
        <v>171</v>
      </c>
      <c r="G1577" s="35"/>
      <c r="H1577" s="35">
        <v>855230</v>
      </c>
      <c r="I1577" s="34">
        <v>850582</v>
      </c>
      <c r="J1577" s="34"/>
      <c r="K1577" s="72">
        <v>12499</v>
      </c>
      <c r="L1577" s="36">
        <f t="shared" si="888"/>
        <v>226.19427389391154</v>
      </c>
      <c r="M1577" s="28">
        <f>IF(L1544=0,0,L1577/L1544*100)</f>
        <v>51.477661295445174</v>
      </c>
      <c r="N1577" s="37">
        <f t="shared" si="889"/>
        <v>-1.7902500917139217</v>
      </c>
      <c r="O1577" s="29">
        <f>IF(H1577=0,0,H1577/E1577)</f>
        <v>4972.2674418604647</v>
      </c>
      <c r="P1577" s="30">
        <f>IF(K1577=0,0,K1577/E1577)</f>
        <v>72.668604651162795</v>
      </c>
      <c r="Q1577" s="6"/>
      <c r="R1577" s="7"/>
      <c r="S1577" s="8"/>
      <c r="T1577" s="9"/>
      <c r="U1577" s="5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</row>
    <row r="1578" spans="1:31">
      <c r="A1578" s="1"/>
      <c r="B1578" s="31">
        <f t="shared" si="887"/>
        <v>2024</v>
      </c>
      <c r="C1578" s="81">
        <v>2</v>
      </c>
      <c r="D1578" s="34"/>
      <c r="E1578" s="35">
        <v>15</v>
      </c>
      <c r="F1578" s="35">
        <v>15</v>
      </c>
      <c r="G1578" s="35"/>
      <c r="H1578" s="35">
        <v>73260</v>
      </c>
      <c r="I1578" s="34">
        <v>73260</v>
      </c>
      <c r="J1578" s="34"/>
      <c r="K1578" s="72">
        <v>1090</v>
      </c>
      <c r="L1578" s="36">
        <f t="shared" si="888"/>
        <v>222.18480990825688</v>
      </c>
      <c r="M1578" s="28">
        <f>IF(L1544=0,0,L1578/L1544*100)</f>
        <v>50.565180950665891</v>
      </c>
      <c r="N1578" s="37">
        <f t="shared" si="889"/>
        <v>-1.7725753692311239</v>
      </c>
      <c r="O1578" s="29">
        <f>IF(H1578=0,0,H1578/E1578)</f>
        <v>4884</v>
      </c>
      <c r="P1578" s="30">
        <f>IF(K1578=0,0,K1578/E1578)</f>
        <v>72.666666666666671</v>
      </c>
      <c r="Q1578" s="6"/>
      <c r="R1578" s="7"/>
      <c r="S1578" s="8"/>
      <c r="T1578" s="9"/>
      <c r="U1578" s="5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</row>
    <row r="1579" spans="1:31">
      <c r="A1579" s="1"/>
      <c r="B1579" s="58" t="s">
        <v>70</v>
      </c>
      <c r="C1579" s="59">
        <v>4</v>
      </c>
      <c r="D1579" s="60">
        <v>4</v>
      </c>
      <c r="E1579" s="61">
        <v>247</v>
      </c>
      <c r="F1579" s="61">
        <v>247</v>
      </c>
      <c r="G1579" s="61">
        <v>247</v>
      </c>
      <c r="H1579" s="61">
        <v>1859258</v>
      </c>
      <c r="I1579" s="60">
        <v>1859258</v>
      </c>
      <c r="J1579" s="60">
        <v>1859258</v>
      </c>
      <c r="K1579" s="73">
        <v>21522</v>
      </c>
      <c r="L1579" s="63">
        <f t="shared" si="874"/>
        <v>285.58209791097482</v>
      </c>
      <c r="M1579" s="62">
        <v>100</v>
      </c>
      <c r="N1579" s="63"/>
      <c r="O1579" s="64">
        <f t="shared" si="875"/>
        <v>7527.3603238866399</v>
      </c>
      <c r="P1579" s="65">
        <f t="shared" si="876"/>
        <v>87.133603238866399</v>
      </c>
      <c r="Q1579" s="6">
        <f t="shared" ref="Q1579:Q1594" si="890">IF(F1579=0,0,F1579/E1579*100)</f>
        <v>100</v>
      </c>
      <c r="R1579" s="7">
        <f t="shared" ref="R1579:R1594" si="891">IF(G1579=0,0,G1579/E1579*100)</f>
        <v>100</v>
      </c>
      <c r="S1579" s="8">
        <f t="shared" ref="S1579:S1594" si="892">IF(I1579=0,0,I1579/H1579*100)</f>
        <v>100</v>
      </c>
      <c r="T1579" s="9">
        <f t="shared" ref="T1579:T1594" si="893">E1579-F1579</f>
        <v>0</v>
      </c>
      <c r="U1579" s="5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</row>
    <row r="1580" spans="1:31">
      <c r="A1580" s="1"/>
      <c r="B1580" s="31">
        <v>1991</v>
      </c>
      <c r="C1580" s="33">
        <v>3</v>
      </c>
      <c r="D1580" s="34">
        <v>3</v>
      </c>
      <c r="E1580" s="35">
        <v>90</v>
      </c>
      <c r="F1580" s="35">
        <v>90</v>
      </c>
      <c r="G1580" s="35">
        <v>90</v>
      </c>
      <c r="H1580" s="35">
        <v>688610</v>
      </c>
      <c r="I1580" s="34">
        <v>688610</v>
      </c>
      <c r="J1580" s="34">
        <v>688610</v>
      </c>
      <c r="K1580" s="72">
        <v>8337</v>
      </c>
      <c r="L1580" s="36">
        <f t="shared" si="874"/>
        <v>273.04703919875254</v>
      </c>
      <c r="M1580" s="28">
        <f>IF(L1579=0,0,L1580/L1579*100)</f>
        <v>95.610698708386877</v>
      </c>
      <c r="N1580" s="37">
        <f t="shared" ref="N1580:N1595" si="894">IF(L1579=0,"     －",IF(L1580=0,"     －",(L1580-L1579)/L1579*100))</f>
        <v>-4.3893012916131262</v>
      </c>
      <c r="O1580" s="29">
        <f t="shared" si="875"/>
        <v>7651.2222222222226</v>
      </c>
      <c r="P1580" s="30">
        <f t="shared" si="876"/>
        <v>92.63333333333334</v>
      </c>
      <c r="Q1580" s="6">
        <f t="shared" si="890"/>
        <v>100</v>
      </c>
      <c r="R1580" s="7">
        <f t="shared" si="891"/>
        <v>100</v>
      </c>
      <c r="S1580" s="8">
        <f t="shared" si="892"/>
        <v>100</v>
      </c>
      <c r="T1580" s="9">
        <f t="shared" si="893"/>
        <v>0</v>
      </c>
      <c r="U1580" s="5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</row>
    <row r="1581" spans="1:31">
      <c r="A1581" s="1"/>
      <c r="B1581" s="31">
        <v>1992</v>
      </c>
      <c r="C1581" s="33">
        <v>5</v>
      </c>
      <c r="D1581" s="34">
        <v>4</v>
      </c>
      <c r="E1581" s="35">
        <v>256</v>
      </c>
      <c r="F1581" s="35">
        <v>252</v>
      </c>
      <c r="G1581" s="35">
        <v>251</v>
      </c>
      <c r="H1581" s="35">
        <v>1735749</v>
      </c>
      <c r="I1581" s="34">
        <v>1704709</v>
      </c>
      <c r="J1581" s="34">
        <v>1695979</v>
      </c>
      <c r="K1581" s="72">
        <v>20495</v>
      </c>
      <c r="L1581" s="36">
        <f t="shared" si="874"/>
        <v>279.97093579995118</v>
      </c>
      <c r="M1581" s="28">
        <f>IF(L1579=0,0,L1581/L1579*100)</f>
        <v>98.035184224757387</v>
      </c>
      <c r="N1581" s="37">
        <f t="shared" si="894"/>
        <v>2.5357889327482104</v>
      </c>
      <c r="O1581" s="29">
        <f t="shared" si="875"/>
        <v>6780.26953125</v>
      </c>
      <c r="P1581" s="30">
        <f t="shared" si="876"/>
        <v>80.05859375</v>
      </c>
      <c r="Q1581" s="6">
        <f t="shared" si="890"/>
        <v>98.4375</v>
      </c>
      <c r="R1581" s="7">
        <f t="shared" si="891"/>
        <v>98.046875</v>
      </c>
      <c r="S1581" s="8">
        <f t="shared" si="892"/>
        <v>98.211723008338197</v>
      </c>
      <c r="T1581" s="9">
        <f t="shared" si="893"/>
        <v>4</v>
      </c>
      <c r="U1581" s="5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</row>
    <row r="1582" spans="1:31">
      <c r="A1582" s="1"/>
      <c r="B1582" s="31">
        <f>B1581+1</f>
        <v>1993</v>
      </c>
      <c r="C1582" s="33">
        <v>4</v>
      </c>
      <c r="D1582" s="34">
        <v>4</v>
      </c>
      <c r="E1582" s="35">
        <v>166</v>
      </c>
      <c r="F1582" s="35">
        <v>166</v>
      </c>
      <c r="G1582" s="35">
        <v>166</v>
      </c>
      <c r="H1582" s="35">
        <v>952880</v>
      </c>
      <c r="I1582" s="34">
        <v>952880</v>
      </c>
      <c r="J1582" s="34">
        <v>952880</v>
      </c>
      <c r="K1582" s="72">
        <v>12597</v>
      </c>
      <c r="L1582" s="36">
        <f t="shared" si="874"/>
        <v>250.06046252282286</v>
      </c>
      <c r="M1582" s="28">
        <f>IF(L1579=0,0,L1582/L1579*100)</f>
        <v>87.561672931184503</v>
      </c>
      <c r="N1582" s="37">
        <f t="shared" si="894"/>
        <v>-10.683420831403863</v>
      </c>
      <c r="O1582" s="29">
        <f t="shared" si="875"/>
        <v>5740.2409638554218</v>
      </c>
      <c r="P1582" s="30">
        <f t="shared" si="876"/>
        <v>75.885542168674704</v>
      </c>
      <c r="Q1582" s="6">
        <f t="shared" si="890"/>
        <v>100</v>
      </c>
      <c r="R1582" s="7">
        <f t="shared" si="891"/>
        <v>100</v>
      </c>
      <c r="S1582" s="8">
        <f t="shared" si="892"/>
        <v>100</v>
      </c>
      <c r="T1582" s="9">
        <f t="shared" si="893"/>
        <v>0</v>
      </c>
      <c r="U1582" s="5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</row>
    <row r="1583" spans="1:31">
      <c r="A1583" s="1"/>
      <c r="B1583" s="31">
        <f t="shared" ref="B1583:B1603" si="895">B1582+1</f>
        <v>1994</v>
      </c>
      <c r="C1583" s="33">
        <v>8</v>
      </c>
      <c r="D1583" s="34">
        <v>8</v>
      </c>
      <c r="E1583" s="35">
        <v>300</v>
      </c>
      <c r="F1583" s="35">
        <v>300</v>
      </c>
      <c r="G1583" s="35">
        <v>300</v>
      </c>
      <c r="H1583" s="35">
        <v>1644250</v>
      </c>
      <c r="I1583" s="34">
        <v>1644250</v>
      </c>
      <c r="J1583" s="34">
        <v>1644250</v>
      </c>
      <c r="K1583" s="72">
        <v>22179</v>
      </c>
      <c r="L1583" s="36">
        <f t="shared" si="874"/>
        <v>245.07546620677215</v>
      </c>
      <c r="M1583" s="28">
        <f>IF(L1579=0,0,L1583/L1579*100)</f>
        <v>85.816116626179451</v>
      </c>
      <c r="N1583" s="37">
        <f t="shared" si="894"/>
        <v>-1.9935163942983325</v>
      </c>
      <c r="O1583" s="29">
        <f t="shared" si="875"/>
        <v>5480.833333333333</v>
      </c>
      <c r="P1583" s="30">
        <f t="shared" si="876"/>
        <v>73.930000000000007</v>
      </c>
      <c r="Q1583" s="6">
        <f t="shared" si="890"/>
        <v>100</v>
      </c>
      <c r="R1583" s="7">
        <f t="shared" si="891"/>
        <v>100</v>
      </c>
      <c r="S1583" s="8">
        <f t="shared" si="892"/>
        <v>100</v>
      </c>
      <c r="T1583" s="9">
        <f t="shared" si="893"/>
        <v>0</v>
      </c>
      <c r="U1583" s="5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</row>
    <row r="1584" spans="1:31">
      <c r="A1584" s="1"/>
      <c r="B1584" s="31">
        <f t="shared" si="895"/>
        <v>1995</v>
      </c>
      <c r="C1584" s="33">
        <v>7</v>
      </c>
      <c r="D1584" s="34">
        <v>7</v>
      </c>
      <c r="E1584" s="35">
        <v>323</v>
      </c>
      <c r="F1584" s="35">
        <v>323</v>
      </c>
      <c r="G1584" s="35">
        <v>322</v>
      </c>
      <c r="H1584" s="35">
        <v>1768250</v>
      </c>
      <c r="I1584" s="34">
        <v>1768250</v>
      </c>
      <c r="J1584" s="34">
        <v>1762910</v>
      </c>
      <c r="K1584" s="72">
        <v>24217</v>
      </c>
      <c r="L1584" s="36">
        <f t="shared" si="874"/>
        <v>241.37777119378947</v>
      </c>
      <c r="M1584" s="28">
        <f>IF(L1579=0,0,L1584/L1579*100)</f>
        <v>84.521324326511078</v>
      </c>
      <c r="N1584" s="37">
        <f t="shared" si="894"/>
        <v>-1.5087985224367184</v>
      </c>
      <c r="O1584" s="29">
        <f t="shared" si="875"/>
        <v>5474.4582043343653</v>
      </c>
      <c r="P1584" s="30">
        <f t="shared" si="876"/>
        <v>74.975232198142422</v>
      </c>
      <c r="Q1584" s="6">
        <f t="shared" si="890"/>
        <v>100</v>
      </c>
      <c r="R1584" s="7">
        <f t="shared" si="891"/>
        <v>99.690402476780179</v>
      </c>
      <c r="S1584" s="8">
        <f t="shared" si="892"/>
        <v>100</v>
      </c>
      <c r="T1584" s="9">
        <f t="shared" si="893"/>
        <v>0</v>
      </c>
      <c r="U1584" s="5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</row>
    <row r="1585" spans="1:31">
      <c r="A1585" s="1"/>
      <c r="B1585" s="31">
        <f t="shared" si="895"/>
        <v>1996</v>
      </c>
      <c r="C1585" s="33">
        <v>8</v>
      </c>
      <c r="D1585" s="34">
        <v>6</v>
      </c>
      <c r="E1585" s="35">
        <v>298</v>
      </c>
      <c r="F1585" s="35">
        <v>294</v>
      </c>
      <c r="G1585" s="35">
        <v>279</v>
      </c>
      <c r="H1585" s="35">
        <v>1269980</v>
      </c>
      <c r="I1585" s="34">
        <v>1252613</v>
      </c>
      <c r="J1585" s="34">
        <v>1193924</v>
      </c>
      <c r="K1585" s="72">
        <v>22243</v>
      </c>
      <c r="L1585" s="36">
        <f t="shared" si="874"/>
        <v>188.74587440543092</v>
      </c>
      <c r="M1585" s="28">
        <f>IF(L1579=0,0,L1585/L1579*100)</f>
        <v>66.091633819522229</v>
      </c>
      <c r="N1585" s="37">
        <f t="shared" si="894"/>
        <v>-21.804781992996023</v>
      </c>
      <c r="O1585" s="29">
        <f t="shared" si="875"/>
        <v>4261.6778523489929</v>
      </c>
      <c r="P1585" s="30">
        <f t="shared" si="876"/>
        <v>74.640939597315437</v>
      </c>
      <c r="Q1585" s="6">
        <f t="shared" si="890"/>
        <v>98.65771812080537</v>
      </c>
      <c r="R1585" s="7">
        <f t="shared" si="891"/>
        <v>93.624161073825505</v>
      </c>
      <c r="S1585" s="8">
        <f t="shared" si="892"/>
        <v>98.63249814957716</v>
      </c>
      <c r="T1585" s="9">
        <f t="shared" si="893"/>
        <v>4</v>
      </c>
      <c r="U1585" s="5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</row>
    <row r="1586" spans="1:31">
      <c r="A1586" s="1"/>
      <c r="B1586" s="31">
        <f t="shared" si="895"/>
        <v>1997</v>
      </c>
      <c r="C1586" s="33">
        <v>7</v>
      </c>
      <c r="D1586">
        <v>7</v>
      </c>
      <c r="E1586" s="35">
        <v>249</v>
      </c>
      <c r="F1586" s="35">
        <v>249</v>
      </c>
      <c r="G1586" s="35">
        <v>246</v>
      </c>
      <c r="H1586" s="35">
        <v>1235080</v>
      </c>
      <c r="I1586" s="34">
        <v>1235080</v>
      </c>
      <c r="J1586" s="34">
        <v>1221080</v>
      </c>
      <c r="K1586" s="72">
        <v>19396</v>
      </c>
      <c r="L1586" s="36">
        <f t="shared" si="874"/>
        <v>210.50230781604455</v>
      </c>
      <c r="M1586" s="28">
        <f>IF(L1579=0,0,L1586/L1579*100)</f>
        <v>73.709910164489699</v>
      </c>
      <c r="N1586" s="37">
        <f t="shared" si="894"/>
        <v>11.526839184776168</v>
      </c>
      <c r="O1586" s="29">
        <f t="shared" si="875"/>
        <v>4960.1606425702812</v>
      </c>
      <c r="P1586" s="30">
        <f t="shared" si="876"/>
        <v>77.895582329317264</v>
      </c>
      <c r="Q1586" s="6">
        <f t="shared" si="890"/>
        <v>100</v>
      </c>
      <c r="R1586" s="7">
        <f t="shared" si="891"/>
        <v>98.795180722891558</v>
      </c>
      <c r="S1586" s="8">
        <f t="shared" si="892"/>
        <v>100</v>
      </c>
      <c r="T1586" s="9">
        <f t="shared" si="893"/>
        <v>0</v>
      </c>
      <c r="U1586" s="5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</row>
    <row r="1587" spans="1:31">
      <c r="A1587" s="1"/>
      <c r="B1587" s="31">
        <f t="shared" si="895"/>
        <v>1998</v>
      </c>
      <c r="C1587" s="33">
        <v>5</v>
      </c>
      <c r="D1587" s="34">
        <v>4</v>
      </c>
      <c r="E1587" s="35">
        <v>96</v>
      </c>
      <c r="F1587" s="35">
        <v>93</v>
      </c>
      <c r="G1587" s="35">
        <v>89</v>
      </c>
      <c r="H1587" s="35">
        <v>421510</v>
      </c>
      <c r="I1587" s="34">
        <v>411610</v>
      </c>
      <c r="J1587" s="34">
        <v>399000</v>
      </c>
      <c r="K1587" s="72">
        <v>6902</v>
      </c>
      <c r="L1587" s="36">
        <f t="shared" si="874"/>
        <v>201.88631234424804</v>
      </c>
      <c r="M1587" s="28">
        <f>IF(L1579=0,0,L1587/L1579*100)</f>
        <v>70.692915914912334</v>
      </c>
      <c r="N1587" s="37">
        <f t="shared" si="894"/>
        <v>-4.0930646134891422</v>
      </c>
      <c r="O1587" s="29">
        <f t="shared" si="875"/>
        <v>4390.729166666667</v>
      </c>
      <c r="P1587" s="30">
        <f t="shared" si="876"/>
        <v>71.895833333333329</v>
      </c>
      <c r="Q1587" s="6">
        <f t="shared" si="890"/>
        <v>96.875</v>
      </c>
      <c r="R1587" s="7">
        <f t="shared" si="891"/>
        <v>92.708333333333343</v>
      </c>
      <c r="S1587" s="8">
        <f t="shared" si="892"/>
        <v>97.651301273991137</v>
      </c>
      <c r="T1587" s="9">
        <f t="shared" si="893"/>
        <v>3</v>
      </c>
      <c r="U1587" s="5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</row>
    <row r="1588" spans="1:31">
      <c r="A1588" s="1"/>
      <c r="B1588" s="31">
        <f t="shared" si="895"/>
        <v>1999</v>
      </c>
      <c r="C1588" s="33">
        <v>9</v>
      </c>
      <c r="D1588" s="34">
        <v>9</v>
      </c>
      <c r="E1588" s="35">
        <v>261</v>
      </c>
      <c r="F1588" s="35">
        <v>261</v>
      </c>
      <c r="G1588" s="35">
        <v>237</v>
      </c>
      <c r="H1588" s="35">
        <v>934690</v>
      </c>
      <c r="I1588" s="34">
        <v>934690</v>
      </c>
      <c r="J1588" s="34">
        <v>847534</v>
      </c>
      <c r="K1588" s="72">
        <v>18276</v>
      </c>
      <c r="L1588" s="36">
        <f t="shared" si="874"/>
        <v>169.06760276865833</v>
      </c>
      <c r="M1588" s="28">
        <f>IF(L1579=0,0,L1588/L1579*100)</f>
        <v>59.201050768021943</v>
      </c>
      <c r="N1588" s="37">
        <f t="shared" si="894"/>
        <v>-16.256034990439879</v>
      </c>
      <c r="O1588" s="29">
        <f t="shared" si="875"/>
        <v>3581.1877394636017</v>
      </c>
      <c r="P1588" s="30">
        <f t="shared" si="876"/>
        <v>70.022988505747122</v>
      </c>
      <c r="Q1588" s="6">
        <f t="shared" si="890"/>
        <v>100</v>
      </c>
      <c r="R1588" s="7">
        <f t="shared" si="891"/>
        <v>90.804597701149419</v>
      </c>
      <c r="S1588" s="8">
        <f t="shared" si="892"/>
        <v>100</v>
      </c>
      <c r="T1588" s="9">
        <f t="shared" si="893"/>
        <v>0</v>
      </c>
      <c r="U1588" s="5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</row>
    <row r="1589" spans="1:31">
      <c r="A1589" s="1"/>
      <c r="B1589" s="31">
        <f t="shared" si="895"/>
        <v>2000</v>
      </c>
      <c r="C1589" s="33">
        <v>13</v>
      </c>
      <c r="D1589" s="34">
        <v>11</v>
      </c>
      <c r="E1589" s="35">
        <v>511</v>
      </c>
      <c r="F1589" s="35">
        <v>487</v>
      </c>
      <c r="G1589" s="35">
        <v>477</v>
      </c>
      <c r="H1589" s="35">
        <v>1813750</v>
      </c>
      <c r="I1589" s="34">
        <v>1721620</v>
      </c>
      <c r="J1589" s="34">
        <v>1687770</v>
      </c>
      <c r="K1589" s="72">
        <v>38414</v>
      </c>
      <c r="L1589" s="36">
        <f t="shared" si="874"/>
        <v>156.08524170875199</v>
      </c>
      <c r="M1589" s="28">
        <f>IF(L1579=0,0,L1589/L1579*100)</f>
        <v>54.655121189497258</v>
      </c>
      <c r="N1589" s="37">
        <f t="shared" si="894"/>
        <v>-7.6787988043283493</v>
      </c>
      <c r="O1589" s="29">
        <f t="shared" si="875"/>
        <v>3549.4129158512719</v>
      </c>
      <c r="P1589" s="30">
        <f t="shared" si="876"/>
        <v>75.174168297455964</v>
      </c>
      <c r="Q1589" s="6">
        <f t="shared" si="890"/>
        <v>95.303326810176131</v>
      </c>
      <c r="R1589" s="7">
        <f t="shared" si="891"/>
        <v>93.346379647749515</v>
      </c>
      <c r="S1589" s="8">
        <f t="shared" si="892"/>
        <v>94.920468642315655</v>
      </c>
      <c r="T1589" s="9">
        <f t="shared" si="893"/>
        <v>24</v>
      </c>
      <c r="U1589" s="5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</row>
    <row r="1590" spans="1:31">
      <c r="A1590" s="1"/>
      <c r="B1590" s="31">
        <f t="shared" si="895"/>
        <v>2001</v>
      </c>
      <c r="C1590" s="33">
        <v>8</v>
      </c>
      <c r="D1590" s="34"/>
      <c r="E1590" s="35">
        <v>285</v>
      </c>
      <c r="F1590" s="35">
        <v>246</v>
      </c>
      <c r="G1590" s="35">
        <v>231</v>
      </c>
      <c r="H1590" s="35">
        <v>996640</v>
      </c>
      <c r="I1590" s="34">
        <v>866110</v>
      </c>
      <c r="J1590" s="34"/>
      <c r="K1590" s="72">
        <v>21352</v>
      </c>
      <c r="L1590" s="36">
        <f t="shared" si="874"/>
        <v>154.30276223304608</v>
      </c>
      <c r="M1590" s="28">
        <f>IF(L1579=0,0,L1590/L1579*100)</f>
        <v>54.030964602391585</v>
      </c>
      <c r="N1590" s="37">
        <f t="shared" si="894"/>
        <v>-1.1419910404033833</v>
      </c>
      <c r="O1590" s="29">
        <f t="shared" si="875"/>
        <v>3496.9824561403507</v>
      </c>
      <c r="P1590" s="30">
        <f t="shared" si="876"/>
        <v>74.91929824561403</v>
      </c>
      <c r="Q1590" s="6">
        <f t="shared" si="890"/>
        <v>86.31578947368422</v>
      </c>
      <c r="R1590" s="7">
        <f t="shared" si="891"/>
        <v>81.05263157894737</v>
      </c>
      <c r="S1590" s="8">
        <f t="shared" si="892"/>
        <v>86.902994060041735</v>
      </c>
      <c r="T1590" s="9">
        <f t="shared" si="893"/>
        <v>39</v>
      </c>
      <c r="U1590" s="5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</row>
    <row r="1591" spans="1:31">
      <c r="A1591" s="1"/>
      <c r="B1591" s="31">
        <f t="shared" si="895"/>
        <v>2002</v>
      </c>
      <c r="C1591" s="33">
        <v>8</v>
      </c>
      <c r="D1591" s="34"/>
      <c r="E1591" s="35">
        <v>225</v>
      </c>
      <c r="F1591" s="35">
        <v>224</v>
      </c>
      <c r="G1591" s="35">
        <v>214</v>
      </c>
      <c r="H1591" s="35">
        <v>866200</v>
      </c>
      <c r="I1591" s="34">
        <v>861980</v>
      </c>
      <c r="J1591" s="34"/>
      <c r="K1591" s="72">
        <v>17890</v>
      </c>
      <c r="L1591" s="36">
        <f t="shared" si="874"/>
        <v>160.05962191168248</v>
      </c>
      <c r="M1591" s="28">
        <f>IF(L1579=0,0,L1591/L1579*100)</f>
        <v>56.046798130034837</v>
      </c>
      <c r="N1591" s="37">
        <f t="shared" si="894"/>
        <v>3.7308856920796529</v>
      </c>
      <c r="O1591" s="29">
        <f t="shared" si="875"/>
        <v>3849.7777777777778</v>
      </c>
      <c r="P1591" s="30">
        <f t="shared" si="876"/>
        <v>79.511111111111106</v>
      </c>
      <c r="Q1591" s="6">
        <f t="shared" si="890"/>
        <v>99.555555555555557</v>
      </c>
      <c r="R1591" s="7">
        <f t="shared" si="891"/>
        <v>95.111111111111114</v>
      </c>
      <c r="S1591" s="8">
        <f t="shared" si="892"/>
        <v>99.512814592472864</v>
      </c>
      <c r="T1591" s="9">
        <f t="shared" si="893"/>
        <v>1</v>
      </c>
      <c r="U1591" s="5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</row>
    <row r="1592" spans="1:31">
      <c r="A1592" s="1"/>
      <c r="B1592" s="31">
        <f t="shared" si="895"/>
        <v>2003</v>
      </c>
      <c r="C1592" s="33">
        <v>3</v>
      </c>
      <c r="D1592" s="34"/>
      <c r="E1592" s="35">
        <v>40</v>
      </c>
      <c r="F1592" s="35">
        <v>35</v>
      </c>
      <c r="G1592" s="35"/>
      <c r="H1592" s="35">
        <v>129610</v>
      </c>
      <c r="I1592" s="34">
        <v>113190</v>
      </c>
      <c r="J1592" s="34"/>
      <c r="K1592" s="72">
        <v>2955</v>
      </c>
      <c r="L1592" s="36">
        <f t="shared" si="874"/>
        <v>144.99565001692048</v>
      </c>
      <c r="M1592" s="28">
        <f>IF(L1579=0,0,L1592/L1579*100)</f>
        <v>50.771967527922676</v>
      </c>
      <c r="N1592" s="37">
        <f t="shared" si="894"/>
        <v>-9.4114753707677679</v>
      </c>
      <c r="O1592" s="29">
        <f t="shared" si="875"/>
        <v>3240.25</v>
      </c>
      <c r="P1592" s="30">
        <f t="shared" si="876"/>
        <v>73.875</v>
      </c>
      <c r="Q1592" s="15">
        <f t="shared" si="890"/>
        <v>87.5</v>
      </c>
      <c r="R1592" s="16">
        <f t="shared" si="891"/>
        <v>0</v>
      </c>
      <c r="S1592" s="17">
        <f t="shared" si="892"/>
        <v>87.331224442558437</v>
      </c>
      <c r="T1592" s="18">
        <f t="shared" si="893"/>
        <v>5</v>
      </c>
      <c r="U1592" s="5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</row>
    <row r="1593" spans="1:31">
      <c r="A1593" s="1"/>
      <c r="B1593" s="31">
        <f t="shared" si="895"/>
        <v>2004</v>
      </c>
      <c r="C1593" s="33">
        <v>6</v>
      </c>
      <c r="D1593" s="34"/>
      <c r="E1593" s="35">
        <v>278</v>
      </c>
      <c r="F1593" s="35">
        <v>278</v>
      </c>
      <c r="G1593" s="35"/>
      <c r="H1593" s="35">
        <v>973160</v>
      </c>
      <c r="I1593" s="34">
        <v>973160</v>
      </c>
      <c r="J1593" s="34"/>
      <c r="K1593" s="72">
        <v>22487</v>
      </c>
      <c r="L1593" s="36">
        <f t="shared" si="874"/>
        <v>143.06278582291992</v>
      </c>
      <c r="M1593" s="28">
        <f>IF(L1579=0,0,L1593/L1579*100)</f>
        <v>50.095151926335809</v>
      </c>
      <c r="N1593" s="37">
        <f t="shared" si="894"/>
        <v>-1.3330497803037538</v>
      </c>
      <c r="O1593" s="29">
        <f t="shared" si="875"/>
        <v>3500.5755395683454</v>
      </c>
      <c r="P1593" s="30">
        <f t="shared" si="876"/>
        <v>80.888489208633089</v>
      </c>
      <c r="Q1593" s="6">
        <f t="shared" si="890"/>
        <v>100</v>
      </c>
      <c r="R1593" s="7">
        <f t="shared" si="891"/>
        <v>0</v>
      </c>
      <c r="S1593" s="8">
        <f t="shared" si="892"/>
        <v>100</v>
      </c>
      <c r="T1593" s="9">
        <f t="shared" si="893"/>
        <v>0</v>
      </c>
      <c r="U1593" s="5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</row>
    <row r="1594" spans="1:31">
      <c r="A1594" s="1"/>
      <c r="B1594" s="31">
        <f t="shared" si="895"/>
        <v>2005</v>
      </c>
      <c r="C1594" s="33">
        <v>3</v>
      </c>
      <c r="D1594" s="34"/>
      <c r="E1594" s="35">
        <v>94</v>
      </c>
      <c r="F1594" s="35">
        <v>94</v>
      </c>
      <c r="G1594" s="35"/>
      <c r="H1594" s="35">
        <v>358430</v>
      </c>
      <c r="I1594" s="34">
        <v>358430</v>
      </c>
      <c r="J1594" s="34"/>
      <c r="K1594" s="72">
        <v>6529</v>
      </c>
      <c r="L1594" s="36">
        <f t="shared" si="874"/>
        <v>181.48119549701332</v>
      </c>
      <c r="M1594" s="28">
        <f>IF(L1579=0,0,L1594/L1579*100)</f>
        <v>63.547819287183358</v>
      </c>
      <c r="N1594" s="37">
        <f t="shared" si="894"/>
        <v>26.854230087233788</v>
      </c>
      <c r="O1594" s="29">
        <f t="shared" si="875"/>
        <v>3813.0851063829787</v>
      </c>
      <c r="P1594" s="30">
        <f t="shared" si="876"/>
        <v>69.457446808510639</v>
      </c>
      <c r="Q1594" s="6">
        <f t="shared" si="890"/>
        <v>100</v>
      </c>
      <c r="R1594" s="7">
        <f t="shared" si="891"/>
        <v>0</v>
      </c>
      <c r="S1594" s="8">
        <f t="shared" si="892"/>
        <v>100</v>
      </c>
      <c r="T1594" s="9">
        <f t="shared" si="893"/>
        <v>0</v>
      </c>
      <c r="U1594" s="5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</row>
    <row r="1595" spans="1:31">
      <c r="A1595" s="1"/>
      <c r="B1595" s="31">
        <f t="shared" si="895"/>
        <v>2006</v>
      </c>
      <c r="C1595" s="33">
        <v>6</v>
      </c>
      <c r="D1595" s="34">
        <v>0</v>
      </c>
      <c r="E1595" s="35">
        <v>173</v>
      </c>
      <c r="F1595" s="35">
        <v>141</v>
      </c>
      <c r="G1595" s="35">
        <v>0</v>
      </c>
      <c r="H1595" s="35">
        <v>667054</v>
      </c>
      <c r="I1595" s="34">
        <v>553764</v>
      </c>
      <c r="J1595" s="34">
        <v>0</v>
      </c>
      <c r="K1595" s="72">
        <v>13623</v>
      </c>
      <c r="L1595" s="36">
        <f t="shared" si="874"/>
        <v>161.86844102767378</v>
      </c>
      <c r="M1595" s="28">
        <f>IF(L1579=0,0,L1595/L1579*100)</f>
        <v>56.680177858394117</v>
      </c>
      <c r="N1595" s="37">
        <f t="shared" si="894"/>
        <v>-10.807045002997189</v>
      </c>
      <c r="O1595" s="29">
        <f t="shared" si="875"/>
        <v>3855.8034682080925</v>
      </c>
      <c r="P1595" s="30">
        <f t="shared" si="876"/>
        <v>78.74566473988439</v>
      </c>
      <c r="Q1595" s="6"/>
      <c r="R1595" s="7"/>
      <c r="S1595" s="8"/>
      <c r="T1595" s="9"/>
      <c r="U1595" s="5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</row>
    <row r="1596" spans="1:31">
      <c r="A1596" s="1"/>
      <c r="B1596" s="31">
        <f t="shared" si="895"/>
        <v>2007</v>
      </c>
      <c r="C1596" s="33">
        <v>13</v>
      </c>
      <c r="D1596" s="34"/>
      <c r="E1596" s="35">
        <v>262</v>
      </c>
      <c r="F1596" s="35">
        <v>253</v>
      </c>
      <c r="G1596" s="35"/>
      <c r="H1596" s="35">
        <v>1057586</v>
      </c>
      <c r="I1596" s="34">
        <v>1023828</v>
      </c>
      <c r="J1596" s="34"/>
      <c r="K1596" s="72">
        <v>19815</v>
      </c>
      <c r="L1596" s="36">
        <f t="shared" ref="L1596:L1601" si="896">IF(H1596=0,0,H1596/K1596*3.30578)</f>
        <v>176.43939677416097</v>
      </c>
      <c r="M1596" s="28">
        <f>IF(L1579=0,0,L1596/L1579*100)</f>
        <v>61.782372937523142</v>
      </c>
      <c r="N1596" s="37">
        <f>IF(L1595=0,"     －",IF(L1596=0,"     －",(L1596-L1595)/L1595*100))</f>
        <v>9.0017273620347442</v>
      </c>
      <c r="O1596" s="29">
        <f>IF(H1596=0,0,H1596/E1596)</f>
        <v>4036.5877862595421</v>
      </c>
      <c r="P1596" s="30">
        <f>IF(K1596=0,0,K1596/E1596)</f>
        <v>75.629770992366417</v>
      </c>
      <c r="Q1596" s="6"/>
      <c r="R1596" s="7"/>
      <c r="S1596" s="8"/>
      <c r="T1596" s="9"/>
      <c r="U1596" s="5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</row>
    <row r="1597" spans="1:31">
      <c r="A1597" s="1"/>
      <c r="B1597" s="31">
        <f t="shared" si="895"/>
        <v>2008</v>
      </c>
      <c r="C1597" s="33">
        <v>6</v>
      </c>
      <c r="D1597" s="34"/>
      <c r="E1597" s="35">
        <v>52</v>
      </c>
      <c r="F1597" s="35">
        <v>46</v>
      </c>
      <c r="G1597" s="35"/>
      <c r="H1597" s="35">
        <v>205636</v>
      </c>
      <c r="I1597" s="34">
        <v>182508</v>
      </c>
      <c r="J1597" s="34"/>
      <c r="K1597" s="72">
        <v>3932</v>
      </c>
      <c r="L1597" s="36">
        <f t="shared" si="896"/>
        <v>172.88590439471005</v>
      </c>
      <c r="M1597" s="28">
        <f>IF(L1579=0,0,L1597/L1579*100)</f>
        <v>60.53807492114025</v>
      </c>
      <c r="N1597" s="37">
        <f>IF(L1596=0,"     －",IF(L1597=0,"     －",(L1597-L1596)/L1596*100))</f>
        <v>-2.0140016597309711</v>
      </c>
      <c r="O1597" s="29">
        <f>IF(H1597=0,0,H1597/E1597)</f>
        <v>3954.5384615384614</v>
      </c>
      <c r="P1597" s="30">
        <f>IF(K1597=0,0,K1597/E1597)</f>
        <v>75.615384615384613</v>
      </c>
      <c r="Q1597" s="6"/>
      <c r="R1597" s="7"/>
      <c r="S1597" s="8"/>
      <c r="T1597" s="9"/>
      <c r="U1597" s="5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</row>
    <row r="1598" spans="1:31">
      <c r="A1598" s="1"/>
      <c r="B1598" s="31">
        <f t="shared" si="895"/>
        <v>2009</v>
      </c>
      <c r="C1598" s="33">
        <v>3</v>
      </c>
      <c r="D1598" s="34"/>
      <c r="E1598" s="35">
        <v>79</v>
      </c>
      <c r="F1598" s="35">
        <v>73</v>
      </c>
      <c r="G1598" s="35"/>
      <c r="H1598" s="35">
        <v>296750</v>
      </c>
      <c r="I1598" s="34">
        <v>272740</v>
      </c>
      <c r="J1598" s="34"/>
      <c r="K1598" s="72">
        <v>6160</v>
      </c>
      <c r="L1598" s="36">
        <f t="shared" si="896"/>
        <v>159.25165827922078</v>
      </c>
      <c r="M1598" s="28">
        <f>IF(L1579=0,0,L1598/L1579*100)</f>
        <v>55.763879964515375</v>
      </c>
      <c r="N1598" s="37">
        <f>IF(L1597=0,"     －",IF(L1598=0,"     －",(L1598-L1597)/L1597*100))</f>
        <v>-7.8862682086339344</v>
      </c>
      <c r="O1598" s="29">
        <f>IF(H1598=0,0,H1598/E1598)</f>
        <v>3756.3291139240505</v>
      </c>
      <c r="P1598" s="30">
        <f>IF(K1598=0,0,K1598/E1598)</f>
        <v>77.974683544303801</v>
      </c>
      <c r="Q1598" s="6"/>
      <c r="R1598" s="7"/>
      <c r="S1598" s="8"/>
      <c r="T1598" s="9"/>
      <c r="U1598" s="5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</row>
    <row r="1599" spans="1:31">
      <c r="A1599" s="1"/>
      <c r="B1599" s="31">
        <f t="shared" si="895"/>
        <v>2010</v>
      </c>
      <c r="C1599" s="33">
        <v>4</v>
      </c>
      <c r="D1599" s="34"/>
      <c r="E1599" s="35">
        <v>51</v>
      </c>
      <c r="F1599" s="35">
        <v>49</v>
      </c>
      <c r="G1599" s="35"/>
      <c r="H1599" s="35">
        <v>198530</v>
      </c>
      <c r="I1599" s="34">
        <v>189680</v>
      </c>
      <c r="J1599" s="34"/>
      <c r="K1599" s="72">
        <v>4105</v>
      </c>
      <c r="L1599" s="36">
        <f t="shared" si="896"/>
        <v>159.87734552984165</v>
      </c>
      <c r="M1599" s="28">
        <f>IF(L1579=0,0,L1599/L1579*100)</f>
        <v>55.982971866703139</v>
      </c>
      <c r="N1599" s="37">
        <f>IF(L1598=0,"     －",IF(L1599=0,"     －",(L1599-L1598)/L1598*100))</f>
        <v>0.39289214152095941</v>
      </c>
      <c r="O1599" s="29">
        <f>IF(H1599=0,0,H1599/E1599)</f>
        <v>3892.7450980392155</v>
      </c>
      <c r="P1599" s="30">
        <f>IF(K1599=0,0,K1599/E1599)</f>
        <v>80.490196078431367</v>
      </c>
      <c r="Q1599" s="6"/>
      <c r="R1599" s="7"/>
      <c r="S1599" s="8"/>
      <c r="T1599" s="9"/>
      <c r="U1599" s="5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</row>
    <row r="1600" spans="1:31">
      <c r="A1600" s="1"/>
      <c r="B1600" s="31">
        <f t="shared" si="895"/>
        <v>2011</v>
      </c>
      <c r="C1600" s="33">
        <v>9</v>
      </c>
      <c r="D1600" s="34"/>
      <c r="E1600" s="35">
        <v>102</v>
      </c>
      <c r="F1600" s="35">
        <v>90</v>
      </c>
      <c r="G1600" s="35"/>
      <c r="H1600" s="35">
        <v>350990</v>
      </c>
      <c r="I1600" s="34">
        <v>312970</v>
      </c>
      <c r="J1600" s="34"/>
      <c r="K1600" s="72">
        <v>7566</v>
      </c>
      <c r="L1600" s="36">
        <f t="shared" si="896"/>
        <v>153.35655857784826</v>
      </c>
      <c r="M1600" s="28">
        <f>IF(L1579=0,0,L1600/L1579*100)</f>
        <v>53.699640033337971</v>
      </c>
      <c r="N1600" s="37">
        <f>IF(L1599=0,"     －",IF(L1600=0,"     －",(L1600-L1599)/L1599*100))</f>
        <v>-4.0786184749209884</v>
      </c>
      <c r="O1600" s="29">
        <f>IF(H1600=0,0,H1600/E1600)</f>
        <v>3441.0784313725489</v>
      </c>
      <c r="P1600" s="30">
        <f>IF(K1600=0,0,K1600/E1600)</f>
        <v>74.17647058823529</v>
      </c>
      <c r="Q1600" s="6"/>
      <c r="R1600" s="7"/>
      <c r="S1600" s="8"/>
      <c r="T1600" s="9"/>
      <c r="U1600" s="5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</row>
    <row r="1601" spans="1:31">
      <c r="A1601" s="1"/>
      <c r="B1601" s="31">
        <f t="shared" si="895"/>
        <v>2012</v>
      </c>
      <c r="C1601" s="33">
        <v>0</v>
      </c>
      <c r="D1601" s="34"/>
      <c r="E1601" s="35">
        <v>0</v>
      </c>
      <c r="F1601" s="35">
        <v>0</v>
      </c>
      <c r="G1601" s="35"/>
      <c r="H1601" s="35">
        <v>0</v>
      </c>
      <c r="I1601" s="34">
        <v>0</v>
      </c>
      <c r="J1601" s="34"/>
      <c r="K1601" s="72">
        <v>0</v>
      </c>
      <c r="L1601" s="36">
        <f t="shared" si="896"/>
        <v>0</v>
      </c>
      <c r="M1601" s="28">
        <f>IF(L1579=0,0,L1601/L1579*100)</f>
        <v>0</v>
      </c>
      <c r="N1601" s="37" t="str">
        <f t="shared" ref="N1601:N1603" si="897">IF(L1600=0,"     －",IF(L1601=0,"     －",(L1601-L1600)/L1600*100))</f>
        <v xml:space="preserve">     －</v>
      </c>
      <c r="O1601" s="29">
        <f t="shared" ref="O1601:O1608" si="898">IF(H1601=0,0,H1601/E1601)</f>
        <v>0</v>
      </c>
      <c r="P1601" s="30">
        <f t="shared" ref="P1601:P1608" si="899">IF(K1601=0,0,K1601/E1601)</f>
        <v>0</v>
      </c>
      <c r="Q1601" s="6"/>
      <c r="R1601" s="7"/>
      <c r="S1601" s="8"/>
      <c r="T1601" s="9"/>
      <c r="U1601" s="5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</row>
    <row r="1602" spans="1:31">
      <c r="A1602" s="1"/>
      <c r="B1602" s="31">
        <f t="shared" si="895"/>
        <v>2013</v>
      </c>
      <c r="C1602" s="33">
        <v>2</v>
      </c>
      <c r="D1602" s="34"/>
      <c r="E1602" s="35">
        <v>43</v>
      </c>
      <c r="F1602" s="35">
        <v>35</v>
      </c>
      <c r="G1602" s="35"/>
      <c r="H1602" s="35">
        <v>154280</v>
      </c>
      <c r="I1602" s="34">
        <v>125230</v>
      </c>
      <c r="J1602" s="34"/>
      <c r="K1602" s="72">
        <v>2521</v>
      </c>
      <c r="L1602" s="36">
        <f>IF(H1602=0,0,H1602/K1602*3.30578)</f>
        <v>202.3069172550575</v>
      </c>
      <c r="M1602" s="28">
        <f>IF(L1579=0,0,L1602/L1579*100)</f>
        <v>70.840195773799209</v>
      </c>
      <c r="N1602" s="37" t="str">
        <f t="shared" si="897"/>
        <v xml:space="preserve">     －</v>
      </c>
      <c r="O1602" s="29">
        <f t="shared" si="898"/>
        <v>3587.9069767441861</v>
      </c>
      <c r="P1602" s="30">
        <f t="shared" si="899"/>
        <v>58.627906976744185</v>
      </c>
      <c r="Q1602" s="6"/>
      <c r="R1602" s="7"/>
      <c r="S1602" s="8"/>
      <c r="T1602" s="9"/>
      <c r="U1602" s="5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</row>
    <row r="1603" spans="1:31">
      <c r="A1603" s="1"/>
      <c r="B1603" s="31">
        <f t="shared" si="895"/>
        <v>2014</v>
      </c>
      <c r="C1603" s="33">
        <v>0</v>
      </c>
      <c r="D1603" s="34"/>
      <c r="E1603" s="35">
        <v>0</v>
      </c>
      <c r="F1603" s="35">
        <v>0</v>
      </c>
      <c r="G1603" s="35"/>
      <c r="H1603" s="35">
        <v>0</v>
      </c>
      <c r="I1603" s="34">
        <v>0</v>
      </c>
      <c r="J1603" s="34"/>
      <c r="K1603" s="72">
        <v>0</v>
      </c>
      <c r="L1603" s="36">
        <f>IF(H1603=0,0,H1603/K1603*3.30578)</f>
        <v>0</v>
      </c>
      <c r="M1603" s="28">
        <f>IF(L1579=0,0,L1603/L1579*100)</f>
        <v>0</v>
      </c>
      <c r="N1603" s="37" t="str">
        <f t="shared" si="897"/>
        <v xml:space="preserve">     －</v>
      </c>
      <c r="O1603" s="29">
        <f t="shared" si="898"/>
        <v>0</v>
      </c>
      <c r="P1603" s="30">
        <f t="shared" si="899"/>
        <v>0</v>
      </c>
      <c r="Q1603" s="6"/>
      <c r="R1603" s="7"/>
      <c r="S1603" s="8"/>
      <c r="T1603" s="9"/>
      <c r="U1603" s="5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</row>
    <row r="1604" spans="1:31">
      <c r="A1604" s="1"/>
      <c r="B1604" s="31">
        <f t="shared" ref="B1604:B1613" si="900">B1603+1</f>
        <v>2015</v>
      </c>
      <c r="C1604" s="33">
        <v>0</v>
      </c>
      <c r="D1604" s="34"/>
      <c r="E1604" s="35">
        <v>0</v>
      </c>
      <c r="F1604" s="35">
        <v>0</v>
      </c>
      <c r="G1604" s="35"/>
      <c r="H1604" s="35">
        <v>0</v>
      </c>
      <c r="I1604" s="34">
        <v>0</v>
      </c>
      <c r="J1604" s="34"/>
      <c r="K1604" s="72">
        <v>0</v>
      </c>
      <c r="L1604" s="36">
        <f>IF(H1604=0,0,H1604/K1604*3.30578)</f>
        <v>0</v>
      </c>
      <c r="M1604" s="28">
        <f>IF(L1579=0,0,L1604/L1579*100)</f>
        <v>0</v>
      </c>
      <c r="N1604" s="37" t="str">
        <f>IF(L1603=0,"     －",IF(L1604=0,"     －",(L1604-L1603)/L1603*100))</f>
        <v xml:space="preserve">     －</v>
      </c>
      <c r="O1604" s="29">
        <f t="shared" si="898"/>
        <v>0</v>
      </c>
      <c r="P1604" s="30">
        <f t="shared" si="899"/>
        <v>0</v>
      </c>
      <c r="Q1604" s="6"/>
      <c r="R1604" s="7"/>
      <c r="S1604" s="8"/>
      <c r="T1604" s="9"/>
      <c r="U1604" s="5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</row>
    <row r="1605" spans="1:31">
      <c r="A1605" s="1"/>
      <c r="B1605" s="31">
        <f t="shared" si="900"/>
        <v>2016</v>
      </c>
      <c r="C1605" s="33">
        <v>0</v>
      </c>
      <c r="D1605" s="34"/>
      <c r="E1605" s="35">
        <v>0</v>
      </c>
      <c r="F1605" s="35">
        <v>0</v>
      </c>
      <c r="G1605" s="35"/>
      <c r="H1605" s="35">
        <v>0</v>
      </c>
      <c r="I1605" s="34">
        <v>0</v>
      </c>
      <c r="J1605" s="34"/>
      <c r="K1605" s="72">
        <v>0</v>
      </c>
      <c r="L1605" s="36">
        <f>IF(H1605=0,0,H1605/K1605*3.30578)</f>
        <v>0</v>
      </c>
      <c r="M1605" s="28">
        <f>IF(L1579=0,0,L1605/L1579*100)</f>
        <v>0</v>
      </c>
      <c r="N1605" s="37" t="str">
        <f>IF(L1604=0,"     －",IF(L1605=0,"     －",(L1605-L1604)/L1604*100))</f>
        <v xml:space="preserve">     －</v>
      </c>
      <c r="O1605" s="29">
        <f t="shared" si="898"/>
        <v>0</v>
      </c>
      <c r="P1605" s="30">
        <f t="shared" si="899"/>
        <v>0</v>
      </c>
      <c r="Q1605" s="6"/>
      <c r="R1605" s="7"/>
      <c r="S1605" s="8"/>
      <c r="T1605" s="9"/>
      <c r="U1605" s="5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</row>
    <row r="1606" spans="1:31">
      <c r="A1606" s="1"/>
      <c r="B1606" s="31">
        <f t="shared" si="900"/>
        <v>2017</v>
      </c>
      <c r="C1606" s="33">
        <v>0</v>
      </c>
      <c r="D1606" s="34"/>
      <c r="E1606" s="35">
        <v>0</v>
      </c>
      <c r="F1606" s="35">
        <v>0</v>
      </c>
      <c r="G1606" s="35"/>
      <c r="H1606" s="35">
        <v>0</v>
      </c>
      <c r="I1606" s="34">
        <v>0</v>
      </c>
      <c r="J1606" s="34"/>
      <c r="K1606" s="72">
        <v>0</v>
      </c>
      <c r="L1606" s="36">
        <f t="shared" ref="L1606:L1613" si="901">IF(H1606=0,0,H1606/K1606*3.30578)</f>
        <v>0</v>
      </c>
      <c r="M1606" s="28">
        <f>IF(L1579=0,0,L1606/L1579*100)</f>
        <v>0</v>
      </c>
      <c r="N1606" s="37" t="str">
        <f>IF(L1605=0,"     －",IF(L1606=0,"     －",(L1606-L1605)/L1605*100))</f>
        <v xml:space="preserve">     －</v>
      </c>
      <c r="O1606" s="29">
        <f t="shared" si="898"/>
        <v>0</v>
      </c>
      <c r="P1606" s="30">
        <f t="shared" si="899"/>
        <v>0</v>
      </c>
      <c r="Q1606" s="6"/>
      <c r="R1606" s="7"/>
      <c r="S1606" s="8"/>
      <c r="T1606" s="9"/>
      <c r="U1606" s="5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</row>
    <row r="1607" spans="1:31">
      <c r="A1607" s="1"/>
      <c r="B1607" s="31">
        <f t="shared" si="900"/>
        <v>2018</v>
      </c>
      <c r="C1607" s="33">
        <v>0</v>
      </c>
      <c r="D1607" s="34"/>
      <c r="E1607" s="35">
        <v>0</v>
      </c>
      <c r="F1607" s="35">
        <v>0</v>
      </c>
      <c r="G1607" s="35"/>
      <c r="H1607" s="35">
        <v>0</v>
      </c>
      <c r="I1607" s="34">
        <v>0</v>
      </c>
      <c r="J1607" s="34"/>
      <c r="K1607" s="72">
        <v>0</v>
      </c>
      <c r="L1607" s="36">
        <f t="shared" si="901"/>
        <v>0</v>
      </c>
      <c r="M1607" s="28">
        <f>IF(L1579=0,0,L1607/L1579*100)</f>
        <v>0</v>
      </c>
      <c r="N1607" s="37" t="str">
        <f>IF(L1606=0,"     －",IF(L1607=0,"     －",(L1607-L1606)/L1606*100))</f>
        <v xml:space="preserve">     －</v>
      </c>
      <c r="O1607" s="29">
        <f t="shared" si="898"/>
        <v>0</v>
      </c>
      <c r="P1607" s="30">
        <f t="shared" si="899"/>
        <v>0</v>
      </c>
      <c r="Q1607" s="6"/>
      <c r="R1607" s="7"/>
      <c r="S1607" s="8"/>
      <c r="T1607" s="9"/>
      <c r="U1607" s="5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</row>
    <row r="1608" spans="1:31">
      <c r="A1608" s="1"/>
      <c r="B1608" s="31">
        <f t="shared" si="900"/>
        <v>2019</v>
      </c>
      <c r="C1608" s="33">
        <v>0</v>
      </c>
      <c r="D1608" s="34"/>
      <c r="E1608" s="35">
        <v>0</v>
      </c>
      <c r="F1608" s="35">
        <v>0</v>
      </c>
      <c r="G1608" s="35"/>
      <c r="H1608" s="35">
        <v>0</v>
      </c>
      <c r="I1608" s="34">
        <v>0</v>
      </c>
      <c r="J1608" s="34"/>
      <c r="K1608" s="72">
        <v>0</v>
      </c>
      <c r="L1608" s="36">
        <f t="shared" si="901"/>
        <v>0</v>
      </c>
      <c r="M1608" s="28">
        <f>IF(L1579=0,0,L1608/L1579*100)</f>
        <v>0</v>
      </c>
      <c r="N1608" s="37" t="str">
        <f>IF(L1607=0,"     －",IF(L1608=0,"     －",(L1608-L1607)/L1607*100))</f>
        <v xml:space="preserve">     －</v>
      </c>
      <c r="O1608" s="29">
        <f t="shared" si="898"/>
        <v>0</v>
      </c>
      <c r="P1608" s="30">
        <f t="shared" si="899"/>
        <v>0</v>
      </c>
      <c r="Q1608" s="6"/>
      <c r="R1608" s="7"/>
      <c r="S1608" s="8"/>
      <c r="T1608" s="9"/>
      <c r="U1608" s="5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</row>
    <row r="1609" spans="1:31">
      <c r="A1609" s="1"/>
      <c r="B1609" s="31">
        <f t="shared" si="900"/>
        <v>2020</v>
      </c>
      <c r="C1609" s="33">
        <v>0</v>
      </c>
      <c r="D1609" s="34"/>
      <c r="E1609" s="35">
        <v>0</v>
      </c>
      <c r="F1609" s="35">
        <v>0</v>
      </c>
      <c r="G1609" s="35"/>
      <c r="H1609" s="35">
        <v>0</v>
      </c>
      <c r="I1609" s="34">
        <v>0</v>
      </c>
      <c r="J1609" s="34"/>
      <c r="K1609" s="72">
        <v>0</v>
      </c>
      <c r="L1609" s="36">
        <f t="shared" si="901"/>
        <v>0</v>
      </c>
      <c r="M1609" s="28">
        <f>IF(L1579=0,0,L1609/L1579*100)</f>
        <v>0</v>
      </c>
      <c r="N1609" s="37" t="str">
        <f t="shared" ref="N1609:N1613" si="902">IF(L1608=0,"     －",IF(L1609=0,"     －",(L1609-L1608)/L1608*100))</f>
        <v xml:space="preserve">     －</v>
      </c>
      <c r="O1609" s="29">
        <f>IF(H1609=0,0,H1609/E1609)</f>
        <v>0</v>
      </c>
      <c r="P1609" s="30">
        <f>IF(K1609=0,0,K1609/E1609)</f>
        <v>0</v>
      </c>
      <c r="Q1609" s="6"/>
      <c r="R1609" s="7"/>
      <c r="S1609" s="8"/>
      <c r="T1609" s="9"/>
      <c r="U1609" s="5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</row>
    <row r="1610" spans="1:31">
      <c r="A1610" s="1"/>
      <c r="B1610" s="31">
        <f t="shared" si="900"/>
        <v>2021</v>
      </c>
      <c r="C1610" s="81">
        <v>0</v>
      </c>
      <c r="D1610" s="34"/>
      <c r="E1610" s="35">
        <v>0</v>
      </c>
      <c r="F1610" s="35">
        <v>0</v>
      </c>
      <c r="G1610" s="35"/>
      <c r="H1610" s="35">
        <v>0</v>
      </c>
      <c r="I1610" s="34">
        <v>0</v>
      </c>
      <c r="J1610" s="34"/>
      <c r="K1610" s="72">
        <v>0</v>
      </c>
      <c r="L1610" s="36">
        <f t="shared" si="901"/>
        <v>0</v>
      </c>
      <c r="M1610" s="28">
        <f>IF(L1579=0,0,L1610/L1579*100)</f>
        <v>0</v>
      </c>
      <c r="N1610" s="37" t="str">
        <f t="shared" si="902"/>
        <v xml:space="preserve">     －</v>
      </c>
      <c r="O1610" s="29">
        <f>IF(H1610=0,0,H1610/E1610)</f>
        <v>0</v>
      </c>
      <c r="P1610" s="30">
        <f>IF(K1610=0,0,K1610/E1610)</f>
        <v>0</v>
      </c>
      <c r="Q1610" s="6"/>
      <c r="R1610" s="7"/>
      <c r="S1610" s="8"/>
      <c r="T1610" s="9"/>
      <c r="U1610" s="5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</row>
    <row r="1611" spans="1:31">
      <c r="A1611" s="1"/>
      <c r="B1611" s="31">
        <f t="shared" si="900"/>
        <v>2022</v>
      </c>
      <c r="C1611" s="81">
        <v>0</v>
      </c>
      <c r="D1611" s="34"/>
      <c r="E1611" s="35">
        <v>0</v>
      </c>
      <c r="F1611" s="35">
        <v>0</v>
      </c>
      <c r="G1611" s="35"/>
      <c r="H1611" s="35">
        <v>0</v>
      </c>
      <c r="I1611" s="34">
        <v>0</v>
      </c>
      <c r="J1611" s="34"/>
      <c r="K1611" s="72">
        <v>0</v>
      </c>
      <c r="L1611" s="36">
        <f t="shared" si="901"/>
        <v>0</v>
      </c>
      <c r="M1611" s="28">
        <f>IF(L1579=0,0,L1611/L1579*100)</f>
        <v>0</v>
      </c>
      <c r="N1611" s="37" t="str">
        <f t="shared" si="902"/>
        <v xml:space="preserve">     －</v>
      </c>
      <c r="O1611" s="29">
        <f>IF(H1611=0,0,H1611/E1611)</f>
        <v>0</v>
      </c>
      <c r="P1611" s="30">
        <f>IF(K1611=0,0,K1611/E1611)</f>
        <v>0</v>
      </c>
      <c r="Q1611" s="6"/>
      <c r="R1611" s="7"/>
      <c r="S1611" s="8"/>
      <c r="T1611" s="9"/>
      <c r="U1611" s="5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</row>
    <row r="1612" spans="1:31">
      <c r="A1612" s="1"/>
      <c r="B1612" s="31">
        <f t="shared" si="900"/>
        <v>2023</v>
      </c>
      <c r="C1612" s="81">
        <v>0</v>
      </c>
      <c r="D1612" s="34"/>
      <c r="E1612" s="35">
        <v>0</v>
      </c>
      <c r="F1612" s="35">
        <v>0</v>
      </c>
      <c r="G1612" s="35"/>
      <c r="H1612" s="35">
        <v>0</v>
      </c>
      <c r="I1612" s="34">
        <v>0</v>
      </c>
      <c r="J1612" s="34"/>
      <c r="K1612" s="72">
        <v>0</v>
      </c>
      <c r="L1612" s="36">
        <f t="shared" si="901"/>
        <v>0</v>
      </c>
      <c r="M1612" s="28">
        <f>IF(L1579=0,0,L1612/L1579*100)</f>
        <v>0</v>
      </c>
      <c r="N1612" s="37" t="str">
        <f t="shared" si="902"/>
        <v xml:space="preserve">     －</v>
      </c>
      <c r="O1612" s="29">
        <f>IF(H1612=0,0,H1612/E1612)</f>
        <v>0</v>
      </c>
      <c r="P1612" s="30">
        <f>IF(K1612=0,0,K1612/E1612)</f>
        <v>0</v>
      </c>
      <c r="Q1612" s="6"/>
      <c r="R1612" s="7"/>
      <c r="S1612" s="8"/>
      <c r="T1612" s="9"/>
      <c r="U1612" s="5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</row>
    <row r="1613" spans="1:31">
      <c r="A1613" s="1"/>
      <c r="B1613" s="31">
        <f t="shared" si="900"/>
        <v>2024</v>
      </c>
      <c r="C1613" s="81">
        <v>4</v>
      </c>
      <c r="D1613" s="34"/>
      <c r="E1613" s="35">
        <v>144</v>
      </c>
      <c r="F1613" s="35">
        <v>130</v>
      </c>
      <c r="G1613" s="35"/>
      <c r="H1613" s="35">
        <v>956294</v>
      </c>
      <c r="I1613" s="34">
        <v>871744</v>
      </c>
      <c r="J1613" s="34"/>
      <c r="K1613" s="72">
        <v>10383</v>
      </c>
      <c r="L1613" s="36">
        <f t="shared" si="901"/>
        <v>304.46861016276608</v>
      </c>
      <c r="M1613" s="28">
        <f>IF(L1579=0,0,L1613/L1579*100)</f>
        <v>106.61333899776825</v>
      </c>
      <c r="N1613" s="37" t="str">
        <f t="shared" si="902"/>
        <v xml:space="preserve">     －</v>
      </c>
      <c r="O1613" s="29">
        <f>IF(H1613=0,0,H1613/E1613)</f>
        <v>6640.9305555555557</v>
      </c>
      <c r="P1613" s="30">
        <f>IF(K1613=0,0,K1613/E1613)</f>
        <v>72.104166666666671</v>
      </c>
      <c r="Q1613" s="6"/>
      <c r="R1613" s="7"/>
      <c r="S1613" s="8"/>
      <c r="T1613" s="9"/>
      <c r="U1613" s="5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</row>
    <row r="1614" spans="1:31">
      <c r="A1614" s="1"/>
      <c r="B1614" s="58" t="s">
        <v>71</v>
      </c>
      <c r="C1614" s="66">
        <f t="shared" ref="C1614:K1614" si="903">C1054+C1089+C1124+C1159+C1194+C1229+C1264+C1299+C1334+C1369+C1404+C1439+C1474+C1509+C1544+C1579</f>
        <v>140</v>
      </c>
      <c r="D1614" s="67">
        <f t="shared" si="903"/>
        <v>84</v>
      </c>
      <c r="E1614" s="68">
        <f t="shared" si="903"/>
        <v>5762</v>
      </c>
      <c r="F1614" s="68">
        <f t="shared" si="903"/>
        <v>4816</v>
      </c>
      <c r="G1614" s="68">
        <f t="shared" si="903"/>
        <v>4683</v>
      </c>
      <c r="H1614" s="68">
        <f t="shared" si="903"/>
        <v>36017720</v>
      </c>
      <c r="I1614" s="67">
        <f t="shared" si="903"/>
        <v>29543421</v>
      </c>
      <c r="J1614" s="67">
        <f t="shared" si="903"/>
        <v>28534060</v>
      </c>
      <c r="K1614" s="74">
        <f t="shared" si="903"/>
        <v>371792</v>
      </c>
      <c r="L1614" s="63">
        <f t="shared" si="874"/>
        <v>320.2507273464733</v>
      </c>
      <c r="M1614" s="62">
        <v>100</v>
      </c>
      <c r="N1614" s="63"/>
      <c r="O1614" s="64">
        <f t="shared" si="875"/>
        <v>6250.9059354390838</v>
      </c>
      <c r="P1614" s="65">
        <f t="shared" si="876"/>
        <v>64.524817771607076</v>
      </c>
      <c r="Q1614" s="6">
        <f t="shared" ref="Q1614:Q1627" si="904">IF(F1614=0,0,F1614/E1614*100)</f>
        <v>83.582089552238799</v>
      </c>
      <c r="R1614" s="7">
        <f t="shared" ref="R1614:R1627" si="905">IF(G1614=0,0,G1614/E1614*100)</f>
        <v>81.273863241929888</v>
      </c>
      <c r="S1614" s="8">
        <f t="shared" ref="S1614:S1627" si="906">IF(I1614=0,0,I1614/H1614*100)</f>
        <v>82.024683961116921</v>
      </c>
      <c r="T1614" s="9">
        <f t="shared" ref="T1614:T1627" si="907">E1614-F1614</f>
        <v>946</v>
      </c>
      <c r="U1614" s="51"/>
      <c r="V1614" s="1"/>
      <c r="W1614" s="1"/>
      <c r="X1614" s="1"/>
      <c r="Y1614" s="11"/>
      <c r="Z1614" s="11"/>
      <c r="AA1614" s="11"/>
      <c r="AB1614" s="1"/>
      <c r="AC1614" s="1"/>
      <c r="AD1614" s="1"/>
      <c r="AE1614" s="1"/>
    </row>
    <row r="1615" spans="1:31">
      <c r="A1615" s="1"/>
      <c r="B1615" s="31">
        <v>1991</v>
      </c>
      <c r="C1615" s="43">
        <f t="shared" ref="C1615:K1615" si="908">C1055+C1090+C1125+C1160+C1195+C1230+C1265+C1300+C1335+C1370+C1405+C1440+C1475+C1510+C1545+C1580</f>
        <v>105</v>
      </c>
      <c r="D1615" s="44">
        <f t="shared" si="908"/>
        <v>53</v>
      </c>
      <c r="E1615" s="45">
        <f t="shared" si="908"/>
        <v>3851</v>
      </c>
      <c r="F1615" s="45">
        <f t="shared" si="908"/>
        <v>3084</v>
      </c>
      <c r="G1615" s="45">
        <f t="shared" si="908"/>
        <v>2676</v>
      </c>
      <c r="H1615" s="45">
        <f t="shared" si="908"/>
        <v>20392685</v>
      </c>
      <c r="I1615" s="44">
        <f t="shared" si="908"/>
        <v>16044063</v>
      </c>
      <c r="J1615" s="44">
        <f t="shared" si="908"/>
        <v>14236377</v>
      </c>
      <c r="K1615" s="75">
        <f t="shared" si="908"/>
        <v>221792</v>
      </c>
      <c r="L1615" s="36">
        <f t="shared" si="874"/>
        <v>303.95023363917545</v>
      </c>
      <c r="M1615" s="28">
        <f>IF(L$1614=0,0,L1615/L$1614*100)</f>
        <v>94.910083782678612</v>
      </c>
      <c r="N1615" s="37">
        <f t="shared" ref="N1615:N1629" si="909">IF(L1614=0,"     －",IF(L1615=0,"     －",(L1615-L1614)/L1614*100))</f>
        <v>-5.0899162173213881</v>
      </c>
      <c r="O1615" s="29">
        <f t="shared" si="875"/>
        <v>5295.4258634121006</v>
      </c>
      <c r="P1615" s="30">
        <f t="shared" si="876"/>
        <v>57.59335237600623</v>
      </c>
      <c r="Q1615" s="6">
        <f t="shared" si="904"/>
        <v>80.083095299922107</v>
      </c>
      <c r="R1615" s="7">
        <f t="shared" si="905"/>
        <v>69.488444559854585</v>
      </c>
      <c r="S1615" s="8">
        <f t="shared" si="906"/>
        <v>78.675579012768551</v>
      </c>
      <c r="T1615" s="9">
        <f t="shared" si="907"/>
        <v>767</v>
      </c>
      <c r="U1615" s="51"/>
      <c r="V1615" s="1"/>
      <c r="W1615" s="1"/>
      <c r="X1615" s="1"/>
      <c r="Y1615" s="10"/>
      <c r="Z1615" s="10"/>
      <c r="AA1615" s="10"/>
      <c r="AB1615" s="1"/>
      <c r="AC1615" s="1"/>
      <c r="AD1615" s="1"/>
      <c r="AE1615" s="1"/>
    </row>
    <row r="1616" spans="1:31">
      <c r="A1616" s="1"/>
      <c r="B1616" s="31">
        <v>1992</v>
      </c>
      <c r="C1616" s="43">
        <f t="shared" ref="C1616:K1616" si="910">C1056+C1091+C1126+C1161+C1196+C1231+C1266+C1301+C1336+C1371+C1406+C1441+C1476+C1511+C1546+C1581</f>
        <v>105</v>
      </c>
      <c r="D1616" s="44">
        <f t="shared" si="910"/>
        <v>69</v>
      </c>
      <c r="E1616" s="45">
        <f t="shared" si="910"/>
        <v>3613</v>
      </c>
      <c r="F1616" s="45">
        <f t="shared" si="910"/>
        <v>3241</v>
      </c>
      <c r="G1616" s="45">
        <f t="shared" si="910"/>
        <v>2981</v>
      </c>
      <c r="H1616" s="45">
        <f t="shared" si="910"/>
        <v>19611210</v>
      </c>
      <c r="I1616" s="44">
        <f t="shared" si="910"/>
        <v>17730584</v>
      </c>
      <c r="J1616" s="44">
        <f t="shared" si="910"/>
        <v>16314331</v>
      </c>
      <c r="K1616" s="75">
        <f t="shared" si="910"/>
        <v>234183</v>
      </c>
      <c r="L1616" s="36">
        <f t="shared" si="874"/>
        <v>276.83625965078596</v>
      </c>
      <c r="M1616" s="28">
        <f t="shared" ref="M1616:M1630" si="911">IF(L$1614=0,0,L1616/L$1614*100)</f>
        <v>86.443600595255461</v>
      </c>
      <c r="N1616" s="37">
        <f t="shared" si="909"/>
        <v>-8.9205307275983046</v>
      </c>
      <c r="O1616" s="29">
        <f t="shared" si="875"/>
        <v>5427.9573761417105</v>
      </c>
      <c r="P1616" s="30">
        <f t="shared" si="876"/>
        <v>64.816772765015216</v>
      </c>
      <c r="Q1616" s="6">
        <f t="shared" si="904"/>
        <v>89.703847218378073</v>
      </c>
      <c r="R1616" s="7">
        <f t="shared" si="905"/>
        <v>82.507611403265983</v>
      </c>
      <c r="S1616" s="8">
        <f t="shared" si="906"/>
        <v>90.410454020940065</v>
      </c>
      <c r="T1616" s="9">
        <f t="shared" si="907"/>
        <v>372</v>
      </c>
      <c r="U1616" s="51"/>
      <c r="V1616" s="1"/>
      <c r="W1616" s="1"/>
      <c r="X1616" s="1"/>
      <c r="Y1616" s="12"/>
      <c r="Z1616" s="13"/>
      <c r="AA1616" s="14"/>
      <c r="AB1616" s="1"/>
      <c r="AC1616" s="1"/>
      <c r="AD1616" s="1"/>
      <c r="AE1616" s="1"/>
    </row>
    <row r="1617" spans="1:31">
      <c r="A1617" s="1"/>
      <c r="B1617" s="31">
        <f>B1616+1</f>
        <v>1993</v>
      </c>
      <c r="C1617" s="43">
        <f t="shared" ref="C1617:K1617" si="912">C1057+C1092+C1127+C1162+C1197+C1232+C1267+C1302+C1337+C1372+C1407+C1442+C1477+C1512+C1547+C1582</f>
        <v>169</v>
      </c>
      <c r="D1617" s="44">
        <f t="shared" si="912"/>
        <v>117</v>
      </c>
      <c r="E1617" s="45">
        <f t="shared" si="912"/>
        <v>6304</v>
      </c>
      <c r="F1617" s="45">
        <f t="shared" si="912"/>
        <v>6027</v>
      </c>
      <c r="G1617" s="45">
        <f t="shared" si="912"/>
        <v>5616</v>
      </c>
      <c r="H1617" s="45">
        <f t="shared" si="912"/>
        <v>31364971</v>
      </c>
      <c r="I1617" s="44">
        <f t="shared" si="912"/>
        <v>29952192</v>
      </c>
      <c r="J1617" s="44">
        <f t="shared" si="912"/>
        <v>27929935</v>
      </c>
      <c r="K1617" s="75">
        <f t="shared" si="912"/>
        <v>407508</v>
      </c>
      <c r="L1617" s="36">
        <f t="shared" si="874"/>
        <v>254.43842533736762</v>
      </c>
      <c r="M1617" s="28">
        <f t="shared" si="911"/>
        <v>79.449757209167998</v>
      </c>
      <c r="N1617" s="37">
        <f t="shared" si="909"/>
        <v>-8.0906433072286141</v>
      </c>
      <c r="O1617" s="29">
        <f t="shared" si="875"/>
        <v>4975.4078362944165</v>
      </c>
      <c r="P1617" s="30">
        <f t="shared" si="876"/>
        <v>64.642766497461935</v>
      </c>
      <c r="Q1617" s="6">
        <f t="shared" si="904"/>
        <v>95.60596446700508</v>
      </c>
      <c r="R1617" s="7">
        <f t="shared" si="905"/>
        <v>89.086294416243646</v>
      </c>
      <c r="S1617" s="8">
        <f t="shared" si="906"/>
        <v>95.495678921558707</v>
      </c>
      <c r="T1617" s="9">
        <f t="shared" si="907"/>
        <v>277</v>
      </c>
      <c r="U1617" s="51"/>
      <c r="V1617" s="1"/>
      <c r="W1617" s="1"/>
      <c r="X1617" s="1"/>
      <c r="Y1617" s="19"/>
      <c r="Z1617" s="13"/>
      <c r="AA1617" s="14"/>
      <c r="AB1617" s="1"/>
      <c r="AC1617" s="1"/>
      <c r="AD1617" s="1"/>
      <c r="AE1617" s="1"/>
    </row>
    <row r="1618" spans="1:31">
      <c r="A1618" s="1"/>
      <c r="B1618" s="31">
        <f t="shared" ref="B1618:B1648" si="913">B1617+1</f>
        <v>1994</v>
      </c>
      <c r="C1618" s="43">
        <f t="shared" ref="C1618:K1618" si="914">C1058+C1093+C1128+C1163+C1198+C1233+C1268+C1303+C1338+C1373+C1408+C1443+C1478+C1513+C1548+C1583</f>
        <v>210</v>
      </c>
      <c r="D1618" s="44">
        <f t="shared" si="914"/>
        <v>167</v>
      </c>
      <c r="E1618" s="45">
        <f t="shared" si="914"/>
        <v>8366</v>
      </c>
      <c r="F1618" s="45">
        <f t="shared" si="914"/>
        <v>7832</v>
      </c>
      <c r="G1618" s="45">
        <f t="shared" si="914"/>
        <v>7491</v>
      </c>
      <c r="H1618" s="45">
        <f t="shared" si="914"/>
        <v>40442918</v>
      </c>
      <c r="I1618" s="44">
        <f t="shared" si="914"/>
        <v>38003298</v>
      </c>
      <c r="J1618" s="44">
        <f t="shared" si="914"/>
        <v>36407312</v>
      </c>
      <c r="K1618" s="75">
        <f t="shared" si="914"/>
        <v>561703</v>
      </c>
      <c r="L1618" s="36">
        <f t="shared" si="874"/>
        <v>238.01793735486544</v>
      </c>
      <c r="M1618" s="28">
        <f t="shared" si="911"/>
        <v>74.322372138552012</v>
      </c>
      <c r="N1618" s="37">
        <f t="shared" si="909"/>
        <v>-6.4536195587320417</v>
      </c>
      <c r="O1618" s="29">
        <f t="shared" si="875"/>
        <v>4834.2000956251495</v>
      </c>
      <c r="P1618" s="30">
        <f t="shared" si="876"/>
        <v>67.141166626822852</v>
      </c>
      <c r="Q1618" s="6">
        <f t="shared" si="904"/>
        <v>93.61702127659575</v>
      </c>
      <c r="R1618" s="7">
        <f t="shared" si="905"/>
        <v>89.540999282811384</v>
      </c>
      <c r="S1618" s="8">
        <f t="shared" si="906"/>
        <v>93.967744859557371</v>
      </c>
      <c r="T1618" s="9">
        <f t="shared" si="907"/>
        <v>534</v>
      </c>
      <c r="U1618" s="5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</row>
    <row r="1619" spans="1:31">
      <c r="A1619" s="1"/>
      <c r="B1619" s="31">
        <f t="shared" si="913"/>
        <v>1995</v>
      </c>
      <c r="C1619" s="43">
        <f t="shared" ref="C1619:K1619" si="915">C1059+C1094+C1129+C1164+C1199+C1234+C1269+C1304+C1339+C1374+C1409+C1444+C1479+C1514+C1549+C1584</f>
        <v>255</v>
      </c>
      <c r="D1619" s="44">
        <f t="shared" si="915"/>
        <v>176</v>
      </c>
      <c r="E1619" s="45">
        <f t="shared" si="915"/>
        <v>10210</v>
      </c>
      <c r="F1619" s="45">
        <f t="shared" si="915"/>
        <v>9506</v>
      </c>
      <c r="G1619" s="45">
        <f t="shared" si="915"/>
        <v>8663</v>
      </c>
      <c r="H1619" s="45">
        <f t="shared" si="915"/>
        <v>46423325</v>
      </c>
      <c r="I1619" s="44">
        <f t="shared" si="915"/>
        <v>43156080</v>
      </c>
      <c r="J1619" s="44">
        <f t="shared" si="915"/>
        <v>39523822</v>
      </c>
      <c r="K1619" s="75">
        <f t="shared" si="915"/>
        <v>709018</v>
      </c>
      <c r="L1619" s="36">
        <f t="shared" si="874"/>
        <v>216.44767737702006</v>
      </c>
      <c r="M1619" s="28">
        <f t="shared" si="911"/>
        <v>67.5869432586329</v>
      </c>
      <c r="N1619" s="37">
        <f t="shared" si="909"/>
        <v>-9.0624514343580227</v>
      </c>
      <c r="O1619" s="29">
        <f t="shared" si="875"/>
        <v>4546.848677766895</v>
      </c>
      <c r="P1619" s="30">
        <f t="shared" si="876"/>
        <v>69.443486777668952</v>
      </c>
      <c r="Q1619" s="6">
        <f t="shared" si="904"/>
        <v>93.104799216454452</v>
      </c>
      <c r="R1619" s="7">
        <f t="shared" si="905"/>
        <v>84.84818805093046</v>
      </c>
      <c r="S1619" s="8">
        <f t="shared" si="906"/>
        <v>92.962061636041796</v>
      </c>
      <c r="T1619" s="9">
        <f t="shared" si="907"/>
        <v>704</v>
      </c>
      <c r="U1619" s="5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</row>
    <row r="1620" spans="1:31">
      <c r="A1620" s="1"/>
      <c r="B1620" s="31">
        <f t="shared" si="913"/>
        <v>1996</v>
      </c>
      <c r="C1620" s="43">
        <f t="shared" ref="C1620:K1620" si="916">C1060+C1095+C1130+C1165+C1200+C1235+C1270+C1305+C1340+C1375+C1410+C1445+C1480+C1515+C1550+C1585</f>
        <v>261</v>
      </c>
      <c r="D1620" s="44">
        <f t="shared" si="916"/>
        <v>198</v>
      </c>
      <c r="E1620" s="45">
        <f t="shared" si="916"/>
        <v>9867</v>
      </c>
      <c r="F1620" s="45">
        <f t="shared" si="916"/>
        <v>9468</v>
      </c>
      <c r="G1620" s="45">
        <f t="shared" si="916"/>
        <v>8580</v>
      </c>
      <c r="H1620" s="45">
        <f t="shared" si="916"/>
        <v>43564268</v>
      </c>
      <c r="I1620" s="44">
        <f t="shared" si="916"/>
        <v>41838174</v>
      </c>
      <c r="J1620" s="44">
        <f t="shared" si="916"/>
        <v>38086674</v>
      </c>
      <c r="K1620" s="75">
        <f t="shared" si="916"/>
        <v>703435</v>
      </c>
      <c r="L1620" s="36">
        <f t="shared" si="874"/>
        <v>204.72948583599052</v>
      </c>
      <c r="M1620" s="28">
        <f t="shared" si="911"/>
        <v>63.927875365759121</v>
      </c>
      <c r="N1620" s="37">
        <f t="shared" si="909"/>
        <v>-5.4138679994325711</v>
      </c>
      <c r="O1620" s="29">
        <f t="shared" si="875"/>
        <v>4415.1482720178374</v>
      </c>
      <c r="P1620" s="30">
        <f t="shared" si="876"/>
        <v>71.291679335157596</v>
      </c>
      <c r="Q1620" s="6">
        <f t="shared" si="904"/>
        <v>95.95621769534813</v>
      </c>
      <c r="R1620" s="7">
        <f t="shared" si="905"/>
        <v>86.956521739130437</v>
      </c>
      <c r="S1620" s="8">
        <f t="shared" si="906"/>
        <v>96.037821638596114</v>
      </c>
      <c r="T1620" s="9">
        <f t="shared" si="907"/>
        <v>399</v>
      </c>
      <c r="U1620" s="5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</row>
    <row r="1621" spans="1:31">
      <c r="A1621" s="1"/>
      <c r="B1621" s="31">
        <f t="shared" si="913"/>
        <v>1997</v>
      </c>
      <c r="C1621" s="43">
        <f t="shared" ref="C1621:K1621" si="917">C1061+C1096+C1131+C1166+C1201+C1236+C1271+C1306+C1341+C1376+C1411+C1446+C1481+C1516+C1551+C1586</f>
        <v>239</v>
      </c>
      <c r="D1621" s="44">
        <f t="shared" si="917"/>
        <v>146</v>
      </c>
      <c r="E1621" s="45">
        <f t="shared" si="917"/>
        <v>9528</v>
      </c>
      <c r="F1621" s="45">
        <f t="shared" si="917"/>
        <v>8920</v>
      </c>
      <c r="G1621" s="45">
        <f t="shared" si="917"/>
        <v>7948</v>
      </c>
      <c r="H1621" s="45">
        <f t="shared" si="917"/>
        <v>41696417</v>
      </c>
      <c r="I1621" s="44">
        <f t="shared" si="917"/>
        <v>39186639</v>
      </c>
      <c r="J1621" s="44">
        <f t="shared" si="917"/>
        <v>35311278</v>
      </c>
      <c r="K1621" s="75">
        <f t="shared" si="917"/>
        <v>701971</v>
      </c>
      <c r="L1621" s="36">
        <f t="shared" si="874"/>
        <v>196.36022198959785</v>
      </c>
      <c r="M1621" s="28">
        <f t="shared" si="911"/>
        <v>61.31452803139441</v>
      </c>
      <c r="N1621" s="37">
        <f t="shared" si="909"/>
        <v>-4.0879621282775629</v>
      </c>
      <c r="O1621" s="29">
        <f t="shared" si="875"/>
        <v>4376.1982577665831</v>
      </c>
      <c r="P1621" s="30">
        <f t="shared" si="876"/>
        <v>73.674538203190593</v>
      </c>
      <c r="Q1621" s="6">
        <f t="shared" si="904"/>
        <v>93.618807724601169</v>
      </c>
      <c r="R1621" s="7">
        <f t="shared" si="905"/>
        <v>83.417296389588586</v>
      </c>
      <c r="S1621" s="8">
        <f t="shared" si="906"/>
        <v>93.980830535151256</v>
      </c>
      <c r="T1621" s="9">
        <f t="shared" si="907"/>
        <v>608</v>
      </c>
      <c r="U1621" s="5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</row>
    <row r="1622" spans="1:31">
      <c r="A1622" s="1"/>
      <c r="B1622" s="31">
        <f t="shared" si="913"/>
        <v>1998</v>
      </c>
      <c r="C1622" s="43">
        <f t="shared" ref="C1622:K1622" si="918">C1062+C1097+C1132+C1167+C1202+C1237+C1272+C1307+C1342+C1377+C1412+C1447+C1482+C1517+C1552+C1587</f>
        <v>261</v>
      </c>
      <c r="D1622" s="44">
        <f t="shared" si="918"/>
        <v>152</v>
      </c>
      <c r="E1622" s="45">
        <f t="shared" si="918"/>
        <v>7475</v>
      </c>
      <c r="F1622" s="45">
        <f t="shared" si="918"/>
        <v>6824</v>
      </c>
      <c r="G1622" s="45">
        <f t="shared" si="918"/>
        <v>5978</v>
      </c>
      <c r="H1622" s="45">
        <f t="shared" si="918"/>
        <v>31322535</v>
      </c>
      <c r="I1622" s="44">
        <f t="shared" si="918"/>
        <v>28719400</v>
      </c>
      <c r="J1622" s="44">
        <f t="shared" si="918"/>
        <v>25232055</v>
      </c>
      <c r="K1622" s="75">
        <f t="shared" si="918"/>
        <v>539926</v>
      </c>
      <c r="L1622" s="36">
        <f t="shared" si="874"/>
        <v>191.77703935780087</v>
      </c>
      <c r="M1622" s="28">
        <f t="shared" si="911"/>
        <v>59.883404776883097</v>
      </c>
      <c r="N1622" s="37">
        <f t="shared" si="909"/>
        <v>-2.3340687769439201</v>
      </c>
      <c r="O1622" s="29">
        <f t="shared" si="875"/>
        <v>4190.3056856187295</v>
      </c>
      <c r="P1622" s="30">
        <f t="shared" si="876"/>
        <v>72.230903010033444</v>
      </c>
      <c r="Q1622" s="6">
        <f t="shared" si="904"/>
        <v>91.290969899665555</v>
      </c>
      <c r="R1622" s="7">
        <f t="shared" si="905"/>
        <v>79.973244147157189</v>
      </c>
      <c r="S1622" s="8">
        <f t="shared" si="906"/>
        <v>91.689258228939636</v>
      </c>
      <c r="T1622" s="9">
        <f t="shared" si="907"/>
        <v>651</v>
      </c>
      <c r="U1622" s="51"/>
      <c r="V1622" s="1"/>
      <c r="W1622" s="1"/>
      <c r="X1622" s="1"/>
      <c r="Y1622" s="11"/>
      <c r="Z1622" s="11"/>
      <c r="AA1622" s="11"/>
      <c r="AB1622" s="1"/>
      <c r="AC1622" s="1"/>
      <c r="AD1622" s="1"/>
      <c r="AE1622" s="1"/>
    </row>
    <row r="1623" spans="1:31">
      <c r="A1623" s="1"/>
      <c r="B1623" s="31">
        <f t="shared" si="913"/>
        <v>1999</v>
      </c>
      <c r="C1623" s="43">
        <f t="shared" ref="C1623:K1623" si="919">C1063+C1098+C1133+C1168+C1203+C1238+C1273+C1308+C1343+C1378+C1413+C1448+C1483+C1518+C1553+C1588</f>
        <v>378</v>
      </c>
      <c r="D1623" s="44">
        <f t="shared" si="919"/>
        <v>269</v>
      </c>
      <c r="E1623" s="45">
        <f t="shared" si="919"/>
        <v>13552</v>
      </c>
      <c r="F1623" s="45">
        <f t="shared" si="919"/>
        <v>12672</v>
      </c>
      <c r="G1623" s="45">
        <f t="shared" si="919"/>
        <v>11536</v>
      </c>
      <c r="H1623" s="45">
        <f t="shared" si="919"/>
        <v>54555915</v>
      </c>
      <c r="I1623" s="44">
        <f t="shared" si="919"/>
        <v>51166333</v>
      </c>
      <c r="J1623" s="44">
        <f t="shared" si="919"/>
        <v>46810863</v>
      </c>
      <c r="K1623" s="75">
        <f t="shared" si="919"/>
        <v>1005241</v>
      </c>
      <c r="L1623" s="36">
        <f t="shared" si="874"/>
        <v>179.40956714728108</v>
      </c>
      <c r="M1623" s="28">
        <f t="shared" si="911"/>
        <v>56.021595527301081</v>
      </c>
      <c r="N1623" s="37">
        <f t="shared" si="909"/>
        <v>-6.4488805604333272</v>
      </c>
      <c r="O1623" s="29">
        <f t="shared" si="875"/>
        <v>4025.6725944510035</v>
      </c>
      <c r="P1623" s="30">
        <f t="shared" si="876"/>
        <v>74.176579102715465</v>
      </c>
      <c r="Q1623" s="6">
        <f t="shared" si="904"/>
        <v>93.506493506493499</v>
      </c>
      <c r="R1623" s="7">
        <f t="shared" si="905"/>
        <v>85.123966942148769</v>
      </c>
      <c r="S1623" s="8">
        <f t="shared" si="906"/>
        <v>93.786957839493667</v>
      </c>
      <c r="T1623" s="9">
        <f t="shared" si="907"/>
        <v>880</v>
      </c>
      <c r="U1623" s="51"/>
      <c r="V1623" s="1"/>
      <c r="W1623" s="1"/>
      <c r="X1623" s="1"/>
      <c r="Y1623" s="10"/>
      <c r="Z1623" s="10"/>
      <c r="AA1623" s="10"/>
      <c r="AB1623" s="1"/>
      <c r="AC1623" s="1"/>
      <c r="AD1623" s="1"/>
      <c r="AE1623" s="1"/>
    </row>
    <row r="1624" spans="1:31">
      <c r="A1624" s="1"/>
      <c r="B1624" s="31">
        <f t="shared" si="913"/>
        <v>2000</v>
      </c>
      <c r="C1624" s="43">
        <f t="shared" ref="C1624:K1624" si="920">C1064+C1099+C1134+C1169+C1204+C1239+C1274+C1309+C1344+C1379+C1414+C1449+C1484+C1519+C1554+C1589</f>
        <v>348</v>
      </c>
      <c r="D1624" s="44">
        <f t="shared" si="920"/>
        <v>224</v>
      </c>
      <c r="E1624" s="45">
        <f t="shared" si="920"/>
        <v>14538</v>
      </c>
      <c r="F1624" s="45">
        <f t="shared" si="920"/>
        <v>13551</v>
      </c>
      <c r="G1624" s="45">
        <f t="shared" si="920"/>
        <v>12712</v>
      </c>
      <c r="H1624" s="45">
        <f t="shared" si="920"/>
        <v>57816927</v>
      </c>
      <c r="I1624" s="44">
        <f t="shared" si="920"/>
        <v>54160774</v>
      </c>
      <c r="J1624" s="44">
        <f t="shared" si="920"/>
        <v>50698220</v>
      </c>
      <c r="K1624" s="75">
        <f t="shared" si="920"/>
        <v>1120688</v>
      </c>
      <c r="L1624" s="36">
        <f t="shared" si="874"/>
        <v>170.54705764500019</v>
      </c>
      <c r="M1624" s="28">
        <f t="shared" si="911"/>
        <v>53.254229602572764</v>
      </c>
      <c r="N1624" s="37">
        <f t="shared" si="909"/>
        <v>-4.939819901023152</v>
      </c>
      <c r="O1624" s="29">
        <f t="shared" si="875"/>
        <v>3976.9519191085433</v>
      </c>
      <c r="P1624" s="30">
        <f t="shared" si="876"/>
        <v>77.086806988581642</v>
      </c>
      <c r="Q1624" s="6">
        <f t="shared" si="904"/>
        <v>93.210895583986797</v>
      </c>
      <c r="R1624" s="7">
        <f t="shared" si="905"/>
        <v>87.439812904113353</v>
      </c>
      <c r="S1624" s="8">
        <f t="shared" si="906"/>
        <v>93.676327695520726</v>
      </c>
      <c r="T1624" s="9">
        <f t="shared" si="907"/>
        <v>987</v>
      </c>
      <c r="U1624" s="51"/>
      <c r="V1624" s="1"/>
      <c r="W1624" s="1"/>
      <c r="X1624" s="1"/>
      <c r="Y1624" s="12"/>
      <c r="Z1624" s="13"/>
      <c r="AA1624" s="14"/>
      <c r="AB1624" s="1"/>
      <c r="AC1624" s="1"/>
      <c r="AD1624" s="1"/>
      <c r="AE1624" s="1"/>
    </row>
    <row r="1625" spans="1:31">
      <c r="A1625" s="1"/>
      <c r="B1625" s="31">
        <f t="shared" si="913"/>
        <v>2001</v>
      </c>
      <c r="C1625" s="43">
        <f t="shared" ref="C1625:C1648" si="921">C1065+C1100+C1135+C1170+C1205+C1240+C1275+C1310+C1345+C1380+C1415+C1450+C1485+C1520+C1555+C1590</f>
        <v>359</v>
      </c>
      <c r="D1625" s="44"/>
      <c r="E1625" s="45">
        <f t="shared" ref="E1625:I1634" si="922">E1065+E1100+E1135+E1170+E1205+E1240+E1275+E1310+E1345+E1380+E1415+E1450+E1485+E1520+E1555+E1590</f>
        <v>13926</v>
      </c>
      <c r="F1625" s="45">
        <f t="shared" si="922"/>
        <v>13138</v>
      </c>
      <c r="G1625" s="45">
        <f t="shared" si="922"/>
        <v>11989</v>
      </c>
      <c r="H1625" s="45">
        <f t="shared" si="922"/>
        <v>53920887</v>
      </c>
      <c r="I1625" s="44">
        <f t="shared" si="922"/>
        <v>51022948</v>
      </c>
      <c r="J1625" s="44"/>
      <c r="K1625" s="75">
        <f t="shared" ref="K1625:K1648" si="923">K1065+K1100+K1135+K1170+K1205+K1240+K1275+K1310+K1345+K1380+K1415+K1450+K1485+K1520+K1555+K1590</f>
        <v>1076136</v>
      </c>
      <c r="L1625" s="36">
        <f t="shared" si="874"/>
        <v>165.63946362435601</v>
      </c>
      <c r="M1625" s="28">
        <f t="shared" si="911"/>
        <v>51.721807159286712</v>
      </c>
      <c r="N1625" s="37">
        <f t="shared" si="909"/>
        <v>-2.8775600637212491</v>
      </c>
      <c r="O1625" s="29">
        <f t="shared" si="875"/>
        <v>3871.9579922447219</v>
      </c>
      <c r="P1625" s="30">
        <f t="shared" si="876"/>
        <v>77.275312365359753</v>
      </c>
      <c r="Q1625" s="6">
        <f t="shared" si="904"/>
        <v>94.341519460002871</v>
      </c>
      <c r="R1625" s="7">
        <f t="shared" si="905"/>
        <v>86.090765474651732</v>
      </c>
      <c r="S1625" s="8">
        <f t="shared" si="906"/>
        <v>94.625572461372897</v>
      </c>
      <c r="T1625" s="9">
        <f t="shared" si="907"/>
        <v>788</v>
      </c>
      <c r="U1625" s="51"/>
      <c r="V1625" s="1"/>
      <c r="W1625" s="1"/>
      <c r="X1625" s="1"/>
      <c r="Y1625" s="19"/>
      <c r="Z1625" s="13"/>
      <c r="AA1625" s="14"/>
      <c r="AB1625" s="1"/>
      <c r="AC1625" s="1"/>
      <c r="AD1625" s="1"/>
      <c r="AE1625" s="1"/>
    </row>
    <row r="1626" spans="1:31">
      <c r="A1626" s="1"/>
      <c r="B1626" s="31">
        <f t="shared" si="913"/>
        <v>2002</v>
      </c>
      <c r="C1626" s="43">
        <f t="shared" si="921"/>
        <v>402</v>
      </c>
      <c r="D1626" s="44"/>
      <c r="E1626" s="45">
        <f t="shared" si="922"/>
        <v>13673</v>
      </c>
      <c r="F1626" s="45">
        <f t="shared" si="922"/>
        <v>12655</v>
      </c>
      <c r="G1626" s="45">
        <f t="shared" si="922"/>
        <v>11245</v>
      </c>
      <c r="H1626" s="45">
        <f t="shared" si="922"/>
        <v>54872656</v>
      </c>
      <c r="I1626" s="44">
        <f t="shared" si="922"/>
        <v>50956066</v>
      </c>
      <c r="J1626" s="44"/>
      <c r="K1626" s="75">
        <f t="shared" si="923"/>
        <v>1074427</v>
      </c>
      <c r="L1626" s="36">
        <f t="shared" si="874"/>
        <v>168.83132009124861</v>
      </c>
      <c r="M1626" s="28">
        <f t="shared" si="911"/>
        <v>52.718481388051039</v>
      </c>
      <c r="N1626" s="37">
        <f t="shared" si="909"/>
        <v>1.9269903421875512</v>
      </c>
      <c r="O1626" s="29">
        <f t="shared" si="875"/>
        <v>4013.2126087910478</v>
      </c>
      <c r="P1626" s="30">
        <f t="shared" si="876"/>
        <v>78.580194543991809</v>
      </c>
      <c r="Q1626" s="6">
        <f t="shared" si="904"/>
        <v>92.55466978717179</v>
      </c>
      <c r="R1626" s="7">
        <f t="shared" si="905"/>
        <v>82.242375484531564</v>
      </c>
      <c r="S1626" s="8">
        <f t="shared" si="906"/>
        <v>92.862401265942012</v>
      </c>
      <c r="T1626" s="9">
        <f t="shared" si="907"/>
        <v>1018</v>
      </c>
      <c r="U1626" s="5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</row>
    <row r="1627" spans="1:31">
      <c r="A1627" s="1"/>
      <c r="B1627" s="31">
        <f t="shared" si="913"/>
        <v>2003</v>
      </c>
      <c r="C1627" s="43">
        <f t="shared" si="921"/>
        <v>363</v>
      </c>
      <c r="D1627" s="44"/>
      <c r="E1627" s="45">
        <f t="shared" si="922"/>
        <v>12134</v>
      </c>
      <c r="F1627" s="45">
        <f t="shared" si="922"/>
        <v>11449</v>
      </c>
      <c r="G1627" s="45">
        <f t="shared" si="922"/>
        <v>0</v>
      </c>
      <c r="H1627" s="45">
        <f t="shared" si="922"/>
        <v>47242711</v>
      </c>
      <c r="I1627" s="44">
        <f t="shared" si="922"/>
        <v>44822405</v>
      </c>
      <c r="J1627" s="44"/>
      <c r="K1627" s="75">
        <f t="shared" si="923"/>
        <v>961444</v>
      </c>
      <c r="L1627" s="36">
        <f t="shared" si="874"/>
        <v>162.43692734010509</v>
      </c>
      <c r="M1627" s="28">
        <f t="shared" si="911"/>
        <v>50.721798100513794</v>
      </c>
      <c r="N1627" s="37">
        <f t="shared" si="909"/>
        <v>-3.7874446208722037</v>
      </c>
      <c r="O1627" s="29">
        <f t="shared" si="875"/>
        <v>3893.4161035107959</v>
      </c>
      <c r="P1627" s="30">
        <f t="shared" si="876"/>
        <v>79.235536508983017</v>
      </c>
      <c r="Q1627" s="15">
        <f t="shared" si="904"/>
        <v>94.354705785396405</v>
      </c>
      <c r="R1627" s="16">
        <f t="shared" si="905"/>
        <v>0</v>
      </c>
      <c r="S1627" s="17">
        <f t="shared" si="906"/>
        <v>94.876868941750615</v>
      </c>
      <c r="T1627" s="18">
        <f t="shared" si="907"/>
        <v>685</v>
      </c>
      <c r="U1627" s="5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</row>
    <row r="1628" spans="1:31">
      <c r="A1628" s="1"/>
      <c r="B1628" s="31">
        <f t="shared" si="913"/>
        <v>2004</v>
      </c>
      <c r="C1628" s="43">
        <f t="shared" si="921"/>
        <v>362</v>
      </c>
      <c r="D1628" s="44"/>
      <c r="E1628" s="45">
        <f t="shared" si="922"/>
        <v>11508</v>
      </c>
      <c r="F1628" s="45">
        <f t="shared" si="922"/>
        <v>10990</v>
      </c>
      <c r="G1628" s="45">
        <f t="shared" si="922"/>
        <v>0</v>
      </c>
      <c r="H1628" s="45">
        <f t="shared" si="922"/>
        <v>44821072</v>
      </c>
      <c r="I1628" s="44">
        <f t="shared" si="922"/>
        <v>42816395</v>
      </c>
      <c r="J1628" s="44"/>
      <c r="K1628" s="75">
        <f t="shared" si="923"/>
        <v>899032</v>
      </c>
      <c r="L1628" s="36">
        <f t="shared" si="874"/>
        <v>164.80904283291363</v>
      </c>
      <c r="M1628" s="28">
        <f t="shared" si="911"/>
        <v>51.462503832070858</v>
      </c>
      <c r="N1628" s="37">
        <f t="shared" si="909"/>
        <v>1.4603301919408322</v>
      </c>
      <c r="O1628" s="29">
        <f t="shared" si="875"/>
        <v>3894.7751129648941</v>
      </c>
      <c r="P1628" s="30">
        <f t="shared" si="876"/>
        <v>78.122349669794929</v>
      </c>
      <c r="Q1628" s="6"/>
      <c r="R1628" s="7"/>
      <c r="S1628" s="8"/>
      <c r="T1628" s="9"/>
      <c r="U1628" s="5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</row>
    <row r="1629" spans="1:31">
      <c r="A1629" s="1"/>
      <c r="B1629" s="31">
        <f t="shared" si="913"/>
        <v>2005</v>
      </c>
      <c r="C1629" s="43">
        <f t="shared" si="921"/>
        <v>277</v>
      </c>
      <c r="D1629" s="44"/>
      <c r="E1629" s="45">
        <f t="shared" si="922"/>
        <v>12468</v>
      </c>
      <c r="F1629" s="45">
        <f t="shared" si="922"/>
        <v>12237</v>
      </c>
      <c r="G1629" s="45">
        <f t="shared" si="922"/>
        <v>0</v>
      </c>
      <c r="H1629" s="45">
        <f t="shared" si="922"/>
        <v>49910455</v>
      </c>
      <c r="I1629" s="44">
        <f t="shared" si="922"/>
        <v>49105678</v>
      </c>
      <c r="J1629" s="44"/>
      <c r="K1629" s="75">
        <f t="shared" si="923"/>
        <v>975381</v>
      </c>
      <c r="L1629" s="36">
        <f t="shared" si="874"/>
        <v>169.15747172633053</v>
      </c>
      <c r="M1629" s="28">
        <f t="shared" si="911"/>
        <v>52.820323978006833</v>
      </c>
      <c r="N1629" s="37">
        <f t="shared" si="909"/>
        <v>2.638464988735727</v>
      </c>
      <c r="O1629" s="29">
        <f t="shared" si="875"/>
        <v>4003.0842957972409</v>
      </c>
      <c r="P1629" s="30">
        <f t="shared" si="876"/>
        <v>78.230750721847926</v>
      </c>
      <c r="Q1629" s="6"/>
      <c r="R1629" s="7"/>
      <c r="S1629" s="8"/>
      <c r="T1629" s="9"/>
      <c r="U1629" s="5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</row>
    <row r="1630" spans="1:31">
      <c r="A1630" s="1"/>
      <c r="B1630" s="31">
        <f t="shared" si="913"/>
        <v>2006</v>
      </c>
      <c r="C1630" s="43">
        <f t="shared" si="921"/>
        <v>225</v>
      </c>
      <c r="D1630" s="44"/>
      <c r="E1630" s="45">
        <f t="shared" si="922"/>
        <v>7659</v>
      </c>
      <c r="F1630" s="45">
        <f t="shared" si="922"/>
        <v>7346</v>
      </c>
      <c r="G1630" s="45">
        <f t="shared" si="922"/>
        <v>0</v>
      </c>
      <c r="H1630" s="45">
        <f t="shared" si="922"/>
        <v>32289273</v>
      </c>
      <c r="I1630" s="44">
        <f t="shared" si="922"/>
        <v>31141439</v>
      </c>
      <c r="J1630" s="44"/>
      <c r="K1630" s="75">
        <f t="shared" si="923"/>
        <v>585459</v>
      </c>
      <c r="L1630" s="36">
        <f t="shared" ref="L1630:L1635" si="924">IF(H1630=0,0,H1630/K1630*3.30578)</f>
        <v>182.32059443605786</v>
      </c>
      <c r="M1630" s="28">
        <f t="shared" si="911"/>
        <v>56.930579345354182</v>
      </c>
      <c r="N1630" s="37">
        <f t="shared" ref="N1630:N1635" si="925">IF(L1629=0,"     －",IF(L1630=0,"     －",(L1630-L1629)/L1629*100))</f>
        <v>7.7815792441158838</v>
      </c>
      <c r="O1630" s="29">
        <f t="shared" ref="O1630:O1635" si="926">IF(H1630=0,0,H1630/E1630)</f>
        <v>4215.8601645123381</v>
      </c>
      <c r="P1630" s="30">
        <f t="shared" ref="P1630:P1635" si="927">IF(K1630=0,0,K1630/E1630)</f>
        <v>76.440658049353701</v>
      </c>
      <c r="Q1630" s="6"/>
      <c r="R1630" s="7"/>
      <c r="S1630" s="8"/>
      <c r="T1630" s="9"/>
      <c r="U1630" s="5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</row>
    <row r="1631" spans="1:31">
      <c r="A1631" s="1"/>
      <c r="B1631" s="31">
        <f t="shared" si="913"/>
        <v>2007</v>
      </c>
      <c r="C1631" s="43">
        <f t="shared" si="921"/>
        <v>241</v>
      </c>
      <c r="D1631" s="44"/>
      <c r="E1631" s="45">
        <f t="shared" si="922"/>
        <v>7264</v>
      </c>
      <c r="F1631" s="45">
        <f t="shared" si="922"/>
        <v>6822</v>
      </c>
      <c r="G1631" s="45">
        <f t="shared" si="922"/>
        <v>0</v>
      </c>
      <c r="H1631" s="45">
        <f t="shared" si="922"/>
        <v>32261322</v>
      </c>
      <c r="I1631" s="44">
        <f t="shared" si="922"/>
        <v>30277682</v>
      </c>
      <c r="J1631" s="44"/>
      <c r="K1631" s="75">
        <f t="shared" si="923"/>
        <v>538366</v>
      </c>
      <c r="L1631" s="36">
        <f t="shared" si="924"/>
        <v>198.09726662003172</v>
      </c>
      <c r="M1631" s="28">
        <f t="shared" ref="M1631:M1635" si="928">IF(L$1614=0,0,L1631/L$1614*100)</f>
        <v>61.856929494406423</v>
      </c>
      <c r="N1631" s="37">
        <f t="shared" si="925"/>
        <v>8.6532584170061693</v>
      </c>
      <c r="O1631" s="29">
        <f t="shared" si="926"/>
        <v>4441.2612885462559</v>
      </c>
      <c r="P1631" s="30">
        <f t="shared" si="927"/>
        <v>74.114262114537439</v>
      </c>
      <c r="Q1631" s="6"/>
      <c r="R1631" s="7"/>
      <c r="S1631" s="8"/>
      <c r="T1631" s="9"/>
      <c r="U1631" s="5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</row>
    <row r="1632" spans="1:31">
      <c r="A1632" s="1"/>
      <c r="B1632" s="31">
        <f t="shared" si="913"/>
        <v>2008</v>
      </c>
      <c r="C1632" s="43">
        <f t="shared" si="921"/>
        <v>187</v>
      </c>
      <c r="D1632" s="44"/>
      <c r="E1632" s="45">
        <f t="shared" si="922"/>
        <v>4117</v>
      </c>
      <c r="F1632" s="45">
        <f t="shared" si="922"/>
        <v>3462</v>
      </c>
      <c r="G1632" s="45">
        <f t="shared" si="922"/>
        <v>0</v>
      </c>
      <c r="H1632" s="45">
        <f t="shared" si="922"/>
        <v>19369025</v>
      </c>
      <c r="I1632" s="44">
        <f t="shared" si="922"/>
        <v>16454757</v>
      </c>
      <c r="J1632" s="44"/>
      <c r="K1632" s="75">
        <f t="shared" si="923"/>
        <v>296131</v>
      </c>
      <c r="L1632" s="36">
        <f t="shared" si="924"/>
        <v>216.22098147272658</v>
      </c>
      <c r="M1632" s="28">
        <f t="shared" si="928"/>
        <v>67.516156251786157</v>
      </c>
      <c r="N1632" s="37">
        <f t="shared" si="925"/>
        <v>9.1488969847614143</v>
      </c>
      <c r="O1632" s="29">
        <f t="shared" si="926"/>
        <v>4704.6453728443039</v>
      </c>
      <c r="P1632" s="30">
        <f t="shared" si="927"/>
        <v>71.9288316735487</v>
      </c>
      <c r="Q1632" s="6"/>
      <c r="R1632" s="7"/>
      <c r="S1632" s="8"/>
      <c r="T1632" s="9"/>
      <c r="U1632" s="5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</row>
    <row r="1633" spans="1:31">
      <c r="A1633" s="1"/>
      <c r="B1633" s="31">
        <f t="shared" si="913"/>
        <v>2009</v>
      </c>
      <c r="C1633" s="43">
        <f t="shared" si="921"/>
        <v>117</v>
      </c>
      <c r="D1633" s="44"/>
      <c r="E1633" s="45">
        <f t="shared" si="922"/>
        <v>2815</v>
      </c>
      <c r="F1633" s="45">
        <f t="shared" si="922"/>
        <v>2559</v>
      </c>
      <c r="G1633" s="45">
        <f t="shared" si="922"/>
        <v>0</v>
      </c>
      <c r="H1633" s="45">
        <f t="shared" si="922"/>
        <v>11613835</v>
      </c>
      <c r="I1633" s="44">
        <f t="shared" si="922"/>
        <v>10559124</v>
      </c>
      <c r="J1633" s="44"/>
      <c r="K1633" s="75">
        <f t="shared" si="923"/>
        <v>194075</v>
      </c>
      <c r="L1633" s="36">
        <f t="shared" si="924"/>
        <v>197.82446717145433</v>
      </c>
      <c r="M1633" s="28">
        <f t="shared" si="928"/>
        <v>61.771746409628513</v>
      </c>
      <c r="N1633" s="37">
        <f t="shared" si="925"/>
        <v>-8.5082003494617968</v>
      </c>
      <c r="O1633" s="29">
        <f t="shared" si="926"/>
        <v>4125.6962699822379</v>
      </c>
      <c r="P1633" s="30">
        <f t="shared" si="927"/>
        <v>68.943161634103021</v>
      </c>
      <c r="Q1633" s="6"/>
      <c r="R1633" s="7"/>
      <c r="S1633" s="8"/>
      <c r="T1633" s="9"/>
      <c r="U1633" s="5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</row>
    <row r="1634" spans="1:31">
      <c r="A1634" s="1"/>
      <c r="B1634" s="31">
        <f t="shared" si="913"/>
        <v>2010</v>
      </c>
      <c r="C1634" s="43">
        <f t="shared" si="921"/>
        <v>182</v>
      </c>
      <c r="D1634" s="44"/>
      <c r="E1634" s="45">
        <f t="shared" si="922"/>
        <v>4481</v>
      </c>
      <c r="F1634" s="45">
        <f t="shared" si="922"/>
        <v>4124</v>
      </c>
      <c r="G1634" s="45">
        <f t="shared" si="922"/>
        <v>0</v>
      </c>
      <c r="H1634" s="45">
        <f t="shared" si="922"/>
        <v>20288820</v>
      </c>
      <c r="I1634" s="44">
        <f t="shared" si="922"/>
        <v>18702045</v>
      </c>
      <c r="J1634" s="44"/>
      <c r="K1634" s="75">
        <f t="shared" si="923"/>
        <v>325224</v>
      </c>
      <c r="L1634" s="36">
        <f t="shared" si="924"/>
        <v>206.22824693011586</v>
      </c>
      <c r="M1634" s="28">
        <f t="shared" si="928"/>
        <v>64.395871521940791</v>
      </c>
      <c r="N1634" s="37">
        <f t="shared" si="925"/>
        <v>4.2480992765055587</v>
      </c>
      <c r="O1634" s="29">
        <f t="shared" si="926"/>
        <v>4527.743807185896</v>
      </c>
      <c r="P1634" s="30">
        <f t="shared" si="927"/>
        <v>72.578442311983935</v>
      </c>
      <c r="Q1634" s="6"/>
      <c r="R1634" s="7"/>
      <c r="S1634" s="8"/>
      <c r="T1634" s="9"/>
      <c r="U1634" s="5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</row>
    <row r="1635" spans="1:31">
      <c r="A1635" s="1"/>
      <c r="B1635" s="31">
        <f t="shared" si="913"/>
        <v>2011</v>
      </c>
      <c r="C1635" s="43">
        <f t="shared" si="921"/>
        <v>206</v>
      </c>
      <c r="D1635" s="44"/>
      <c r="E1635" s="45">
        <f t="shared" ref="E1635:I1644" si="929">E1075+E1110+E1145+E1180+E1215+E1250+E1285+E1320+E1355+E1390+E1425+E1460+E1495+E1530+E1565+E1600</f>
        <v>4924</v>
      </c>
      <c r="F1635" s="45">
        <f t="shared" si="929"/>
        <v>4420</v>
      </c>
      <c r="G1635" s="45">
        <f t="shared" si="929"/>
        <v>0</v>
      </c>
      <c r="H1635" s="45">
        <f t="shared" si="929"/>
        <v>20303566</v>
      </c>
      <c r="I1635" s="44">
        <f t="shared" si="929"/>
        <v>18207002</v>
      </c>
      <c r="J1635" s="44"/>
      <c r="K1635" s="75">
        <f t="shared" si="923"/>
        <v>336962</v>
      </c>
      <c r="L1635" s="36">
        <f t="shared" si="924"/>
        <v>199.18899582587946</v>
      </c>
      <c r="M1635" s="28">
        <f t="shared" si="928"/>
        <v>62.197827769608963</v>
      </c>
      <c r="N1635" s="37">
        <f t="shared" si="925"/>
        <v>-3.413330234350378</v>
      </c>
      <c r="O1635" s="29">
        <f t="shared" si="926"/>
        <v>4123.3887083671816</v>
      </c>
      <c r="P1635" s="30">
        <f t="shared" si="927"/>
        <v>68.432575142160843</v>
      </c>
      <c r="Q1635" s="6"/>
      <c r="R1635" s="7"/>
      <c r="S1635" s="8"/>
      <c r="T1635" s="9"/>
      <c r="U1635" s="5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</row>
    <row r="1636" spans="1:31">
      <c r="A1636" s="1"/>
      <c r="B1636" s="31">
        <f t="shared" si="913"/>
        <v>2012</v>
      </c>
      <c r="C1636" s="43">
        <f t="shared" si="921"/>
        <v>205</v>
      </c>
      <c r="D1636" s="44"/>
      <c r="E1636" s="45">
        <f t="shared" si="929"/>
        <v>5070</v>
      </c>
      <c r="F1636" s="45">
        <f t="shared" si="929"/>
        <v>4731</v>
      </c>
      <c r="G1636" s="45">
        <f t="shared" si="929"/>
        <v>0</v>
      </c>
      <c r="H1636" s="45">
        <f t="shared" si="929"/>
        <v>20583121</v>
      </c>
      <c r="I1636" s="44">
        <f t="shared" si="929"/>
        <v>19231892</v>
      </c>
      <c r="J1636" s="44"/>
      <c r="K1636" s="75">
        <f t="shared" si="923"/>
        <v>343003</v>
      </c>
      <c r="L1636" s="36">
        <f t="shared" ref="L1636" si="930">IF(H1636=0,0,H1636/K1636*3.30578)</f>
        <v>198.37514464707306</v>
      </c>
      <c r="M1636" s="28">
        <f t="shared" ref="M1636:M1641" si="931">IF(L$1614=0,0,L1636/L$1614*100)</f>
        <v>61.943698392433213</v>
      </c>
      <c r="N1636" s="37">
        <f t="shared" ref="N1636" si="932">IF(L1635=0,"     －",IF(L1636=0,"     －",(L1636-L1635)/L1635*100))</f>
        <v>-0.40858239956078102</v>
      </c>
      <c r="O1636" s="29">
        <f t="shared" ref="O1636" si="933">IF(H1636=0,0,H1636/E1636)</f>
        <v>4059.7871794871794</v>
      </c>
      <c r="P1636" s="30">
        <f t="shared" ref="P1636" si="934">IF(K1636=0,0,K1636/E1636)</f>
        <v>67.653451676528604</v>
      </c>
      <c r="Q1636" s="6"/>
      <c r="R1636" s="7"/>
      <c r="S1636" s="8"/>
      <c r="T1636" s="9"/>
      <c r="U1636" s="5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</row>
    <row r="1637" spans="1:31">
      <c r="A1637" s="1"/>
      <c r="B1637" s="31">
        <f t="shared" si="913"/>
        <v>2013</v>
      </c>
      <c r="C1637" s="43">
        <f t="shared" si="921"/>
        <v>195</v>
      </c>
      <c r="D1637" s="44"/>
      <c r="E1637" s="45">
        <f t="shared" si="929"/>
        <v>4871</v>
      </c>
      <c r="F1637" s="45">
        <f t="shared" si="929"/>
        <v>4540</v>
      </c>
      <c r="G1637" s="45">
        <f t="shared" si="929"/>
        <v>0</v>
      </c>
      <c r="H1637" s="45">
        <f t="shared" si="929"/>
        <v>19932461</v>
      </c>
      <c r="I1637" s="44">
        <f t="shared" si="929"/>
        <v>18608117</v>
      </c>
      <c r="J1637" s="44"/>
      <c r="K1637" s="75">
        <f t="shared" si="923"/>
        <v>351276</v>
      </c>
      <c r="L1637" s="36">
        <f t="shared" ref="L1637" si="935">IF(H1637=0,0,H1637/K1637*3.30578)</f>
        <v>187.57993977550416</v>
      </c>
      <c r="M1637" s="28">
        <f t="shared" si="931"/>
        <v>58.572838016559729</v>
      </c>
      <c r="N1637" s="37">
        <f t="shared" ref="N1637" si="936">IF(L1636=0,"     －",IF(L1637=0,"     －",(L1637-L1636)/L1636*100))</f>
        <v>-5.4418132325874415</v>
      </c>
      <c r="O1637" s="29">
        <f t="shared" ref="O1637" si="937">IF(H1637=0,0,H1637/E1637)</f>
        <v>4092.0675425990557</v>
      </c>
      <c r="P1637" s="30">
        <f t="shared" ref="P1637" si="938">IF(K1637=0,0,K1637/E1637)</f>
        <v>72.115787312666797</v>
      </c>
      <c r="Q1637" s="6"/>
      <c r="R1637" s="7"/>
      <c r="S1637" s="8"/>
      <c r="T1637" s="9"/>
      <c r="U1637" s="5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</row>
    <row r="1638" spans="1:31">
      <c r="A1638" s="1"/>
      <c r="B1638" s="31">
        <f t="shared" si="913"/>
        <v>2014</v>
      </c>
      <c r="C1638" s="43">
        <f t="shared" si="921"/>
        <v>131</v>
      </c>
      <c r="D1638" s="44"/>
      <c r="E1638" s="45">
        <f t="shared" si="929"/>
        <v>3008</v>
      </c>
      <c r="F1638" s="45">
        <f t="shared" si="929"/>
        <v>2842</v>
      </c>
      <c r="G1638" s="45">
        <f t="shared" si="929"/>
        <v>0</v>
      </c>
      <c r="H1638" s="45">
        <f t="shared" si="929"/>
        <v>13229732</v>
      </c>
      <c r="I1638" s="44">
        <f t="shared" si="929"/>
        <v>12524184</v>
      </c>
      <c r="J1638" s="44"/>
      <c r="K1638" s="75">
        <f t="shared" si="923"/>
        <v>216462</v>
      </c>
      <c r="L1638" s="36">
        <f t="shared" ref="L1638" si="939">IF(H1638=0,0,H1638/K1638*3.30578)</f>
        <v>202.04277633469152</v>
      </c>
      <c r="M1638" s="28">
        <f t="shared" si="931"/>
        <v>63.088935974876094</v>
      </c>
      <c r="N1638" s="37">
        <f t="shared" ref="N1638" si="940">IF(L1637=0,"     －",IF(L1638=0,"     －",(L1638-L1637)/L1637*100))</f>
        <v>7.7102256118092916</v>
      </c>
      <c r="O1638" s="29">
        <f t="shared" ref="O1638" si="941">IF(H1638=0,0,H1638/E1638)</f>
        <v>4398.182180851064</v>
      </c>
      <c r="P1638" s="30">
        <f t="shared" ref="P1638" si="942">IF(K1638=0,0,K1638/E1638)</f>
        <v>71.962101063829792</v>
      </c>
      <c r="Q1638" s="6"/>
      <c r="R1638" s="7"/>
      <c r="S1638" s="8"/>
      <c r="T1638" s="9"/>
      <c r="U1638" s="5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</row>
    <row r="1639" spans="1:31">
      <c r="A1639" s="1"/>
      <c r="B1639" s="31">
        <f t="shared" si="913"/>
        <v>2015</v>
      </c>
      <c r="C1639" s="43">
        <f t="shared" si="921"/>
        <v>126</v>
      </c>
      <c r="D1639" s="44"/>
      <c r="E1639" s="45">
        <f t="shared" si="929"/>
        <v>2690</v>
      </c>
      <c r="F1639" s="45">
        <f t="shared" si="929"/>
        <v>2493</v>
      </c>
      <c r="G1639" s="45">
        <f t="shared" si="929"/>
        <v>0</v>
      </c>
      <c r="H1639" s="45">
        <f t="shared" si="929"/>
        <v>14683661</v>
      </c>
      <c r="I1639" s="44">
        <f t="shared" si="929"/>
        <v>13736907</v>
      </c>
      <c r="J1639" s="44"/>
      <c r="K1639" s="75">
        <f t="shared" si="923"/>
        <v>191533</v>
      </c>
      <c r="L1639" s="36">
        <f t="shared" ref="L1639" si="943">IF(H1639=0,0,H1639/K1639*3.30578)</f>
        <v>253.43388794923069</v>
      </c>
      <c r="M1639" s="28">
        <f t="shared" si="931"/>
        <v>79.136085044717248</v>
      </c>
      <c r="N1639" s="37">
        <f t="shared" ref="N1639" si="944">IF(L1638=0,"     －",IF(L1639=0,"     －",(L1639-L1638)/L1638*100))</f>
        <v>25.435757984936735</v>
      </c>
      <c r="O1639" s="29">
        <f t="shared" ref="O1639" si="945">IF(H1639=0,0,H1639/E1639)</f>
        <v>5458.6100371747216</v>
      </c>
      <c r="P1639" s="30">
        <f t="shared" ref="P1639" si="946">IF(K1639=0,0,K1639/E1639)</f>
        <v>71.201858736059478</v>
      </c>
      <c r="Q1639" s="6"/>
      <c r="R1639" s="7"/>
      <c r="S1639" s="8"/>
      <c r="T1639" s="9"/>
      <c r="U1639" s="5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</row>
    <row r="1640" spans="1:31">
      <c r="A1640" s="1"/>
      <c r="B1640" s="31">
        <f t="shared" si="913"/>
        <v>2016</v>
      </c>
      <c r="C1640" s="43">
        <f t="shared" si="921"/>
        <v>132</v>
      </c>
      <c r="D1640" s="44"/>
      <c r="E1640" s="45">
        <f t="shared" si="929"/>
        <v>3068</v>
      </c>
      <c r="F1640" s="45">
        <f t="shared" si="929"/>
        <v>2841</v>
      </c>
      <c r="G1640" s="45">
        <f t="shared" si="929"/>
        <v>0</v>
      </c>
      <c r="H1640" s="45">
        <f t="shared" si="929"/>
        <v>16347548</v>
      </c>
      <c r="I1640" s="44">
        <f t="shared" si="929"/>
        <v>15234676</v>
      </c>
      <c r="J1640" s="44"/>
      <c r="K1640" s="75">
        <f t="shared" si="923"/>
        <v>216227</v>
      </c>
      <c r="L1640" s="36">
        <f t="shared" ref="L1640" si="947">IF(H1640=0,0,H1640/K1640*3.30578)</f>
        <v>249.9289969681862</v>
      </c>
      <c r="M1640" s="28">
        <f t="shared" si="931"/>
        <v>78.041664117063092</v>
      </c>
      <c r="N1640" s="37">
        <f t="shared" ref="N1640" si="948">IF(L1639=0,"     －",IF(L1640=0,"     －",(L1640-L1639)/L1639*100))</f>
        <v>-1.3829606645764028</v>
      </c>
      <c r="O1640" s="29">
        <f t="shared" ref="O1640" si="949">IF(H1640=0,0,H1640/E1640)</f>
        <v>5328.4054758800521</v>
      </c>
      <c r="P1640" s="30">
        <f t="shared" ref="P1640" si="950">IF(K1640=0,0,K1640/E1640)</f>
        <v>70.478161668839633</v>
      </c>
      <c r="Q1640" s="6"/>
      <c r="R1640" s="7"/>
      <c r="S1640" s="8"/>
      <c r="T1640" s="9"/>
      <c r="U1640" s="5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</row>
    <row r="1641" spans="1:31">
      <c r="A1641" s="1"/>
      <c r="B1641" s="31">
        <f t="shared" si="913"/>
        <v>2017</v>
      </c>
      <c r="C1641" s="43">
        <f t="shared" si="921"/>
        <v>139</v>
      </c>
      <c r="D1641" s="44"/>
      <c r="E1641" s="45">
        <f t="shared" si="929"/>
        <v>3340</v>
      </c>
      <c r="F1641" s="45">
        <f t="shared" si="929"/>
        <v>3158</v>
      </c>
      <c r="G1641" s="45">
        <f t="shared" si="929"/>
        <v>0</v>
      </c>
      <c r="H1641" s="45">
        <f t="shared" si="929"/>
        <v>21248391</v>
      </c>
      <c r="I1641" s="44">
        <f t="shared" si="929"/>
        <v>20205979</v>
      </c>
      <c r="J1641" s="44"/>
      <c r="K1641" s="75">
        <f t="shared" si="923"/>
        <v>230118</v>
      </c>
      <c r="L1641" s="36">
        <f t="shared" ref="L1641" si="951">IF(H1641=0,0,H1641/K1641*3.30578)</f>
        <v>305.24559573775196</v>
      </c>
      <c r="M1641" s="28">
        <f t="shared" si="931"/>
        <v>95.314567516192525</v>
      </c>
      <c r="N1641" s="37">
        <f t="shared" ref="N1641" si="952">IF(L1640=0,"     －",IF(L1641=0,"     －",(L1641-L1640)/L1640*100))</f>
        <v>22.132925527087632</v>
      </c>
      <c r="O1641" s="29">
        <f t="shared" ref="O1641" si="953">IF(H1641=0,0,H1641/E1641)</f>
        <v>6361.7937125748504</v>
      </c>
      <c r="P1641" s="30">
        <f t="shared" ref="P1641" si="954">IF(K1641=0,0,K1641/E1641)</f>
        <v>68.897604790419166</v>
      </c>
      <c r="Q1641" s="6"/>
      <c r="R1641" s="7"/>
      <c r="S1641" s="8"/>
      <c r="T1641" s="9"/>
      <c r="U1641" s="5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</row>
    <row r="1642" spans="1:31">
      <c r="A1642" s="1"/>
      <c r="B1642" s="31">
        <f t="shared" si="913"/>
        <v>2018</v>
      </c>
      <c r="C1642" s="43">
        <f t="shared" si="921"/>
        <v>140</v>
      </c>
      <c r="D1642" s="44"/>
      <c r="E1642" s="45">
        <f t="shared" si="929"/>
        <v>2750</v>
      </c>
      <c r="F1642" s="45">
        <f t="shared" si="929"/>
        <v>2532</v>
      </c>
      <c r="G1642" s="45">
        <f t="shared" si="929"/>
        <v>0</v>
      </c>
      <c r="H1642" s="45">
        <f t="shared" si="929"/>
        <v>17093006</v>
      </c>
      <c r="I1642" s="44">
        <f t="shared" si="929"/>
        <v>15838207</v>
      </c>
      <c r="J1642" s="44"/>
      <c r="K1642" s="75">
        <f t="shared" si="923"/>
        <v>194453</v>
      </c>
      <c r="L1642" s="36">
        <f t="shared" ref="L1642" si="955">IF(H1642=0,0,H1642/K1642*3.30578)</f>
        <v>290.58804633860109</v>
      </c>
      <c r="M1642" s="28">
        <f t="shared" ref="M1642" si="956">IF(L$1614=0,0,L1642/L$1614*100)</f>
        <v>90.737669433680722</v>
      </c>
      <c r="N1642" s="37">
        <f t="shared" ref="N1642" si="957">IF(L1641=0,"     －",IF(L1642=0,"     －",(L1642-L1641)/L1641*100))</f>
        <v>-4.8018872684222842</v>
      </c>
      <c r="O1642" s="29">
        <f t="shared" ref="O1642" si="958">IF(H1642=0,0,H1642/E1642)</f>
        <v>6215.6385454545452</v>
      </c>
      <c r="P1642" s="30">
        <f t="shared" ref="P1642" si="959">IF(K1642=0,0,K1642/E1642)</f>
        <v>70.710181818181823</v>
      </c>
      <c r="Q1642" s="6"/>
      <c r="R1642" s="7"/>
      <c r="S1642" s="8"/>
      <c r="T1642" s="9"/>
      <c r="U1642" s="5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</row>
    <row r="1643" spans="1:31">
      <c r="A1643" s="1"/>
      <c r="B1643" s="31">
        <f t="shared" si="913"/>
        <v>2019</v>
      </c>
      <c r="C1643" s="43">
        <f t="shared" si="921"/>
        <v>199</v>
      </c>
      <c r="D1643" s="44"/>
      <c r="E1643" s="45">
        <f t="shared" si="929"/>
        <v>2795</v>
      </c>
      <c r="F1643" s="45">
        <f t="shared" si="929"/>
        <v>2559</v>
      </c>
      <c r="G1643" s="45">
        <f t="shared" si="929"/>
        <v>0</v>
      </c>
      <c r="H1643" s="45">
        <f t="shared" si="929"/>
        <v>15445456</v>
      </c>
      <c r="I1643" s="44">
        <f t="shared" si="929"/>
        <v>14082842</v>
      </c>
      <c r="J1643" s="44"/>
      <c r="K1643" s="75">
        <f t="shared" si="923"/>
        <v>183371</v>
      </c>
      <c r="L1643" s="36">
        <f t="shared" ref="L1643" si="960">IF(H1643=0,0,H1643/K1643*3.30578)</f>
        <v>278.4479527061531</v>
      </c>
      <c r="M1643" s="28">
        <f t="shared" ref="M1643" si="961">IF(L$1614=0,0,L1643/L$1614*100)</f>
        <v>86.946860359478734</v>
      </c>
      <c r="N1643" s="37">
        <f t="shared" ref="N1643" si="962">IF(L1642=0,"     －",IF(L1643=0,"     －",(L1643-L1642)/L1642*100))</f>
        <v>-4.1777677318157878</v>
      </c>
      <c r="O1643" s="29">
        <f t="shared" ref="O1643" si="963">IF(H1643=0,0,H1643/E1643)</f>
        <v>5526.1023255813952</v>
      </c>
      <c r="P1643" s="30">
        <f t="shared" ref="P1643" si="964">IF(K1643=0,0,K1643/E1643)</f>
        <v>65.606797853309487</v>
      </c>
      <c r="Q1643" s="6"/>
      <c r="R1643" s="7"/>
      <c r="S1643" s="8"/>
      <c r="T1643" s="9"/>
      <c r="U1643" s="5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</row>
    <row r="1644" spans="1:31">
      <c r="A1644" s="1"/>
      <c r="B1644" s="31">
        <f t="shared" si="913"/>
        <v>2020</v>
      </c>
      <c r="C1644" s="43">
        <f t="shared" si="921"/>
        <v>151</v>
      </c>
      <c r="D1644" s="44"/>
      <c r="E1644" s="45">
        <f t="shared" si="929"/>
        <v>2067</v>
      </c>
      <c r="F1644" s="45">
        <f t="shared" si="929"/>
        <v>1732</v>
      </c>
      <c r="G1644" s="45">
        <f t="shared" si="929"/>
        <v>0</v>
      </c>
      <c r="H1644" s="45">
        <f t="shared" si="929"/>
        <v>11718023</v>
      </c>
      <c r="I1644" s="44">
        <f t="shared" si="929"/>
        <v>9669915</v>
      </c>
      <c r="J1644" s="44"/>
      <c r="K1644" s="75">
        <f t="shared" si="923"/>
        <v>133490</v>
      </c>
      <c r="L1644" s="36">
        <f t="shared" ref="L1644" si="965">IF(H1644=0,0,H1644/K1644*3.30578)</f>
        <v>290.18807455944261</v>
      </c>
      <c r="M1644" s="28">
        <f t="shared" ref="M1644" si="966">IF(L$1614=0,0,L1644/L$1614*100)</f>
        <v>90.612776109480478</v>
      </c>
      <c r="N1644" s="37">
        <f t="shared" ref="N1644" si="967">IF(L1643=0,"     －",IF(L1644=0,"     －",(L1644-L1643)/L1643*100))</f>
        <v>4.2162715650055045</v>
      </c>
      <c r="O1644" s="29">
        <f t="shared" ref="O1644" si="968">IF(H1644=0,0,H1644/E1644)</f>
        <v>5669.096758587325</v>
      </c>
      <c r="P1644" s="30">
        <f t="shared" ref="P1644" si="969">IF(K1644=0,0,K1644/E1644)</f>
        <v>64.581519109821002</v>
      </c>
      <c r="Q1644" s="6"/>
      <c r="R1644" s="7"/>
      <c r="S1644" s="8"/>
      <c r="T1644" s="9"/>
      <c r="U1644" s="5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</row>
    <row r="1645" spans="1:31">
      <c r="A1645" s="1"/>
      <c r="B1645" s="31">
        <f t="shared" si="913"/>
        <v>2021</v>
      </c>
      <c r="C1645" s="43">
        <f t="shared" si="921"/>
        <v>165</v>
      </c>
      <c r="D1645" s="44"/>
      <c r="E1645" s="45">
        <f t="shared" ref="E1645:I1648" si="970">E1085+E1120+E1155+E1190+E1225+E1260+E1295+E1330+E1365+E1400+E1435+E1470+E1505+E1540+E1575+E1610</f>
        <v>3060</v>
      </c>
      <c r="F1645" s="45">
        <f t="shared" si="970"/>
        <v>2869</v>
      </c>
      <c r="G1645" s="45">
        <f t="shared" si="970"/>
        <v>0</v>
      </c>
      <c r="H1645" s="45">
        <f t="shared" si="970"/>
        <v>16625967</v>
      </c>
      <c r="I1645" s="44">
        <f t="shared" si="970"/>
        <v>15616126</v>
      </c>
      <c r="J1645" s="44"/>
      <c r="K1645" s="75">
        <f t="shared" si="923"/>
        <v>196487</v>
      </c>
      <c r="L1645" s="36">
        <f t="shared" ref="L1645" si="971">IF(H1645=0,0,H1645/K1645*3.30578)</f>
        <v>279.72226757627732</v>
      </c>
      <c r="M1645" s="28">
        <f t="shared" ref="M1645" si="972">IF(L$1614=0,0,L1645/L$1614*100)</f>
        <v>87.344771983499982</v>
      </c>
      <c r="N1645" s="37">
        <f t="shared" ref="N1645" si="973">IF(L1644=0,"     －",IF(L1645=0,"     －",(L1645-L1644)/L1644*100))</f>
        <v>-3.6065599866756273</v>
      </c>
      <c r="O1645" s="29">
        <f t="shared" ref="O1645" si="974">IF(H1645=0,0,H1645/E1645)</f>
        <v>5433.3225490196082</v>
      </c>
      <c r="P1645" s="30">
        <f t="shared" ref="P1645" si="975">IF(K1645=0,0,K1645/E1645)</f>
        <v>64.211437908496734</v>
      </c>
      <c r="Q1645" s="6"/>
      <c r="R1645" s="7"/>
      <c r="S1645" s="8"/>
      <c r="T1645" s="9"/>
      <c r="U1645" s="5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</row>
    <row r="1646" spans="1:31">
      <c r="A1646" s="1"/>
      <c r="B1646" s="31">
        <f t="shared" si="913"/>
        <v>2022</v>
      </c>
      <c r="C1646" s="43">
        <f t="shared" si="921"/>
        <v>191</v>
      </c>
      <c r="D1646" s="44"/>
      <c r="E1646" s="45">
        <f t="shared" si="970"/>
        <v>2820</v>
      </c>
      <c r="F1646" s="45">
        <f t="shared" si="970"/>
        <v>2654</v>
      </c>
      <c r="G1646" s="45">
        <f t="shared" si="970"/>
        <v>0</v>
      </c>
      <c r="H1646" s="45">
        <f t="shared" si="970"/>
        <v>18875709</v>
      </c>
      <c r="I1646" s="44">
        <f t="shared" si="970"/>
        <v>17826602</v>
      </c>
      <c r="J1646" s="44"/>
      <c r="K1646" s="75">
        <f t="shared" si="923"/>
        <v>181546</v>
      </c>
      <c r="L1646" s="36">
        <f t="shared" ref="L1646" si="976">IF(H1646=0,0,H1646/K1646*3.30578)</f>
        <v>343.70870907659764</v>
      </c>
      <c r="M1646" s="28">
        <f t="shared" ref="M1646" si="977">IF(L$1614=0,0,L1646/L$1614*100)</f>
        <v>107.32488007895937</v>
      </c>
      <c r="N1646" s="37">
        <f t="shared" ref="N1646" si="978">IF(L1645=0,"     －",IF(L1646=0,"     －",(L1646-L1645)/L1645*100))</f>
        <v>22.874990273297385</v>
      </c>
      <c r="O1646" s="29">
        <f t="shared" ref="O1646" si="979">IF(H1646=0,0,H1646/E1646)</f>
        <v>6693.5138297872336</v>
      </c>
      <c r="P1646" s="30">
        <f t="shared" ref="P1646" si="980">IF(K1646=0,0,K1646/E1646)</f>
        <v>64.378014184397159</v>
      </c>
      <c r="Q1646" s="6"/>
      <c r="R1646" s="7"/>
      <c r="S1646" s="8"/>
      <c r="T1646" s="9"/>
      <c r="U1646" s="5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</row>
    <row r="1647" spans="1:31">
      <c r="A1647" s="1"/>
      <c r="B1647" s="31">
        <f t="shared" si="913"/>
        <v>2023</v>
      </c>
      <c r="C1647" s="43">
        <f t="shared" si="921"/>
        <v>166</v>
      </c>
      <c r="D1647" s="44"/>
      <c r="E1647" s="45">
        <f t="shared" si="970"/>
        <v>2365</v>
      </c>
      <c r="F1647" s="45">
        <f t="shared" si="970"/>
        <v>2182</v>
      </c>
      <c r="G1647" s="45">
        <f t="shared" si="970"/>
        <v>0</v>
      </c>
      <c r="H1647" s="45">
        <f t="shared" si="970"/>
        <v>13733276</v>
      </c>
      <c r="I1647" s="44">
        <f t="shared" si="970"/>
        <v>12624762</v>
      </c>
      <c r="J1647" s="44"/>
      <c r="K1647" s="75">
        <f t="shared" si="923"/>
        <v>147287</v>
      </c>
      <c r="L1647" s="36">
        <f t="shared" ref="L1647" si="981">IF(H1647=0,0,H1647/K1647*3.30578)</f>
        <v>308.23622679041597</v>
      </c>
      <c r="M1647" s="28">
        <f t="shared" ref="M1647" si="982">IF(L$1614=0,0,L1647/L$1614*100)</f>
        <v>96.248408034664962</v>
      </c>
      <c r="N1647" s="37">
        <f t="shared" ref="N1647" si="983">IF(L1646=0,"     －",IF(L1647=0,"     －",(L1647-L1646)/L1646*100))</f>
        <v>-10.320507263688919</v>
      </c>
      <c r="O1647" s="29">
        <f t="shared" ref="O1647" si="984">IF(H1647=0,0,H1647/E1647)</f>
        <v>5806.8820295983087</v>
      </c>
      <c r="P1647" s="30">
        <f t="shared" ref="P1647" si="985">IF(K1647=0,0,K1647/E1647)</f>
        <v>62.277801268498941</v>
      </c>
      <c r="Q1647" s="6"/>
      <c r="R1647" s="7"/>
      <c r="S1647" s="8"/>
      <c r="T1647" s="9"/>
      <c r="U1647" s="5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</row>
    <row r="1648" spans="1:31">
      <c r="A1648" s="1"/>
      <c r="B1648" s="31">
        <f t="shared" si="913"/>
        <v>2024</v>
      </c>
      <c r="C1648" s="43">
        <f t="shared" si="921"/>
        <v>130</v>
      </c>
      <c r="D1648" s="44"/>
      <c r="E1648" s="45">
        <f t="shared" si="970"/>
        <v>1972</v>
      </c>
      <c r="F1648" s="45">
        <f t="shared" si="970"/>
        <v>1842</v>
      </c>
      <c r="G1648" s="45">
        <f t="shared" si="970"/>
        <v>0</v>
      </c>
      <c r="H1648" s="45">
        <f t="shared" si="970"/>
        <v>13218277</v>
      </c>
      <c r="I1648" s="44">
        <f t="shared" si="970"/>
        <v>12337325</v>
      </c>
      <c r="J1648" s="44"/>
      <c r="K1648" s="75">
        <f t="shared" si="923"/>
        <v>133187</v>
      </c>
      <c r="L1648" s="36">
        <f t="shared" ref="L1648" si="986">IF(H1648=0,0,H1648/K1648*3.30578)</f>
        <v>328.08544183035877</v>
      </c>
      <c r="M1648" s="28">
        <f t="shared" ref="M1648" si="987">IF(L$1614=0,0,L1648/L$1614*100)</f>
        <v>102.44643144101566</v>
      </c>
      <c r="N1648" s="37">
        <f t="shared" ref="N1648" si="988">IF(L1647=0,"     －",IF(L1648=0,"     －",(L1648-L1647)/L1647*100))</f>
        <v>6.4396113482920363</v>
      </c>
      <c r="O1648" s="29">
        <f t="shared" ref="O1648" si="989">IF(H1648=0,0,H1648/E1648)</f>
        <v>6702.9802231237327</v>
      </c>
      <c r="P1648" s="30">
        <f t="shared" ref="P1648" si="990">IF(K1648=0,0,K1648/E1648)</f>
        <v>67.539046653144013</v>
      </c>
      <c r="Q1648" s="6"/>
      <c r="R1648" s="7"/>
      <c r="S1648" s="8"/>
      <c r="T1648" s="9"/>
      <c r="U1648" s="5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</row>
    <row r="1649" spans="1:31">
      <c r="A1649" s="1"/>
      <c r="B1649" s="58" t="s">
        <v>72</v>
      </c>
      <c r="C1649" s="59">
        <v>15</v>
      </c>
      <c r="D1649" s="60">
        <v>10</v>
      </c>
      <c r="E1649" s="61">
        <v>693</v>
      </c>
      <c r="F1649" s="61">
        <v>603</v>
      </c>
      <c r="G1649" s="61">
        <v>576</v>
      </c>
      <c r="H1649" s="61">
        <v>2496340</v>
      </c>
      <c r="I1649" s="60">
        <v>2106520</v>
      </c>
      <c r="J1649" s="60">
        <v>1988292</v>
      </c>
      <c r="K1649" s="73">
        <v>21051</v>
      </c>
      <c r="L1649" s="63">
        <f t="shared" si="874"/>
        <v>392.01704646810128</v>
      </c>
      <c r="M1649" s="62">
        <v>100</v>
      </c>
      <c r="N1649" s="63"/>
      <c r="O1649" s="64">
        <f t="shared" si="875"/>
        <v>3602.2222222222222</v>
      </c>
      <c r="P1649" s="65">
        <f t="shared" si="876"/>
        <v>30.376623376623378</v>
      </c>
      <c r="Q1649" s="6">
        <f t="shared" ref="Q1649:Q1664" si="991">IF(F1649=0,0,F1649/E1649*100)</f>
        <v>87.012987012987011</v>
      </c>
      <c r="R1649" s="7">
        <f t="shared" ref="R1649:R1664" si="992">IF(G1649=0,0,G1649/E1649*100)</f>
        <v>83.116883116883116</v>
      </c>
      <c r="S1649" s="8">
        <f t="shared" ref="S1649:S1664" si="993">IF(I1649=0,0,I1649/H1649*100)</f>
        <v>84.384338671815541</v>
      </c>
      <c r="T1649" s="9">
        <f t="shared" ref="T1649:T1664" si="994">E1649-F1649</f>
        <v>90</v>
      </c>
      <c r="U1649" s="5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</row>
    <row r="1650" spans="1:31">
      <c r="A1650" s="1"/>
      <c r="B1650" s="31">
        <v>1991</v>
      </c>
      <c r="C1650" s="33">
        <v>6</v>
      </c>
      <c r="D1650" s="34">
        <v>3</v>
      </c>
      <c r="E1650" s="35">
        <v>288</v>
      </c>
      <c r="F1650" s="35">
        <v>217</v>
      </c>
      <c r="G1650" s="35">
        <v>147</v>
      </c>
      <c r="H1650" s="35">
        <v>1256910</v>
      </c>
      <c r="I1650" s="34">
        <v>974289</v>
      </c>
      <c r="J1650" s="34">
        <v>655560</v>
      </c>
      <c r="K1650" s="72">
        <v>13569</v>
      </c>
      <c r="L1650" s="36">
        <f t="shared" si="874"/>
        <v>306.21769767853192</v>
      </c>
      <c r="M1650" s="28">
        <f>IF(L1649=0,0,L1650/L1649*100)</f>
        <v>78.113362782924057</v>
      </c>
      <c r="N1650" s="37">
        <f t="shared" ref="N1650:N1665" si="995">IF(L1649=0,"     －",IF(L1650=0,"     －",(L1650-L1649)/L1649*100))</f>
        <v>-21.886637217075947</v>
      </c>
      <c r="O1650" s="29">
        <f t="shared" si="875"/>
        <v>4364.270833333333</v>
      </c>
      <c r="P1650" s="30">
        <f t="shared" si="876"/>
        <v>47.114583333333336</v>
      </c>
      <c r="Q1650" s="6">
        <f t="shared" si="991"/>
        <v>75.347222222222214</v>
      </c>
      <c r="R1650" s="7">
        <f t="shared" si="992"/>
        <v>51.041666666666664</v>
      </c>
      <c r="S1650" s="8">
        <f t="shared" si="993"/>
        <v>77.514619185144511</v>
      </c>
      <c r="T1650" s="9">
        <f t="shared" si="994"/>
        <v>71</v>
      </c>
      <c r="U1650" s="5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</row>
    <row r="1651" spans="1:31">
      <c r="A1651" s="1"/>
      <c r="B1651" s="31">
        <v>1992</v>
      </c>
      <c r="C1651" s="33">
        <v>3</v>
      </c>
      <c r="D1651" s="34">
        <v>2</v>
      </c>
      <c r="E1651" s="35">
        <v>145</v>
      </c>
      <c r="F1651" s="35">
        <v>138</v>
      </c>
      <c r="G1651" s="35">
        <v>137</v>
      </c>
      <c r="H1651" s="35">
        <v>560557</v>
      </c>
      <c r="I1651" s="34">
        <v>514767</v>
      </c>
      <c r="J1651" s="34">
        <v>509902</v>
      </c>
      <c r="K1651" s="72">
        <v>6305</v>
      </c>
      <c r="L1651" s="36">
        <f t="shared" si="874"/>
        <v>293.90612521173671</v>
      </c>
      <c r="M1651" s="28">
        <f>IF(L1649=0,0,L1651/L1649*100)</f>
        <v>74.972792091491883</v>
      </c>
      <c r="N1651" s="37">
        <f t="shared" si="995"/>
        <v>-4.0205293685278543</v>
      </c>
      <c r="O1651" s="29">
        <f t="shared" si="875"/>
        <v>3865.9103448275864</v>
      </c>
      <c r="P1651" s="30">
        <f t="shared" si="876"/>
        <v>43.482758620689658</v>
      </c>
      <c r="Q1651" s="6">
        <f t="shared" si="991"/>
        <v>95.172413793103445</v>
      </c>
      <c r="R1651" s="7">
        <f t="shared" si="992"/>
        <v>94.482758620689651</v>
      </c>
      <c r="S1651" s="8">
        <f t="shared" si="993"/>
        <v>91.831339185845508</v>
      </c>
      <c r="T1651" s="9">
        <f t="shared" si="994"/>
        <v>7</v>
      </c>
      <c r="U1651" s="5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</row>
    <row r="1652" spans="1:31">
      <c r="A1652" s="1"/>
      <c r="B1652" s="31">
        <f>B1651+1</f>
        <v>1993</v>
      </c>
      <c r="C1652" s="33">
        <v>5</v>
      </c>
      <c r="D1652" s="34">
        <v>2</v>
      </c>
      <c r="E1652" s="35">
        <v>209</v>
      </c>
      <c r="F1652" s="35">
        <v>197</v>
      </c>
      <c r="G1652" s="35">
        <v>169</v>
      </c>
      <c r="H1652" s="35">
        <v>796289</v>
      </c>
      <c r="I1652" s="34">
        <v>721169</v>
      </c>
      <c r="J1652" s="34">
        <v>608389</v>
      </c>
      <c r="K1652" s="72">
        <v>9827</v>
      </c>
      <c r="L1652" s="36">
        <f t="shared" si="874"/>
        <v>267.8697720993182</v>
      </c>
      <c r="M1652" s="28">
        <f>IF(L1649=0,0,L1652/L1649*100)</f>
        <v>68.331154094625575</v>
      </c>
      <c r="N1652" s="37">
        <f t="shared" si="995"/>
        <v>-8.8587310297331587</v>
      </c>
      <c r="O1652" s="29">
        <f t="shared" si="875"/>
        <v>3809.9952153110048</v>
      </c>
      <c r="P1652" s="30">
        <f t="shared" si="876"/>
        <v>47.019138755980862</v>
      </c>
      <c r="Q1652" s="6">
        <f t="shared" si="991"/>
        <v>94.258373205741634</v>
      </c>
      <c r="R1652" s="7">
        <f t="shared" si="992"/>
        <v>80.861244019138752</v>
      </c>
      <c r="S1652" s="8">
        <f t="shared" si="993"/>
        <v>90.566239141819111</v>
      </c>
      <c r="T1652" s="9">
        <f t="shared" si="994"/>
        <v>12</v>
      </c>
      <c r="U1652" s="5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</row>
    <row r="1653" spans="1:31">
      <c r="A1653" s="1"/>
      <c r="B1653" s="31">
        <f t="shared" ref="B1653:B1673" si="996">B1652+1</f>
        <v>1994</v>
      </c>
      <c r="C1653" s="33">
        <v>14</v>
      </c>
      <c r="D1653" s="34">
        <v>12</v>
      </c>
      <c r="E1653" s="35">
        <v>563</v>
      </c>
      <c r="F1653" s="35">
        <v>553</v>
      </c>
      <c r="G1653" s="35">
        <v>507</v>
      </c>
      <c r="H1653" s="35">
        <v>2342194</v>
      </c>
      <c r="I1653" s="34">
        <v>2300697</v>
      </c>
      <c r="J1653" s="34">
        <v>2111590</v>
      </c>
      <c r="K1653" s="72">
        <v>34748</v>
      </c>
      <c r="L1653" s="36">
        <f t="shared" si="874"/>
        <v>222.82658228732589</v>
      </c>
      <c r="M1653" s="28">
        <f>IF(L1649=0,0,L1653/L1649*100)</f>
        <v>56.841044106345372</v>
      </c>
      <c r="N1653" s="37">
        <f t="shared" si="995"/>
        <v>-16.815331367546623</v>
      </c>
      <c r="O1653" s="29">
        <f t="shared" si="875"/>
        <v>4160.2024866785077</v>
      </c>
      <c r="P1653" s="30">
        <f t="shared" si="876"/>
        <v>61.719360568383657</v>
      </c>
      <c r="Q1653" s="6">
        <f t="shared" si="991"/>
        <v>98.223801065719357</v>
      </c>
      <c r="R1653" s="7">
        <f t="shared" si="992"/>
        <v>90.053285968028419</v>
      </c>
      <c r="S1653" s="8">
        <f t="shared" si="993"/>
        <v>98.228285103625069</v>
      </c>
      <c r="T1653" s="9">
        <f t="shared" si="994"/>
        <v>10</v>
      </c>
      <c r="U1653" s="5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</row>
    <row r="1654" spans="1:31">
      <c r="A1654" s="1"/>
      <c r="B1654" s="31">
        <f t="shared" si="996"/>
        <v>1995</v>
      </c>
      <c r="C1654" s="33">
        <v>9</v>
      </c>
      <c r="D1654" s="34">
        <v>6</v>
      </c>
      <c r="E1654" s="35">
        <v>340</v>
      </c>
      <c r="F1654" s="35">
        <v>311</v>
      </c>
      <c r="G1654" s="35">
        <v>278</v>
      </c>
      <c r="H1654" s="35">
        <v>1333211</v>
      </c>
      <c r="I1654" s="34">
        <v>1207831</v>
      </c>
      <c r="J1654" s="34">
        <v>1078857</v>
      </c>
      <c r="K1654" s="72">
        <v>20669</v>
      </c>
      <c r="L1654" s="36">
        <f t="shared" si="874"/>
        <v>213.232486311868</v>
      </c>
      <c r="M1654" s="28">
        <f>IF(L1649=0,0,L1654/L1649*100)</f>
        <v>54.393677069147273</v>
      </c>
      <c r="N1654" s="37">
        <f t="shared" si="995"/>
        <v>-4.3056335007134336</v>
      </c>
      <c r="O1654" s="29">
        <f t="shared" si="875"/>
        <v>3921.2088235294118</v>
      </c>
      <c r="P1654" s="30">
        <f t="shared" si="876"/>
        <v>60.791176470588233</v>
      </c>
      <c r="Q1654" s="6">
        <f t="shared" si="991"/>
        <v>91.470588235294116</v>
      </c>
      <c r="R1654" s="7">
        <f t="shared" si="992"/>
        <v>81.764705882352942</v>
      </c>
      <c r="S1654" s="8">
        <f t="shared" si="993"/>
        <v>90.59563714970848</v>
      </c>
      <c r="T1654" s="9">
        <f t="shared" si="994"/>
        <v>29</v>
      </c>
      <c r="U1654" s="5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</row>
    <row r="1655" spans="1:31">
      <c r="A1655" s="1"/>
      <c r="B1655" s="31">
        <f t="shared" si="996"/>
        <v>1996</v>
      </c>
      <c r="C1655" s="33">
        <v>13</v>
      </c>
      <c r="D1655" s="34">
        <v>9</v>
      </c>
      <c r="E1655" s="35">
        <v>573</v>
      </c>
      <c r="F1655" s="35">
        <v>561</v>
      </c>
      <c r="G1655" s="35">
        <v>462</v>
      </c>
      <c r="H1655" s="35">
        <v>2269644</v>
      </c>
      <c r="I1655" s="34">
        <v>2215198</v>
      </c>
      <c r="J1655" s="34">
        <v>1819446</v>
      </c>
      <c r="K1655" s="72">
        <v>38314</v>
      </c>
      <c r="L1655" s="36">
        <f t="shared" si="874"/>
        <v>195.82773248212141</v>
      </c>
      <c r="M1655" s="28">
        <f>IF(L1649=0,0,L1655/L1649*100)</f>
        <v>49.953881915707981</v>
      </c>
      <c r="N1655" s="37">
        <f t="shared" si="995"/>
        <v>-8.1623368609466382</v>
      </c>
      <c r="O1655" s="29">
        <f t="shared" si="875"/>
        <v>3960.9842931937173</v>
      </c>
      <c r="P1655" s="30">
        <f t="shared" si="876"/>
        <v>66.865619546247814</v>
      </c>
      <c r="Q1655" s="6">
        <f t="shared" si="991"/>
        <v>97.905759162303667</v>
      </c>
      <c r="R1655" s="7">
        <f t="shared" si="992"/>
        <v>80.6282722513089</v>
      </c>
      <c r="S1655" s="8">
        <f t="shared" si="993"/>
        <v>97.601121585587862</v>
      </c>
      <c r="T1655" s="9">
        <f t="shared" si="994"/>
        <v>12</v>
      </c>
      <c r="U1655" s="5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</row>
    <row r="1656" spans="1:31">
      <c r="A1656" s="1"/>
      <c r="B1656" s="31">
        <f t="shared" si="996"/>
        <v>1997</v>
      </c>
      <c r="C1656" s="33">
        <v>11</v>
      </c>
      <c r="D1656">
        <v>4</v>
      </c>
      <c r="E1656" s="35">
        <v>422</v>
      </c>
      <c r="F1656" s="35">
        <v>351</v>
      </c>
      <c r="G1656" s="35">
        <v>309</v>
      </c>
      <c r="H1656" s="35">
        <v>1612704</v>
      </c>
      <c r="I1656" s="34">
        <v>1259067</v>
      </c>
      <c r="J1656" s="34">
        <v>1184645</v>
      </c>
      <c r="K1656" s="72">
        <v>28553</v>
      </c>
      <c r="L1656" s="36">
        <f t="shared" si="874"/>
        <v>186.71399254439112</v>
      </c>
      <c r="M1656" s="28">
        <f>IF(L1649=0,0,L1656/L1649*100)</f>
        <v>47.629049355532089</v>
      </c>
      <c r="N1656" s="37">
        <f t="shared" si="995"/>
        <v>-4.6539577526703724</v>
      </c>
      <c r="O1656" s="29">
        <f t="shared" si="875"/>
        <v>3821.5734597156397</v>
      </c>
      <c r="P1656" s="30">
        <f t="shared" si="876"/>
        <v>67.661137440758296</v>
      </c>
      <c r="Q1656" s="6">
        <f t="shared" si="991"/>
        <v>83.175355450236964</v>
      </c>
      <c r="R1656" s="7">
        <f t="shared" si="992"/>
        <v>73.222748815165872</v>
      </c>
      <c r="S1656" s="8">
        <f t="shared" si="993"/>
        <v>78.07179742841835</v>
      </c>
      <c r="T1656" s="9">
        <f t="shared" si="994"/>
        <v>71</v>
      </c>
      <c r="U1656" s="5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</row>
    <row r="1657" spans="1:31">
      <c r="A1657" s="1"/>
      <c r="B1657" s="31">
        <f t="shared" si="996"/>
        <v>1998</v>
      </c>
      <c r="C1657" s="33">
        <v>8</v>
      </c>
      <c r="D1657" s="34">
        <v>3</v>
      </c>
      <c r="E1657" s="35">
        <v>349</v>
      </c>
      <c r="F1657" s="35">
        <v>321</v>
      </c>
      <c r="G1657" s="35">
        <v>272</v>
      </c>
      <c r="H1657" s="35">
        <v>1273880</v>
      </c>
      <c r="I1657" s="34">
        <v>1170110</v>
      </c>
      <c r="J1657" s="34">
        <v>998719</v>
      </c>
      <c r="K1657" s="72">
        <v>23229</v>
      </c>
      <c r="L1657" s="36">
        <f t="shared" si="874"/>
        <v>181.28920859270738</v>
      </c>
      <c r="M1657" s="28">
        <f>IF(L1649=0,0,L1657/L1649*100)</f>
        <v>46.245236074819267</v>
      </c>
      <c r="N1657" s="37">
        <f t="shared" si="995"/>
        <v>-2.9053976500416794</v>
      </c>
      <c r="O1657" s="29">
        <f t="shared" si="875"/>
        <v>3650.0859598853867</v>
      </c>
      <c r="P1657" s="30">
        <f t="shared" si="876"/>
        <v>66.558739255014331</v>
      </c>
      <c r="Q1657" s="6">
        <f t="shared" si="991"/>
        <v>91.977077363896854</v>
      </c>
      <c r="R1657" s="7">
        <f t="shared" si="992"/>
        <v>77.936962750716333</v>
      </c>
      <c r="S1657" s="8">
        <f t="shared" si="993"/>
        <v>91.854020786887304</v>
      </c>
      <c r="T1657" s="9">
        <f t="shared" si="994"/>
        <v>28</v>
      </c>
      <c r="U1657" s="5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</row>
    <row r="1658" spans="1:31">
      <c r="A1658" s="1"/>
      <c r="B1658" s="31">
        <f t="shared" si="996"/>
        <v>1999</v>
      </c>
      <c r="C1658" s="33">
        <v>23</v>
      </c>
      <c r="D1658" s="34">
        <v>15</v>
      </c>
      <c r="E1658" s="35">
        <v>1036</v>
      </c>
      <c r="F1658" s="35">
        <v>978</v>
      </c>
      <c r="G1658" s="35">
        <v>867</v>
      </c>
      <c r="H1658" s="35">
        <v>3607790</v>
      </c>
      <c r="I1658" s="34">
        <v>3379040</v>
      </c>
      <c r="J1658" s="34">
        <v>2965120</v>
      </c>
      <c r="K1658" s="72">
        <v>75245</v>
      </c>
      <c r="L1658" s="36">
        <f t="shared" si="874"/>
        <v>158.50302380490399</v>
      </c>
      <c r="M1658" s="28">
        <f>IF(L1649=0,0,L1658/L1649*100)</f>
        <v>40.432686596908354</v>
      </c>
      <c r="N1658" s="37">
        <f t="shared" si="995"/>
        <v>-12.568969198269201</v>
      </c>
      <c r="O1658" s="29">
        <f t="shared" si="875"/>
        <v>3482.4227799227801</v>
      </c>
      <c r="P1658" s="30">
        <f t="shared" si="876"/>
        <v>72.630308880308874</v>
      </c>
      <c r="Q1658" s="6">
        <f t="shared" si="991"/>
        <v>94.401544401544399</v>
      </c>
      <c r="R1658" s="7">
        <f t="shared" si="992"/>
        <v>83.687258687258691</v>
      </c>
      <c r="S1658" s="8">
        <f t="shared" si="993"/>
        <v>93.659553355378222</v>
      </c>
      <c r="T1658" s="9">
        <f t="shared" si="994"/>
        <v>58</v>
      </c>
      <c r="U1658" s="5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</row>
    <row r="1659" spans="1:31">
      <c r="A1659" s="1"/>
      <c r="B1659" s="31">
        <f t="shared" si="996"/>
        <v>2000</v>
      </c>
      <c r="C1659" s="33">
        <v>12</v>
      </c>
      <c r="D1659" s="34">
        <v>9</v>
      </c>
      <c r="E1659" s="35">
        <v>393</v>
      </c>
      <c r="F1659" s="35">
        <v>374</v>
      </c>
      <c r="G1659" s="35">
        <v>282</v>
      </c>
      <c r="H1659" s="35">
        <v>1171200</v>
      </c>
      <c r="I1659" s="34">
        <v>1108470</v>
      </c>
      <c r="J1659" s="34">
        <v>851776</v>
      </c>
      <c r="K1659" s="72">
        <v>26926</v>
      </c>
      <c r="L1659" s="36">
        <f t="shared" si="874"/>
        <v>143.7914854044418</v>
      </c>
      <c r="M1659" s="28">
        <f>IF(L1649=0,0,L1659/L1649*100)</f>
        <v>36.679906320385541</v>
      </c>
      <c r="N1659" s="37">
        <f t="shared" si="995"/>
        <v>-9.2815506274316402</v>
      </c>
      <c r="O1659" s="29">
        <f t="shared" si="875"/>
        <v>2980.1526717557254</v>
      </c>
      <c r="P1659" s="30">
        <f t="shared" si="876"/>
        <v>68.513994910941477</v>
      </c>
      <c r="Q1659" s="6">
        <f t="shared" si="991"/>
        <v>95.165394402035616</v>
      </c>
      <c r="R1659" s="7">
        <f t="shared" si="992"/>
        <v>71.755725190839698</v>
      </c>
      <c r="S1659" s="8">
        <f t="shared" si="993"/>
        <v>94.64395491803279</v>
      </c>
      <c r="T1659" s="9">
        <f t="shared" si="994"/>
        <v>19</v>
      </c>
      <c r="U1659" s="5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</row>
    <row r="1660" spans="1:31">
      <c r="A1660" s="1"/>
      <c r="B1660" s="31">
        <f t="shared" si="996"/>
        <v>2001</v>
      </c>
      <c r="C1660" s="33">
        <v>32</v>
      </c>
      <c r="D1660" s="34"/>
      <c r="E1660" s="35">
        <v>1125</v>
      </c>
      <c r="F1660" s="35">
        <v>1017</v>
      </c>
      <c r="G1660" s="35">
        <v>907</v>
      </c>
      <c r="H1660" s="35">
        <v>3459525</v>
      </c>
      <c r="I1660" s="34">
        <v>3127091</v>
      </c>
      <c r="J1660" s="34"/>
      <c r="K1660" s="72">
        <v>82040</v>
      </c>
      <c r="L1660" s="36">
        <f t="shared" si="874"/>
        <v>139.40064059605069</v>
      </c>
      <c r="M1660" s="28">
        <f>IF(L1649=0,0,L1660/L1649*100)</f>
        <v>35.559841555868118</v>
      </c>
      <c r="N1660" s="37">
        <f t="shared" si="995"/>
        <v>-3.053619479652077</v>
      </c>
      <c r="O1660" s="29">
        <f t="shared" si="875"/>
        <v>3075.1333333333332</v>
      </c>
      <c r="P1660" s="30">
        <f t="shared" si="876"/>
        <v>72.924444444444447</v>
      </c>
      <c r="Q1660" s="6">
        <f t="shared" si="991"/>
        <v>90.4</v>
      </c>
      <c r="R1660" s="7">
        <f t="shared" si="992"/>
        <v>80.62222222222222</v>
      </c>
      <c r="S1660" s="8">
        <f t="shared" si="993"/>
        <v>90.390761737521771</v>
      </c>
      <c r="T1660" s="9">
        <f t="shared" si="994"/>
        <v>108</v>
      </c>
      <c r="U1660" s="5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</row>
    <row r="1661" spans="1:31">
      <c r="A1661" s="1"/>
      <c r="B1661" s="31">
        <f t="shared" si="996"/>
        <v>2002</v>
      </c>
      <c r="C1661" s="33">
        <v>32</v>
      </c>
      <c r="D1661" s="34"/>
      <c r="E1661" s="35">
        <v>991</v>
      </c>
      <c r="F1661" s="35">
        <v>863</v>
      </c>
      <c r="G1661" s="35">
        <v>698</v>
      </c>
      <c r="H1661" s="35">
        <v>3078101</v>
      </c>
      <c r="I1661" s="34">
        <v>2665943</v>
      </c>
      <c r="J1661" s="34"/>
      <c r="K1661" s="72">
        <v>72787</v>
      </c>
      <c r="L1661" s="36">
        <f t="shared" si="874"/>
        <v>139.79865530630468</v>
      </c>
      <c r="M1661" s="28">
        <f>IF(L1649=0,0,L1661/L1649*100)</f>
        <v>35.661371505608805</v>
      </c>
      <c r="N1661" s="37">
        <f t="shared" si="995"/>
        <v>0.28551856616451216</v>
      </c>
      <c r="O1661" s="29">
        <f t="shared" si="875"/>
        <v>3106.0554994954591</v>
      </c>
      <c r="P1661" s="30">
        <f t="shared" si="876"/>
        <v>73.448032290615544</v>
      </c>
      <c r="Q1661" s="6">
        <f t="shared" si="991"/>
        <v>87.083753784056512</v>
      </c>
      <c r="R1661" s="7">
        <f t="shared" si="992"/>
        <v>70.43390514631686</v>
      </c>
      <c r="S1661" s="8">
        <f t="shared" si="993"/>
        <v>86.609991030183878</v>
      </c>
      <c r="T1661" s="9">
        <f t="shared" si="994"/>
        <v>128</v>
      </c>
      <c r="U1661" s="5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</row>
    <row r="1662" spans="1:31">
      <c r="A1662" s="1"/>
      <c r="B1662" s="31">
        <f t="shared" si="996"/>
        <v>2003</v>
      </c>
      <c r="C1662" s="33">
        <v>28</v>
      </c>
      <c r="D1662" s="34"/>
      <c r="E1662" s="35">
        <v>904</v>
      </c>
      <c r="F1662" s="35">
        <v>845</v>
      </c>
      <c r="G1662" s="35"/>
      <c r="H1662" s="35">
        <v>3026843</v>
      </c>
      <c r="I1662" s="34">
        <v>2832521</v>
      </c>
      <c r="J1662" s="34"/>
      <c r="K1662" s="72">
        <v>67170</v>
      </c>
      <c r="L1662" s="36">
        <f t="shared" si="874"/>
        <v>148.96645902248028</v>
      </c>
      <c r="M1662" s="28">
        <f>IF(L1649=0,0,L1662/L1649*100)</f>
        <v>37.999995246278608</v>
      </c>
      <c r="N1662" s="37">
        <f t="shared" si="995"/>
        <v>6.5578625889416164</v>
      </c>
      <c r="O1662" s="29">
        <f t="shared" si="875"/>
        <v>3348.2776548672568</v>
      </c>
      <c r="P1662" s="30">
        <f t="shared" si="876"/>
        <v>74.303097345132741</v>
      </c>
      <c r="Q1662" s="15">
        <f t="shared" si="991"/>
        <v>93.473451327433636</v>
      </c>
      <c r="R1662" s="16">
        <f t="shared" si="992"/>
        <v>0</v>
      </c>
      <c r="S1662" s="17">
        <f t="shared" si="993"/>
        <v>93.580043629616739</v>
      </c>
      <c r="T1662" s="18">
        <f t="shared" si="994"/>
        <v>59</v>
      </c>
      <c r="U1662" s="5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</row>
    <row r="1663" spans="1:31">
      <c r="A1663" s="1"/>
      <c r="B1663" s="31">
        <f t="shared" si="996"/>
        <v>2004</v>
      </c>
      <c r="C1663" s="33">
        <v>17</v>
      </c>
      <c r="D1663" s="34"/>
      <c r="E1663" s="35">
        <v>378</v>
      </c>
      <c r="F1663" s="35">
        <v>372</v>
      </c>
      <c r="G1663" s="35"/>
      <c r="H1663" s="35">
        <v>1219726</v>
      </c>
      <c r="I1663" s="34">
        <v>1197526</v>
      </c>
      <c r="J1663" s="34"/>
      <c r="K1663" s="72">
        <v>27246</v>
      </c>
      <c r="L1663" s="36">
        <f t="shared" si="874"/>
        <v>147.99037716655656</v>
      </c>
      <c r="M1663" s="28">
        <f>IF(L1649=0,0,L1663/L1649*100)</f>
        <v>37.751005600364536</v>
      </c>
      <c r="N1663" s="37">
        <f t="shared" si="995"/>
        <v>-0.65523599226885343</v>
      </c>
      <c r="O1663" s="29">
        <f t="shared" si="875"/>
        <v>3226.7883597883597</v>
      </c>
      <c r="P1663" s="30">
        <f t="shared" si="876"/>
        <v>72.079365079365076</v>
      </c>
      <c r="Q1663" s="6">
        <f t="shared" si="991"/>
        <v>98.412698412698404</v>
      </c>
      <c r="R1663" s="7">
        <f t="shared" si="992"/>
        <v>0</v>
      </c>
      <c r="S1663" s="8">
        <f t="shared" si="993"/>
        <v>98.179919096583987</v>
      </c>
      <c r="T1663" s="9">
        <f t="shared" si="994"/>
        <v>6</v>
      </c>
      <c r="U1663" s="5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</row>
    <row r="1664" spans="1:31">
      <c r="A1664" s="1"/>
      <c r="B1664" s="31">
        <f t="shared" si="996"/>
        <v>2005</v>
      </c>
      <c r="C1664" s="33">
        <v>18</v>
      </c>
      <c r="D1664" s="34"/>
      <c r="E1664" s="35">
        <v>1144</v>
      </c>
      <c r="F1664" s="35">
        <v>1104</v>
      </c>
      <c r="G1664" s="35"/>
      <c r="H1664" s="35">
        <v>3785678</v>
      </c>
      <c r="I1664" s="34">
        <v>3672406</v>
      </c>
      <c r="J1664" s="34"/>
      <c r="K1664" s="72">
        <v>83992</v>
      </c>
      <c r="L1664" s="36">
        <f t="shared" si="874"/>
        <v>148.99774524764263</v>
      </c>
      <c r="M1664" s="28">
        <f>IF(L1649=0,0,L1664/L1649*100)</f>
        <v>38.007976079113355</v>
      </c>
      <c r="N1664" s="37">
        <f t="shared" si="995"/>
        <v>0.68069836726770627</v>
      </c>
      <c r="O1664" s="29">
        <f t="shared" si="875"/>
        <v>3309.159090909091</v>
      </c>
      <c r="P1664" s="30">
        <f t="shared" si="876"/>
        <v>73.419580419580413</v>
      </c>
      <c r="Q1664" s="6">
        <f t="shared" si="991"/>
        <v>96.503496503496507</v>
      </c>
      <c r="R1664" s="7">
        <f t="shared" si="992"/>
        <v>0</v>
      </c>
      <c r="S1664" s="8">
        <f t="shared" si="993"/>
        <v>97.007880754781567</v>
      </c>
      <c r="T1664" s="9">
        <f t="shared" si="994"/>
        <v>40</v>
      </c>
      <c r="U1664" s="5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</row>
    <row r="1665" spans="1:31">
      <c r="A1665" s="1"/>
      <c r="B1665" s="31">
        <f t="shared" si="996"/>
        <v>2006</v>
      </c>
      <c r="C1665" s="33">
        <v>18</v>
      </c>
      <c r="D1665" s="34">
        <v>0</v>
      </c>
      <c r="E1665" s="35">
        <v>880</v>
      </c>
      <c r="F1665" s="35">
        <v>869</v>
      </c>
      <c r="G1665" s="35">
        <v>0</v>
      </c>
      <c r="H1665" s="35">
        <v>3003466</v>
      </c>
      <c r="I1665" s="34">
        <v>2967396</v>
      </c>
      <c r="J1665" s="34">
        <v>0</v>
      </c>
      <c r="K1665" s="72">
        <v>65521</v>
      </c>
      <c r="L1665" s="36">
        <f t="shared" ref="L1665:L1670" si="997">IF(H1665=0,0,H1665/K1665*3.30578)</f>
        <v>151.53611564963904</v>
      </c>
      <c r="M1665" s="28">
        <f>IF(L1649=0,0,L1665/L1649*100)</f>
        <v>38.655491391232047</v>
      </c>
      <c r="N1665" s="37">
        <f t="shared" si="995"/>
        <v>1.7036300769367365</v>
      </c>
      <c r="O1665" s="29">
        <f t="shared" ref="O1665:O1677" si="998">IF(H1665=0,0,H1665/E1665)</f>
        <v>3413.0295454545453</v>
      </c>
      <c r="P1665" s="30">
        <f t="shared" ref="P1665:P1678" si="999">IF(K1665=0,0,K1665/E1665)</f>
        <v>74.455681818181816</v>
      </c>
      <c r="Q1665" s="6"/>
      <c r="R1665" s="7"/>
      <c r="S1665" s="8"/>
      <c r="T1665" s="9"/>
      <c r="U1665" s="5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</row>
    <row r="1666" spans="1:31">
      <c r="A1666" s="1"/>
      <c r="B1666" s="31">
        <f t="shared" si="996"/>
        <v>2007</v>
      </c>
      <c r="C1666" s="33">
        <v>8</v>
      </c>
      <c r="D1666" s="34"/>
      <c r="E1666" s="35">
        <v>356</v>
      </c>
      <c r="F1666" s="35">
        <v>341</v>
      </c>
      <c r="G1666" s="35"/>
      <c r="H1666" s="35">
        <v>1307329</v>
      </c>
      <c r="I1666" s="34">
        <v>1242819</v>
      </c>
      <c r="J1666" s="34"/>
      <c r="K1666" s="72">
        <v>25488</v>
      </c>
      <c r="L1666" s="36">
        <f t="shared" si="997"/>
        <v>169.55987372959822</v>
      </c>
      <c r="M1666" s="28">
        <f>IF(L1649=0,0,L1666/L1649*100)</f>
        <v>43.253188925649297</v>
      </c>
      <c r="N1666" s="37">
        <f>IF(L1665=0,"     －",IF(L1666=0,"     －",(L1666-L1665)/L1665*100))</f>
        <v>11.894034635037915</v>
      </c>
      <c r="O1666" s="29">
        <f t="shared" si="998"/>
        <v>3672.2724719101125</v>
      </c>
      <c r="P1666" s="30">
        <f t="shared" si="999"/>
        <v>71.595505617977523</v>
      </c>
      <c r="Q1666" s="6"/>
      <c r="R1666" s="7"/>
      <c r="S1666" s="8"/>
      <c r="T1666" s="9"/>
      <c r="U1666" s="5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</row>
    <row r="1667" spans="1:31">
      <c r="A1667" s="1"/>
      <c r="B1667" s="31">
        <f t="shared" si="996"/>
        <v>2008</v>
      </c>
      <c r="C1667" s="33">
        <v>18</v>
      </c>
      <c r="D1667" s="34"/>
      <c r="E1667" s="35">
        <v>1074</v>
      </c>
      <c r="F1667" s="35">
        <v>978</v>
      </c>
      <c r="G1667" s="35"/>
      <c r="H1667" s="35">
        <v>4427648</v>
      </c>
      <c r="I1667" s="34">
        <v>4015302</v>
      </c>
      <c r="J1667" s="34"/>
      <c r="K1667" s="72">
        <v>80608</v>
      </c>
      <c r="L1667" s="36">
        <f t="shared" si="997"/>
        <v>181.58036678046844</v>
      </c>
      <c r="M1667" s="28">
        <f>IF(L1649=0,0,L1667/L1649*100)</f>
        <v>46.31950789294153</v>
      </c>
      <c r="N1667" s="37">
        <f>IF(L1666=0,"     －",IF(L1667=0,"     －",(L1667-L1666)/L1666*100))</f>
        <v>7.0892321316773472</v>
      </c>
      <c r="O1667" s="29">
        <f t="shared" si="998"/>
        <v>4122.5772811918059</v>
      </c>
      <c r="P1667" s="30">
        <f t="shared" si="999"/>
        <v>75.054003724394789</v>
      </c>
      <c r="Q1667" s="6"/>
      <c r="R1667" s="7"/>
      <c r="S1667" s="8"/>
      <c r="T1667" s="9"/>
      <c r="U1667" s="5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</row>
    <row r="1668" spans="1:31">
      <c r="A1668" s="1"/>
      <c r="B1668" s="31">
        <f t="shared" si="996"/>
        <v>2009</v>
      </c>
      <c r="C1668" s="33">
        <v>8</v>
      </c>
      <c r="D1668" s="34"/>
      <c r="E1668" s="35">
        <v>255</v>
      </c>
      <c r="F1668" s="35">
        <v>229</v>
      </c>
      <c r="G1668" s="35"/>
      <c r="H1668" s="35">
        <v>953980</v>
      </c>
      <c r="I1668" s="34">
        <v>838460</v>
      </c>
      <c r="J1668" s="34"/>
      <c r="K1668" s="72">
        <v>15179</v>
      </c>
      <c r="L1668" s="36">
        <f t="shared" si="997"/>
        <v>207.76388460372883</v>
      </c>
      <c r="M1668" s="28">
        <f>IF(L1649=0,0,L1668/L1649*100)</f>
        <v>52.998686275402754</v>
      </c>
      <c r="N1668" s="37">
        <f>IF(L1667=0,"     －",IF(L1668=0,"     －",(L1668-L1667)/L1667*100))</f>
        <v>14.41979564614295</v>
      </c>
      <c r="O1668" s="29">
        <f t="shared" si="998"/>
        <v>3741.0980392156862</v>
      </c>
      <c r="P1668" s="30">
        <f t="shared" si="999"/>
        <v>59.52549019607843</v>
      </c>
      <c r="Q1668" s="6"/>
      <c r="R1668" s="7"/>
      <c r="S1668" s="8"/>
      <c r="T1668" s="9"/>
      <c r="U1668" s="5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</row>
    <row r="1669" spans="1:31">
      <c r="A1669" s="1"/>
      <c r="B1669" s="31">
        <f t="shared" si="996"/>
        <v>2010</v>
      </c>
      <c r="C1669" s="33">
        <v>17</v>
      </c>
      <c r="D1669" s="34"/>
      <c r="E1669" s="35">
        <v>645</v>
      </c>
      <c r="F1669" s="35">
        <v>624</v>
      </c>
      <c r="G1669" s="35"/>
      <c r="H1669" s="35">
        <v>2322009</v>
      </c>
      <c r="I1669" s="34">
        <v>2239845</v>
      </c>
      <c r="J1669" s="34"/>
      <c r="K1669" s="72">
        <v>42268</v>
      </c>
      <c r="L1669" s="36">
        <f t="shared" si="997"/>
        <v>181.60430850809121</v>
      </c>
      <c r="M1669" s="28">
        <f>IF(L1649=0,0,L1669/L1649*100)</f>
        <v>46.325615210936618</v>
      </c>
      <c r="N1669" s="37">
        <f>IF(L1668=0,"     －",IF(L1669=0,"     －",(L1669-L1668)/L1668*100))</f>
        <v>-12.591012218284314</v>
      </c>
      <c r="O1669" s="29">
        <f t="shared" si="998"/>
        <v>3600.013953488372</v>
      </c>
      <c r="P1669" s="30">
        <f t="shared" si="999"/>
        <v>65.531782945736438</v>
      </c>
      <c r="Q1669" s="6"/>
      <c r="R1669" s="7"/>
      <c r="S1669" s="8"/>
      <c r="T1669" s="9"/>
      <c r="U1669" s="5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</row>
    <row r="1670" spans="1:31">
      <c r="A1670" s="1"/>
      <c r="B1670" s="31">
        <f t="shared" si="996"/>
        <v>2011</v>
      </c>
      <c r="C1670" s="33">
        <v>15</v>
      </c>
      <c r="D1670" s="34"/>
      <c r="E1670" s="35">
        <v>464</v>
      </c>
      <c r="F1670" s="35">
        <v>416</v>
      </c>
      <c r="G1670" s="35"/>
      <c r="H1670" s="35">
        <v>1802210</v>
      </c>
      <c r="I1670" s="34">
        <v>1609876</v>
      </c>
      <c r="J1670" s="34"/>
      <c r="K1670" s="72">
        <v>35150</v>
      </c>
      <c r="L1670" s="36">
        <f t="shared" si="997"/>
        <v>169.49387692176387</v>
      </c>
      <c r="M1670" s="28">
        <f>IF(L1649=0,0,L1670/L1649*100)</f>
        <v>43.236353737376497</v>
      </c>
      <c r="N1670" s="37">
        <f>IF(L1669=0,"     －",IF(L1670=0,"     －",(L1670-L1669)/L1669*100))</f>
        <v>-6.6685816464468779</v>
      </c>
      <c r="O1670" s="29">
        <f t="shared" si="998"/>
        <v>3884.0732758620688</v>
      </c>
      <c r="P1670" s="30">
        <f t="shared" si="999"/>
        <v>75.754310344827587</v>
      </c>
      <c r="Q1670" s="6"/>
      <c r="R1670" s="7"/>
      <c r="S1670" s="8"/>
      <c r="T1670" s="9"/>
      <c r="U1670" s="5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</row>
    <row r="1671" spans="1:31">
      <c r="A1671" s="1"/>
      <c r="B1671" s="31">
        <f t="shared" si="996"/>
        <v>2012</v>
      </c>
      <c r="C1671" s="33">
        <v>28</v>
      </c>
      <c r="D1671" s="34"/>
      <c r="E1671" s="35">
        <v>566</v>
      </c>
      <c r="F1671" s="35">
        <v>511</v>
      </c>
      <c r="G1671" s="35"/>
      <c r="H1671" s="35">
        <v>1963840</v>
      </c>
      <c r="I1671" s="34">
        <v>1749500</v>
      </c>
      <c r="J1671" s="34"/>
      <c r="K1671" s="72">
        <v>39789</v>
      </c>
      <c r="L1671" s="36">
        <f>IF(H1671=0,0,H1671/K1671*3.30578)</f>
        <v>163.16125047626227</v>
      </c>
      <c r="M1671" s="28">
        <f>IF(L1649=0,0,L1671/L1649*100)</f>
        <v>41.62095805431737</v>
      </c>
      <c r="N1671" s="37">
        <f t="shared" ref="N1671:N1673" si="1000">IF(L1670=0,"     －",IF(L1671=0,"     －",(L1671-L1670)/L1670*100))</f>
        <v>-3.7361977674418645</v>
      </c>
      <c r="O1671" s="29">
        <f t="shared" si="998"/>
        <v>3469.6819787985864</v>
      </c>
      <c r="P1671" s="30">
        <f t="shared" si="999"/>
        <v>70.298586572438168</v>
      </c>
      <c r="Q1671" s="6"/>
      <c r="R1671" s="7"/>
      <c r="S1671" s="8"/>
      <c r="T1671" s="9"/>
      <c r="U1671" s="5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</row>
    <row r="1672" spans="1:31">
      <c r="A1672" s="1"/>
      <c r="B1672" s="31">
        <f t="shared" si="996"/>
        <v>2013</v>
      </c>
      <c r="C1672" s="33">
        <v>21</v>
      </c>
      <c r="D1672" s="34"/>
      <c r="E1672" s="35">
        <v>599</v>
      </c>
      <c r="F1672" s="35">
        <v>512</v>
      </c>
      <c r="G1672" s="35"/>
      <c r="H1672" s="35">
        <v>2214172</v>
      </c>
      <c r="I1672" s="34">
        <v>1855635</v>
      </c>
      <c r="J1672" s="34"/>
      <c r="K1672" s="72">
        <v>42612</v>
      </c>
      <c r="L1672" s="36">
        <f>IF(H1672=0,0,H1672/K1672*3.30578)</f>
        <v>171.77240012578616</v>
      </c>
      <c r="M1672" s="28">
        <f>IF(L1649=0,0,L1672/L1649*100)</f>
        <v>43.817584381439239</v>
      </c>
      <c r="N1672" s="37">
        <f t="shared" si="1000"/>
        <v>5.2776928494898367</v>
      </c>
      <c r="O1672" s="29">
        <f t="shared" si="998"/>
        <v>3696.447412353923</v>
      </c>
      <c r="P1672" s="30">
        <f t="shared" si="999"/>
        <v>71.138564273789655</v>
      </c>
      <c r="Q1672" s="6"/>
      <c r="R1672" s="7"/>
      <c r="S1672" s="8"/>
      <c r="T1672" s="9"/>
      <c r="U1672" s="5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</row>
    <row r="1673" spans="1:31">
      <c r="A1673" s="1"/>
      <c r="B1673" s="31">
        <f t="shared" si="996"/>
        <v>2014</v>
      </c>
      <c r="C1673" s="33">
        <v>16</v>
      </c>
      <c r="D1673" s="34"/>
      <c r="E1673" s="35">
        <v>673</v>
      </c>
      <c r="F1673" s="35">
        <v>624</v>
      </c>
      <c r="G1673" s="35"/>
      <c r="H1673" s="35">
        <v>2747797</v>
      </c>
      <c r="I1673" s="34">
        <v>2567324</v>
      </c>
      <c r="J1673" s="34"/>
      <c r="K1673" s="72">
        <v>47300</v>
      </c>
      <c r="L1673" s="36">
        <f>IF(H1673=0,0,H1673/K1673*3.30578)</f>
        <v>192.04254474968289</v>
      </c>
      <c r="M1673" s="28">
        <f>IF(L1649=0,0,L1673/L1649*100)</f>
        <v>48.988314788833939</v>
      </c>
      <c r="N1673" s="37">
        <f t="shared" si="1000"/>
        <v>11.80058298600545</v>
      </c>
      <c r="O1673" s="29">
        <f t="shared" si="998"/>
        <v>4082.9078751857355</v>
      </c>
      <c r="P1673" s="30">
        <f t="shared" si="999"/>
        <v>70.282317979197629</v>
      </c>
      <c r="Q1673" s="6"/>
      <c r="R1673" s="7"/>
      <c r="S1673" s="8"/>
      <c r="T1673" s="9"/>
      <c r="U1673" s="5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</row>
    <row r="1674" spans="1:31">
      <c r="A1674" s="1"/>
      <c r="B1674" s="31">
        <f t="shared" ref="B1674:B1683" si="1001">B1673+1</f>
        <v>2015</v>
      </c>
      <c r="C1674" s="33">
        <v>26</v>
      </c>
      <c r="D1674" s="34"/>
      <c r="E1674" s="35">
        <v>849</v>
      </c>
      <c r="F1674" s="35">
        <v>759</v>
      </c>
      <c r="G1674" s="35"/>
      <c r="H1674" s="35">
        <v>3245049</v>
      </c>
      <c r="I1674" s="34">
        <v>2913100</v>
      </c>
      <c r="J1674" s="34"/>
      <c r="K1674" s="72">
        <v>52007</v>
      </c>
      <c r="L1674" s="36">
        <f>IF(H1674=0,0,H1674/K1674*3.30578)</f>
        <v>206.26873465533484</v>
      </c>
      <c r="M1674" s="28">
        <f>IF(L1649=0,0,L1674/L1649*100)</f>
        <v>52.617287057724695</v>
      </c>
      <c r="N1674" s="37">
        <f>IF(L1673=0,"     －",IF(L1674=0,"     －",(L1674-L1673)/L1673*100))</f>
        <v>7.4078324280669277</v>
      </c>
      <c r="O1674" s="29">
        <f t="shared" si="998"/>
        <v>3822.2014134275619</v>
      </c>
      <c r="P1674" s="30">
        <f t="shared" si="999"/>
        <v>61.256772673733806</v>
      </c>
      <c r="Q1674" s="6"/>
      <c r="R1674" s="7"/>
      <c r="S1674" s="8"/>
      <c r="T1674" s="9"/>
      <c r="U1674" s="5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</row>
    <row r="1675" spans="1:31">
      <c r="A1675" s="1"/>
      <c r="B1675" s="31">
        <f t="shared" si="1001"/>
        <v>2016</v>
      </c>
      <c r="C1675" s="33">
        <v>7</v>
      </c>
      <c r="D1675" s="34"/>
      <c r="E1675" s="35">
        <v>499</v>
      </c>
      <c r="F1675" s="35">
        <v>497</v>
      </c>
      <c r="G1675" s="35"/>
      <c r="H1675" s="35">
        <v>1844298</v>
      </c>
      <c r="I1675" s="34">
        <v>1835484</v>
      </c>
      <c r="J1675" s="34"/>
      <c r="K1675" s="72">
        <v>27801</v>
      </c>
      <c r="L1675" s="36">
        <f>IF(H1675=0,0,H1675/K1675*3.30578)</f>
        <v>219.3030265976044</v>
      </c>
      <c r="M1675" s="28">
        <f>IF(L1649=0,0,L1675/L1649*100)</f>
        <v>55.942216945264711</v>
      </c>
      <c r="N1675" s="37">
        <f>IF(L1674=0,"     －",IF(L1675=0,"     －",(L1675-L1674)/L1674*100))</f>
        <v>6.3190827073474027</v>
      </c>
      <c r="O1675" s="29">
        <f t="shared" si="998"/>
        <v>3695.987975951904</v>
      </c>
      <c r="P1675" s="30">
        <f t="shared" si="999"/>
        <v>55.713426853707418</v>
      </c>
      <c r="Q1675" s="6"/>
      <c r="R1675" s="7"/>
      <c r="S1675" s="8"/>
      <c r="T1675" s="9"/>
      <c r="U1675" s="5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</row>
    <row r="1676" spans="1:31">
      <c r="A1676" s="1"/>
      <c r="B1676" s="31">
        <f t="shared" si="1001"/>
        <v>2017</v>
      </c>
      <c r="C1676" s="33">
        <v>6</v>
      </c>
      <c r="D1676" s="34"/>
      <c r="E1676" s="35">
        <v>245</v>
      </c>
      <c r="F1676" s="35">
        <v>240</v>
      </c>
      <c r="G1676" s="35"/>
      <c r="H1676" s="35">
        <v>1064018</v>
      </c>
      <c r="I1676" s="34">
        <v>1040218</v>
      </c>
      <c r="J1676" s="34"/>
      <c r="K1676" s="72">
        <v>17927</v>
      </c>
      <c r="L1676" s="36">
        <f t="shared" ref="L1676:L1683" si="1002">IF(H1676=0,0,H1676/K1676*3.30578)</f>
        <v>196.20736453617448</v>
      </c>
      <c r="M1676" s="28">
        <f>IF(L1649=0,0,L1676/L1649*100)</f>
        <v>50.050722616252351</v>
      </c>
      <c r="N1676" s="37">
        <f>IF(L1675=0,"     －",IF(L1676=0,"     －",(L1676-L1675)/L1675*100))</f>
        <v>-10.531392302126216</v>
      </c>
      <c r="O1676" s="29">
        <f t="shared" si="998"/>
        <v>4342.9306122448979</v>
      </c>
      <c r="P1676" s="30">
        <f t="shared" si="999"/>
        <v>73.171428571428578</v>
      </c>
      <c r="Q1676" s="6"/>
      <c r="R1676" s="7"/>
      <c r="S1676" s="8"/>
      <c r="T1676" s="9"/>
      <c r="U1676" s="5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</row>
    <row r="1677" spans="1:31">
      <c r="A1677" s="1"/>
      <c r="B1677" s="31">
        <f t="shared" si="1001"/>
        <v>2018</v>
      </c>
      <c r="C1677" s="33">
        <v>3</v>
      </c>
      <c r="D1677" s="34"/>
      <c r="E1677" s="35">
        <v>163</v>
      </c>
      <c r="F1677" s="35">
        <v>40</v>
      </c>
      <c r="G1677" s="35"/>
      <c r="H1677" s="35">
        <v>766612</v>
      </c>
      <c r="I1677" s="34">
        <v>191190</v>
      </c>
      <c r="J1677" s="34"/>
      <c r="K1677" s="72">
        <v>11616</v>
      </c>
      <c r="L1677" s="36">
        <f t="shared" si="1002"/>
        <v>218.16895810606061</v>
      </c>
      <c r="M1677" s="28">
        <f>IF(L1649=0,0,L1677/L1649*100)</f>
        <v>55.652926338705321</v>
      </c>
      <c r="N1677" s="37">
        <f>IF(L1676=0,"     －",IF(L1677=0,"     －",(L1677-L1676)/L1676*100))</f>
        <v>11.193052626644452</v>
      </c>
      <c r="O1677" s="29">
        <f t="shared" si="998"/>
        <v>4703.1411042944783</v>
      </c>
      <c r="P1677" s="30">
        <f t="shared" si="999"/>
        <v>71.263803680981596</v>
      </c>
      <c r="Q1677" s="6"/>
      <c r="R1677" s="7"/>
      <c r="S1677" s="8"/>
      <c r="T1677" s="9"/>
      <c r="U1677" s="5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</row>
    <row r="1678" spans="1:31">
      <c r="A1678" s="1"/>
      <c r="B1678" s="31">
        <f t="shared" si="1001"/>
        <v>2019</v>
      </c>
      <c r="C1678" s="33">
        <v>4</v>
      </c>
      <c r="D1678" s="34"/>
      <c r="E1678" s="35">
        <v>40</v>
      </c>
      <c r="F1678" s="35">
        <v>38</v>
      </c>
      <c r="G1678" s="35"/>
      <c r="H1678" s="35">
        <v>199740</v>
      </c>
      <c r="I1678" s="34">
        <v>189542</v>
      </c>
      <c r="J1678" s="34"/>
      <c r="K1678" s="72">
        <v>2929</v>
      </c>
      <c r="L1678" s="36">
        <f t="shared" si="1002"/>
        <v>225.43410624786617</v>
      </c>
      <c r="M1678" s="28">
        <f>IF(L1649=0,0,L1678/L1649*100)</f>
        <v>57.506199865267824</v>
      </c>
      <c r="N1678" s="37">
        <f>IF(L1677=0,"     －",IF(L1678=0,"     －",(L1678-L1677)/L1677*100))</f>
        <v>3.3300558451920903</v>
      </c>
      <c r="O1678" s="29">
        <f t="shared" ref="O1678:O1683" si="1003">IF(H1678=0,0,H1678/E1678)</f>
        <v>4993.5</v>
      </c>
      <c r="P1678" s="30">
        <f t="shared" si="999"/>
        <v>73.224999999999994</v>
      </c>
      <c r="Q1678" s="6"/>
      <c r="R1678" s="7"/>
      <c r="S1678" s="8"/>
      <c r="T1678" s="9"/>
      <c r="U1678" s="5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</row>
    <row r="1679" spans="1:31">
      <c r="A1679" s="1"/>
      <c r="B1679" s="31">
        <f t="shared" si="1001"/>
        <v>2020</v>
      </c>
      <c r="C1679" s="33">
        <v>4</v>
      </c>
      <c r="D1679" s="34"/>
      <c r="E1679" s="35">
        <v>99</v>
      </c>
      <c r="F1679" s="35">
        <v>91</v>
      </c>
      <c r="G1679" s="35"/>
      <c r="H1679" s="35">
        <v>467921</v>
      </c>
      <c r="I1679" s="34">
        <v>421192</v>
      </c>
      <c r="J1679" s="34"/>
      <c r="K1679" s="72">
        <v>4607</v>
      </c>
      <c r="L1679" s="36">
        <f t="shared" si="1002"/>
        <v>335.75947110484049</v>
      </c>
      <c r="M1679" s="28">
        <f>IF(L1649=0,0,L1679/L1649*100)</f>
        <v>85.649201770658578</v>
      </c>
      <c r="N1679" s="37">
        <f t="shared" ref="N1679:N1683" si="1004">IF(L1678=0,"     －",IF(L1679=0,"     －",(L1679-L1678)/L1678*100))</f>
        <v>48.939074345596538</v>
      </c>
      <c r="O1679" s="29">
        <f t="shared" si="1003"/>
        <v>4726.4747474747473</v>
      </c>
      <c r="P1679" s="30">
        <f>IF(K1679=0,0,K1679/E1679)</f>
        <v>46.535353535353536</v>
      </c>
      <c r="Q1679" s="6"/>
      <c r="R1679" s="7"/>
      <c r="S1679" s="8"/>
      <c r="T1679" s="9"/>
      <c r="U1679" s="5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</row>
    <row r="1680" spans="1:31">
      <c r="A1680" s="1"/>
      <c r="B1680" s="31">
        <f t="shared" si="1001"/>
        <v>2021</v>
      </c>
      <c r="C1680" s="81">
        <v>5</v>
      </c>
      <c r="D1680" s="34"/>
      <c r="E1680" s="35">
        <v>94</v>
      </c>
      <c r="F1680" s="35">
        <v>90</v>
      </c>
      <c r="G1680" s="35"/>
      <c r="H1680" s="35">
        <v>405465</v>
      </c>
      <c r="I1680" s="34">
        <v>387275</v>
      </c>
      <c r="J1680" s="34"/>
      <c r="K1680" s="72">
        <v>4593</v>
      </c>
      <c r="L1680" s="36">
        <f t="shared" si="1002"/>
        <v>291.83063089483994</v>
      </c>
      <c r="M1680" s="28">
        <f>IF(L1649=0,0,L1680/L1649*100)</f>
        <v>74.443352278709241</v>
      </c>
      <c r="N1680" s="37">
        <f t="shared" si="1004"/>
        <v>-13.083425484752393</v>
      </c>
      <c r="O1680" s="29">
        <f t="shared" si="1003"/>
        <v>4313.4574468085102</v>
      </c>
      <c r="P1680" s="30">
        <f>IF(K1680=0,0,K1680/E1680)</f>
        <v>48.861702127659576</v>
      </c>
      <c r="Q1680" s="6"/>
      <c r="R1680" s="7"/>
      <c r="S1680" s="8"/>
      <c r="T1680" s="9"/>
      <c r="U1680" s="5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</row>
    <row r="1681" spans="1:31">
      <c r="A1681" s="1"/>
      <c r="B1681" s="31">
        <f t="shared" si="1001"/>
        <v>2022</v>
      </c>
      <c r="C1681" s="81">
        <v>7</v>
      </c>
      <c r="D1681" s="34"/>
      <c r="E1681" s="35">
        <v>123</v>
      </c>
      <c r="F1681" s="35">
        <v>118</v>
      </c>
      <c r="G1681" s="35"/>
      <c r="H1681" s="35">
        <v>593162</v>
      </c>
      <c r="I1681" s="34">
        <v>565835</v>
      </c>
      <c r="J1681" s="34"/>
      <c r="K1681" s="72">
        <v>7145</v>
      </c>
      <c r="L1681" s="36">
        <f t="shared" si="1002"/>
        <v>274.43849914065783</v>
      </c>
      <c r="M1681" s="28">
        <f>IF(L1649=0,0,L1681/L1649*100)</f>
        <v>70.006776902490913</v>
      </c>
      <c r="N1681" s="37">
        <f t="shared" si="1004"/>
        <v>-5.9596662971438752</v>
      </c>
      <c r="O1681" s="29">
        <f t="shared" si="1003"/>
        <v>4822.4552845528451</v>
      </c>
      <c r="P1681" s="30">
        <f>IF(K1681=0,0,K1681/E1681)</f>
        <v>58.08943089430894</v>
      </c>
      <c r="Q1681" s="6"/>
      <c r="R1681" s="7"/>
      <c r="S1681" s="8"/>
      <c r="T1681" s="9"/>
      <c r="U1681" s="5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</row>
    <row r="1682" spans="1:31">
      <c r="A1682" s="1"/>
      <c r="B1682" s="31">
        <f t="shared" si="1001"/>
        <v>2023</v>
      </c>
      <c r="C1682" s="81">
        <v>8</v>
      </c>
      <c r="D1682" s="34"/>
      <c r="E1682" s="35">
        <v>154</v>
      </c>
      <c r="F1682" s="35">
        <v>154</v>
      </c>
      <c r="G1682" s="35"/>
      <c r="H1682" s="35">
        <v>845938</v>
      </c>
      <c r="I1682" s="34">
        <v>845938</v>
      </c>
      <c r="J1682" s="34"/>
      <c r="K1682" s="72">
        <v>8058</v>
      </c>
      <c r="L1682" s="36">
        <f t="shared" si="1002"/>
        <v>347.04454227351698</v>
      </c>
      <c r="M1682" s="28">
        <f>IF(L1649=0,0,L1682/L1649*100)</f>
        <v>88.527921272871552</v>
      </c>
      <c r="N1682" s="37">
        <f t="shared" si="1004"/>
        <v>26.45621636913501</v>
      </c>
      <c r="O1682" s="29">
        <f t="shared" si="1003"/>
        <v>5493.1038961038957</v>
      </c>
      <c r="P1682" s="30">
        <f>IF(K1682=0,0,K1682/E1682)</f>
        <v>52.324675324675326</v>
      </c>
      <c r="Q1682" s="6"/>
      <c r="R1682" s="7"/>
      <c r="S1682" s="8"/>
      <c r="T1682" s="9"/>
      <c r="U1682" s="5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</row>
    <row r="1683" spans="1:31">
      <c r="A1683" s="1"/>
      <c r="B1683" s="31">
        <f t="shared" si="1001"/>
        <v>2024</v>
      </c>
      <c r="C1683" s="81">
        <v>2</v>
      </c>
      <c r="D1683" s="34"/>
      <c r="E1683" s="35">
        <v>121</v>
      </c>
      <c r="F1683" s="35">
        <v>116</v>
      </c>
      <c r="G1683" s="35"/>
      <c r="H1683" s="35">
        <v>511260</v>
      </c>
      <c r="I1683" s="34">
        <v>483970</v>
      </c>
      <c r="J1683" s="34"/>
      <c r="K1683" s="72">
        <v>4820</v>
      </c>
      <c r="L1683" s="36">
        <f t="shared" si="1002"/>
        <v>350.64586780082988</v>
      </c>
      <c r="M1683" s="28">
        <f>IF(L1649=0,0,L1683/L1649*100)</f>
        <v>89.446586815546098</v>
      </c>
      <c r="N1683" s="37">
        <f t="shared" si="1004"/>
        <v>1.0377127684303342</v>
      </c>
      <c r="O1683" s="29">
        <f t="shared" si="1003"/>
        <v>4225.2892561983472</v>
      </c>
      <c r="P1683" s="30">
        <f>IF(K1683=0,0,K1683/E1683)</f>
        <v>39.834710743801651</v>
      </c>
      <c r="Q1683" s="6"/>
      <c r="R1683" s="7"/>
      <c r="S1683" s="8"/>
      <c r="T1683" s="9"/>
      <c r="U1683" s="5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</row>
    <row r="1684" spans="1:31">
      <c r="A1684" s="1"/>
      <c r="B1684" s="58" t="s">
        <v>73</v>
      </c>
      <c r="C1684" s="59">
        <v>4</v>
      </c>
      <c r="D1684" s="60">
        <v>3</v>
      </c>
      <c r="E1684" s="61">
        <v>141</v>
      </c>
      <c r="F1684" s="61">
        <v>138</v>
      </c>
      <c r="G1684" s="61">
        <v>130</v>
      </c>
      <c r="H1684" s="61">
        <v>669814</v>
      </c>
      <c r="I1684" s="60">
        <v>652849</v>
      </c>
      <c r="J1684" s="60">
        <v>613115</v>
      </c>
      <c r="K1684" s="73">
        <v>6644</v>
      </c>
      <c r="L1684" s="63">
        <f t="shared" ref="L1684:L1804" si="1005">IF(H1684=0,0,H1684/K1684*3.30578)</f>
        <v>333.27178279951835</v>
      </c>
      <c r="M1684" s="62">
        <v>100</v>
      </c>
      <c r="N1684" s="63"/>
      <c r="O1684" s="64">
        <f t="shared" ref="O1684:O1804" si="1006">IF(H1684=0,0,H1684/E1684)</f>
        <v>4750.4539007092199</v>
      </c>
      <c r="P1684" s="65">
        <f t="shared" ref="P1684:P1804" si="1007">IF(K1684=0,0,K1684/E1684)</f>
        <v>47.120567375886523</v>
      </c>
      <c r="Q1684" s="6">
        <f t="shared" ref="Q1684:Q1699" si="1008">IF(F1684=0,0,F1684/E1684*100)</f>
        <v>97.872340425531917</v>
      </c>
      <c r="R1684" s="7">
        <f t="shared" ref="R1684:R1699" si="1009">IF(G1684=0,0,G1684/E1684*100)</f>
        <v>92.198581560283685</v>
      </c>
      <c r="S1684" s="8">
        <f t="shared" ref="S1684:S1699" si="1010">IF(I1684=0,0,I1684/H1684*100)</f>
        <v>97.467207314269331</v>
      </c>
      <c r="T1684" s="9">
        <f t="shared" ref="T1684:T1699" si="1011">E1684-F1684</f>
        <v>3</v>
      </c>
      <c r="U1684" s="5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</row>
    <row r="1685" spans="1:31">
      <c r="A1685" s="1"/>
      <c r="B1685" s="31">
        <v>1991</v>
      </c>
      <c r="C1685" s="33">
        <v>3</v>
      </c>
      <c r="D1685" s="34">
        <v>2</v>
      </c>
      <c r="E1685" s="35">
        <v>125</v>
      </c>
      <c r="F1685" s="35">
        <v>116</v>
      </c>
      <c r="G1685" s="35">
        <v>102</v>
      </c>
      <c r="H1685" s="35">
        <v>655546</v>
      </c>
      <c r="I1685" s="34">
        <v>611968</v>
      </c>
      <c r="J1685" s="34">
        <v>538611</v>
      </c>
      <c r="K1685" s="72">
        <v>8117</v>
      </c>
      <c r="L1685" s="36">
        <f t="shared" si="1005"/>
        <v>266.98174890723175</v>
      </c>
      <c r="M1685" s="28">
        <f>IF(L1684=0,0,L1685/L1684*100)</f>
        <v>80.109316985841616</v>
      </c>
      <c r="N1685" s="37">
        <f t="shared" ref="N1685:N1700" si="1012">IF(L1684=0,"     －",IF(L1685=0,"     －",(L1685-L1684)/L1684*100))</f>
        <v>-19.890683014158377</v>
      </c>
      <c r="O1685" s="29">
        <f t="shared" si="1006"/>
        <v>5244.3680000000004</v>
      </c>
      <c r="P1685" s="30">
        <f t="shared" si="1007"/>
        <v>64.936000000000007</v>
      </c>
      <c r="Q1685" s="6">
        <f t="shared" si="1008"/>
        <v>92.800000000000011</v>
      </c>
      <c r="R1685" s="7">
        <f t="shared" si="1009"/>
        <v>81.599999999999994</v>
      </c>
      <c r="S1685" s="8">
        <f t="shared" si="1010"/>
        <v>93.352411577524691</v>
      </c>
      <c r="T1685" s="9">
        <f t="shared" si="1011"/>
        <v>9</v>
      </c>
      <c r="U1685" s="5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</row>
    <row r="1686" spans="1:31">
      <c r="A1686" s="1"/>
      <c r="B1686" s="31">
        <v>1992</v>
      </c>
      <c r="C1686" s="33">
        <v>4</v>
      </c>
      <c r="D1686" s="34">
        <v>3</v>
      </c>
      <c r="E1686" s="35">
        <v>165</v>
      </c>
      <c r="F1686" s="35">
        <v>162</v>
      </c>
      <c r="G1686" s="35">
        <v>158</v>
      </c>
      <c r="H1686" s="35">
        <v>639799</v>
      </c>
      <c r="I1686" s="34">
        <v>624054</v>
      </c>
      <c r="J1686" s="34">
        <v>610867</v>
      </c>
      <c r="K1686" s="72">
        <v>7604</v>
      </c>
      <c r="L1686" s="36">
        <f t="shared" si="1005"/>
        <v>278.14765100210411</v>
      </c>
      <c r="M1686" s="28">
        <f>IF(L1684=0,0,L1686/L1684*100)</f>
        <v>83.459706269049931</v>
      </c>
      <c r="N1686" s="37">
        <f t="shared" si="1012"/>
        <v>4.1822716873250334</v>
      </c>
      <c r="O1686" s="29">
        <f t="shared" si="1006"/>
        <v>3877.5696969696969</v>
      </c>
      <c r="P1686" s="30">
        <f t="shared" si="1007"/>
        <v>46.084848484848486</v>
      </c>
      <c r="Q1686" s="6">
        <f t="shared" si="1008"/>
        <v>98.181818181818187</v>
      </c>
      <c r="R1686" s="7">
        <f t="shared" si="1009"/>
        <v>95.757575757575751</v>
      </c>
      <c r="S1686" s="8">
        <f t="shared" si="1010"/>
        <v>97.53907086444336</v>
      </c>
      <c r="T1686" s="9">
        <f t="shared" si="1011"/>
        <v>3</v>
      </c>
      <c r="U1686" s="5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</row>
    <row r="1687" spans="1:31">
      <c r="A1687" s="1"/>
      <c r="B1687" s="31">
        <f>B1686+1</f>
        <v>1993</v>
      </c>
      <c r="C1687" s="33">
        <v>4</v>
      </c>
      <c r="D1687" s="34">
        <v>3</v>
      </c>
      <c r="E1687" s="35">
        <v>122</v>
      </c>
      <c r="F1687" s="35">
        <v>122</v>
      </c>
      <c r="G1687" s="35">
        <v>97</v>
      </c>
      <c r="H1687" s="35">
        <v>549280</v>
      </c>
      <c r="I1687" s="34">
        <v>549280</v>
      </c>
      <c r="J1687" s="34">
        <v>450737</v>
      </c>
      <c r="K1687" s="72">
        <v>6972</v>
      </c>
      <c r="L1687" s="36">
        <f t="shared" si="1005"/>
        <v>260.44160045897877</v>
      </c>
      <c r="M1687" s="28">
        <f>IF(L1684=0,0,L1687/L1684*100)</f>
        <v>78.146910089789685</v>
      </c>
      <c r="N1687" s="37">
        <f t="shared" si="1012"/>
        <v>-6.365701985738287</v>
      </c>
      <c r="O1687" s="29">
        <f t="shared" si="1006"/>
        <v>4502.2950819672133</v>
      </c>
      <c r="P1687" s="30">
        <f t="shared" si="1007"/>
        <v>57.147540983606561</v>
      </c>
      <c r="Q1687" s="6">
        <f t="shared" si="1008"/>
        <v>100</v>
      </c>
      <c r="R1687" s="7">
        <f t="shared" si="1009"/>
        <v>79.508196721311478</v>
      </c>
      <c r="S1687" s="8">
        <f t="shared" si="1010"/>
        <v>100</v>
      </c>
      <c r="T1687" s="9">
        <f t="shared" si="1011"/>
        <v>0</v>
      </c>
      <c r="U1687" s="5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</row>
    <row r="1688" spans="1:31">
      <c r="A1688" s="1"/>
      <c r="B1688" s="31">
        <f t="shared" ref="B1688:B1708" si="1013">B1687+1</f>
        <v>1994</v>
      </c>
      <c r="C1688" s="33">
        <v>5</v>
      </c>
      <c r="D1688" s="34">
        <v>3</v>
      </c>
      <c r="E1688" s="35">
        <v>185</v>
      </c>
      <c r="F1688" s="35">
        <v>167</v>
      </c>
      <c r="G1688" s="35">
        <v>159</v>
      </c>
      <c r="H1688" s="35">
        <v>788786</v>
      </c>
      <c r="I1688" s="34">
        <v>715142</v>
      </c>
      <c r="J1688" s="34">
        <v>680077</v>
      </c>
      <c r="K1688" s="72">
        <v>11340</v>
      </c>
      <c r="L1688" s="36">
        <f t="shared" si="1005"/>
        <v>229.94294383421516</v>
      </c>
      <c r="M1688" s="28">
        <f>IF(L1684=0,0,L1688/L1684*100)</f>
        <v>68.995623302600066</v>
      </c>
      <c r="N1688" s="37">
        <f t="shared" si="1012"/>
        <v>-11.710362926281951</v>
      </c>
      <c r="O1688" s="29">
        <f t="shared" si="1006"/>
        <v>4263.7081081081078</v>
      </c>
      <c r="P1688" s="30">
        <f t="shared" si="1007"/>
        <v>61.297297297297298</v>
      </c>
      <c r="Q1688" s="6">
        <f t="shared" si="1008"/>
        <v>90.270270270270274</v>
      </c>
      <c r="R1688" s="7">
        <f t="shared" si="1009"/>
        <v>85.945945945945951</v>
      </c>
      <c r="S1688" s="8">
        <f t="shared" si="1010"/>
        <v>90.663627397037985</v>
      </c>
      <c r="T1688" s="9">
        <f t="shared" si="1011"/>
        <v>18</v>
      </c>
      <c r="U1688" s="5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</row>
    <row r="1689" spans="1:31">
      <c r="A1689" s="1"/>
      <c r="B1689" s="31">
        <f t="shared" si="1013"/>
        <v>1995</v>
      </c>
      <c r="C1689" s="33">
        <v>9</v>
      </c>
      <c r="D1689" s="34">
        <v>7</v>
      </c>
      <c r="E1689" s="35">
        <v>329</v>
      </c>
      <c r="F1689" s="35">
        <v>318</v>
      </c>
      <c r="G1689" s="35">
        <v>310</v>
      </c>
      <c r="H1689" s="35">
        <v>1305943</v>
      </c>
      <c r="I1689" s="34">
        <v>1261793</v>
      </c>
      <c r="J1689" s="34">
        <v>1231256</v>
      </c>
      <c r="K1689" s="72">
        <v>21042</v>
      </c>
      <c r="L1689" s="36">
        <f t="shared" si="1005"/>
        <v>205.16872210531318</v>
      </c>
      <c r="M1689" s="28">
        <f>IF(L1684=0,0,L1689/L1684*100)</f>
        <v>61.561984150555482</v>
      </c>
      <c r="N1689" s="37">
        <f t="shared" si="1012"/>
        <v>-10.774073479186105</v>
      </c>
      <c r="O1689" s="29">
        <f t="shared" si="1006"/>
        <v>3969.4316109422493</v>
      </c>
      <c r="P1689" s="30">
        <f t="shared" si="1007"/>
        <v>63.957446808510639</v>
      </c>
      <c r="Q1689" s="6">
        <f t="shared" si="1008"/>
        <v>96.656534954407292</v>
      </c>
      <c r="R1689" s="7">
        <f t="shared" si="1009"/>
        <v>94.224924012158056</v>
      </c>
      <c r="S1689" s="8">
        <f t="shared" si="1010"/>
        <v>96.61930114867188</v>
      </c>
      <c r="T1689" s="9">
        <f t="shared" si="1011"/>
        <v>11</v>
      </c>
      <c r="U1689" s="5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</row>
    <row r="1690" spans="1:31">
      <c r="A1690" s="1"/>
      <c r="B1690" s="31">
        <f t="shared" si="1013"/>
        <v>1996</v>
      </c>
      <c r="C1690" s="33">
        <v>4</v>
      </c>
      <c r="D1690" s="34">
        <v>4</v>
      </c>
      <c r="E1690" s="35">
        <v>141</v>
      </c>
      <c r="F1690" s="35">
        <v>141</v>
      </c>
      <c r="G1690" s="35">
        <v>137</v>
      </c>
      <c r="H1690" s="35">
        <v>536844</v>
      </c>
      <c r="I1690" s="34">
        <v>536844</v>
      </c>
      <c r="J1690" s="34">
        <v>521332</v>
      </c>
      <c r="K1690" s="72">
        <v>9001</v>
      </c>
      <c r="L1690" s="36">
        <f t="shared" si="1005"/>
        <v>197.16566585046104</v>
      </c>
      <c r="M1690" s="28">
        <f>IF(L1684=0,0,L1690/L1684*100)</f>
        <v>59.160623859076381</v>
      </c>
      <c r="N1690" s="37">
        <f t="shared" si="1012"/>
        <v>-3.9007194531065847</v>
      </c>
      <c r="O1690" s="29">
        <f t="shared" si="1006"/>
        <v>3807.4042553191489</v>
      </c>
      <c r="P1690" s="30">
        <f t="shared" si="1007"/>
        <v>63.836879432624116</v>
      </c>
      <c r="Q1690" s="6">
        <f t="shared" si="1008"/>
        <v>100</v>
      </c>
      <c r="R1690" s="7">
        <f t="shared" si="1009"/>
        <v>97.163120567375884</v>
      </c>
      <c r="S1690" s="8">
        <f t="shared" si="1010"/>
        <v>100</v>
      </c>
      <c r="T1690" s="9">
        <f t="shared" si="1011"/>
        <v>0</v>
      </c>
      <c r="U1690" s="5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</row>
    <row r="1691" spans="1:31">
      <c r="A1691" s="1"/>
      <c r="B1691" s="31">
        <f t="shared" si="1013"/>
        <v>1997</v>
      </c>
      <c r="C1691" s="33">
        <v>7</v>
      </c>
      <c r="D1691">
        <v>4</v>
      </c>
      <c r="E1691" s="35">
        <v>361</v>
      </c>
      <c r="F1691" s="35">
        <v>349</v>
      </c>
      <c r="G1691" s="35">
        <v>339</v>
      </c>
      <c r="H1691" s="35">
        <v>1641730</v>
      </c>
      <c r="I1691" s="34">
        <v>1656920</v>
      </c>
      <c r="J1691" s="34">
        <v>1545870</v>
      </c>
      <c r="K1691" s="72">
        <v>26869</v>
      </c>
      <c r="L1691" s="36">
        <f t="shared" si="1005"/>
        <v>201.98735343332464</v>
      </c>
      <c r="M1691" s="28">
        <f>IF(L1684=0,0,L1691/L1684*100)</f>
        <v>60.607397282965103</v>
      </c>
      <c r="N1691" s="37">
        <f t="shared" si="1012"/>
        <v>2.4455006210465569</v>
      </c>
      <c r="O1691" s="29">
        <f t="shared" si="1006"/>
        <v>4547.7285318559552</v>
      </c>
      <c r="P1691" s="30">
        <f t="shared" si="1007"/>
        <v>74.42936288088643</v>
      </c>
      <c r="Q1691" s="6">
        <f t="shared" si="1008"/>
        <v>96.67590027700831</v>
      </c>
      <c r="R1691" s="7">
        <f t="shared" si="1009"/>
        <v>93.905817174515235</v>
      </c>
      <c r="S1691" s="8">
        <f t="shared" si="1010"/>
        <v>100.92524349314442</v>
      </c>
      <c r="T1691" s="9">
        <f t="shared" si="1011"/>
        <v>12</v>
      </c>
      <c r="U1691" s="5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</row>
    <row r="1692" spans="1:31">
      <c r="A1692" s="1"/>
      <c r="B1692" s="31">
        <f t="shared" si="1013"/>
        <v>1998</v>
      </c>
      <c r="C1692" s="33">
        <v>44</v>
      </c>
      <c r="D1692" s="34">
        <v>33</v>
      </c>
      <c r="E1692" s="35">
        <v>678</v>
      </c>
      <c r="F1692" s="35">
        <v>651</v>
      </c>
      <c r="G1692" s="35">
        <v>572</v>
      </c>
      <c r="H1692" s="35">
        <v>2823800</v>
      </c>
      <c r="I1692" s="34">
        <v>2705400</v>
      </c>
      <c r="J1692" s="34">
        <v>2371820</v>
      </c>
      <c r="K1692" s="72">
        <v>47642</v>
      </c>
      <c r="L1692" s="36">
        <f t="shared" si="1005"/>
        <v>195.937650896268</v>
      </c>
      <c r="M1692" s="28">
        <f>IF(L1684=0,0,L1692/L1684*100)</f>
        <v>58.792151333776573</v>
      </c>
      <c r="N1692" s="37">
        <f t="shared" si="1012"/>
        <v>-2.9950897589504946</v>
      </c>
      <c r="O1692" s="29">
        <f t="shared" si="1006"/>
        <v>4164.8967551622418</v>
      </c>
      <c r="P1692" s="30">
        <f t="shared" si="1007"/>
        <v>70.268436578171091</v>
      </c>
      <c r="Q1692" s="6">
        <f t="shared" si="1008"/>
        <v>96.017699115044252</v>
      </c>
      <c r="R1692" s="7">
        <f t="shared" si="1009"/>
        <v>84.365781710914462</v>
      </c>
      <c r="S1692" s="8">
        <f t="shared" si="1010"/>
        <v>95.807068489269781</v>
      </c>
      <c r="T1692" s="9">
        <f t="shared" si="1011"/>
        <v>27</v>
      </c>
      <c r="U1692" s="5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</row>
    <row r="1693" spans="1:31">
      <c r="A1693" s="1"/>
      <c r="B1693" s="31">
        <f t="shared" si="1013"/>
        <v>1999</v>
      </c>
      <c r="C1693" s="33">
        <v>7</v>
      </c>
      <c r="D1693" s="34">
        <v>6</v>
      </c>
      <c r="E1693" s="35">
        <v>301</v>
      </c>
      <c r="F1693" s="35">
        <v>297</v>
      </c>
      <c r="G1693" s="35">
        <v>252</v>
      </c>
      <c r="H1693" s="35">
        <v>1238410</v>
      </c>
      <c r="I1693" s="34">
        <v>1221460</v>
      </c>
      <c r="J1693" s="34">
        <v>1057660</v>
      </c>
      <c r="K1693" s="72">
        <v>20846</v>
      </c>
      <c r="L1693" s="36">
        <f t="shared" si="1005"/>
        <v>196.38832436918355</v>
      </c>
      <c r="M1693" s="28">
        <f>IF(L1684=0,0,L1693/L1684*100)</f>
        <v>58.927378345535516</v>
      </c>
      <c r="N1693" s="37">
        <f t="shared" si="1012"/>
        <v>0.23000861286948185</v>
      </c>
      <c r="O1693" s="29">
        <f t="shared" si="1006"/>
        <v>4114.3189368770763</v>
      </c>
      <c r="P1693" s="30">
        <f t="shared" si="1007"/>
        <v>69.255813953488371</v>
      </c>
      <c r="Q1693" s="6">
        <f t="shared" si="1008"/>
        <v>98.671096345514954</v>
      </c>
      <c r="R1693" s="7">
        <f t="shared" si="1009"/>
        <v>83.720930232558146</v>
      </c>
      <c r="S1693" s="8">
        <f t="shared" si="1010"/>
        <v>98.631309501699761</v>
      </c>
      <c r="T1693" s="9">
        <f t="shared" si="1011"/>
        <v>4</v>
      </c>
      <c r="U1693" s="5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</row>
    <row r="1694" spans="1:31">
      <c r="A1694" s="1"/>
      <c r="B1694" s="31">
        <f t="shared" si="1013"/>
        <v>2000</v>
      </c>
      <c r="C1694" s="33">
        <v>14</v>
      </c>
      <c r="D1694" s="34">
        <v>12</v>
      </c>
      <c r="E1694" s="35">
        <v>883</v>
      </c>
      <c r="F1694" s="35">
        <v>871</v>
      </c>
      <c r="G1694" s="35">
        <v>838</v>
      </c>
      <c r="H1694" s="35">
        <v>3463300</v>
      </c>
      <c r="I1694" s="34">
        <v>3414870</v>
      </c>
      <c r="J1694" s="34">
        <v>3305190</v>
      </c>
      <c r="K1694" s="72">
        <v>67422</v>
      </c>
      <c r="L1694" s="36">
        <f t="shared" si="1005"/>
        <v>169.80967449793835</v>
      </c>
      <c r="M1694" s="28">
        <f>IF(L1684=0,0,L1694/L1684*100)</f>
        <v>50.952310775163454</v>
      </c>
      <c r="N1694" s="37">
        <f t="shared" si="1012"/>
        <v>-13.53372200542886</v>
      </c>
      <c r="O1694" s="29">
        <f t="shared" si="1006"/>
        <v>3922.1970554926388</v>
      </c>
      <c r="P1694" s="30">
        <f t="shared" si="1007"/>
        <v>76.355605889014726</v>
      </c>
      <c r="Q1694" s="6">
        <f t="shared" si="1008"/>
        <v>98.640996602491498</v>
      </c>
      <c r="R1694" s="7">
        <f t="shared" si="1009"/>
        <v>94.903737259343146</v>
      </c>
      <c r="S1694" s="8">
        <f t="shared" si="1010"/>
        <v>98.601622729766405</v>
      </c>
      <c r="T1694" s="9">
        <f t="shared" si="1011"/>
        <v>12</v>
      </c>
      <c r="U1694" s="5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</row>
    <row r="1695" spans="1:31">
      <c r="A1695" s="1"/>
      <c r="B1695" s="31">
        <f t="shared" si="1013"/>
        <v>2001</v>
      </c>
      <c r="C1695" s="33">
        <v>23</v>
      </c>
      <c r="D1695" s="34"/>
      <c r="E1695" s="35">
        <v>1210</v>
      </c>
      <c r="F1695" s="35">
        <v>1197</v>
      </c>
      <c r="G1695" s="35">
        <v>1124</v>
      </c>
      <c r="H1695" s="35">
        <v>4963620</v>
      </c>
      <c r="I1695" s="34">
        <v>4912020</v>
      </c>
      <c r="J1695" s="34"/>
      <c r="K1695" s="72">
        <v>92693</v>
      </c>
      <c r="L1695" s="36">
        <f t="shared" si="1005"/>
        <v>177.02130391291684</v>
      </c>
      <c r="M1695" s="28">
        <f>IF(L1684=0,0,L1695/L1684*100)</f>
        <v>53.116199165113557</v>
      </c>
      <c r="N1695" s="37">
        <f t="shared" si="1012"/>
        <v>4.2468896052598257</v>
      </c>
      <c r="O1695" s="29">
        <f t="shared" si="1006"/>
        <v>4102.1652892561988</v>
      </c>
      <c r="P1695" s="30">
        <f t="shared" si="1007"/>
        <v>76.605785123966939</v>
      </c>
      <c r="Q1695" s="6">
        <f t="shared" si="1008"/>
        <v>98.925619834710744</v>
      </c>
      <c r="R1695" s="7">
        <f t="shared" si="1009"/>
        <v>92.892561983471083</v>
      </c>
      <c r="S1695" s="8">
        <f t="shared" si="1010"/>
        <v>98.960436133305933</v>
      </c>
      <c r="T1695" s="9">
        <f t="shared" si="1011"/>
        <v>13</v>
      </c>
      <c r="U1695" s="5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</row>
    <row r="1696" spans="1:31">
      <c r="A1696" s="1"/>
      <c r="B1696" s="31">
        <f t="shared" si="1013"/>
        <v>2002</v>
      </c>
      <c r="C1696" s="33">
        <v>14</v>
      </c>
      <c r="D1696" s="34"/>
      <c r="E1696" s="35">
        <v>467</v>
      </c>
      <c r="F1696" s="35">
        <v>460</v>
      </c>
      <c r="G1696" s="35">
        <v>433</v>
      </c>
      <c r="H1696" s="35">
        <v>1908420</v>
      </c>
      <c r="I1696" s="34">
        <v>1884930</v>
      </c>
      <c r="J1696" s="34"/>
      <c r="K1696" s="72">
        <v>36019</v>
      </c>
      <c r="L1696" s="36">
        <f t="shared" si="1005"/>
        <v>175.15246585413254</v>
      </c>
      <c r="M1696" s="28">
        <f>IF(L1684=0,0,L1696/L1684*100)</f>
        <v>52.555444203176528</v>
      </c>
      <c r="N1696" s="37">
        <f t="shared" si="1012"/>
        <v>-1.0557136443326847</v>
      </c>
      <c r="O1696" s="29">
        <f t="shared" si="1006"/>
        <v>4086.5524625267667</v>
      </c>
      <c r="P1696" s="30">
        <f t="shared" si="1007"/>
        <v>77.128479657387587</v>
      </c>
      <c r="Q1696" s="6">
        <f t="shared" si="1008"/>
        <v>98.501070663811561</v>
      </c>
      <c r="R1696" s="7">
        <f t="shared" si="1009"/>
        <v>92.719486081370448</v>
      </c>
      <c r="S1696" s="8">
        <f t="shared" si="1010"/>
        <v>98.769138868802457</v>
      </c>
      <c r="T1696" s="9">
        <f t="shared" si="1011"/>
        <v>7</v>
      </c>
      <c r="U1696" s="5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</row>
    <row r="1697" spans="1:31">
      <c r="A1697" s="1"/>
      <c r="B1697" s="31">
        <f t="shared" si="1013"/>
        <v>2003</v>
      </c>
      <c r="C1697" s="33">
        <v>15</v>
      </c>
      <c r="D1697" s="34"/>
      <c r="E1697" s="35">
        <v>265</v>
      </c>
      <c r="F1697" s="35">
        <v>246</v>
      </c>
      <c r="G1697" s="35"/>
      <c r="H1697" s="35">
        <v>930266</v>
      </c>
      <c r="I1697" s="34">
        <v>867050</v>
      </c>
      <c r="J1697" s="34"/>
      <c r="K1697" s="72">
        <v>18830</v>
      </c>
      <c r="L1697" s="36">
        <f t="shared" si="1005"/>
        <v>163.31676778969728</v>
      </c>
      <c r="M1697" s="28">
        <f>IF(L1684=0,0,L1697/L1684*100)</f>
        <v>49.004079018577301</v>
      </c>
      <c r="N1697" s="37">
        <f t="shared" si="1012"/>
        <v>-6.7573687910806033</v>
      </c>
      <c r="O1697" s="29">
        <f t="shared" si="1006"/>
        <v>3510.4377358490565</v>
      </c>
      <c r="P1697" s="30">
        <f t="shared" si="1007"/>
        <v>71.056603773584911</v>
      </c>
      <c r="Q1697" s="15">
        <f t="shared" si="1008"/>
        <v>92.830188679245282</v>
      </c>
      <c r="R1697" s="16">
        <f t="shared" si="1009"/>
        <v>0</v>
      </c>
      <c r="S1697" s="17">
        <f t="shared" si="1010"/>
        <v>93.204524297351512</v>
      </c>
      <c r="T1697" s="18">
        <f t="shared" si="1011"/>
        <v>19</v>
      </c>
      <c r="U1697" s="5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</row>
    <row r="1698" spans="1:31">
      <c r="A1698" s="1"/>
      <c r="B1698" s="31">
        <f t="shared" si="1013"/>
        <v>2004</v>
      </c>
      <c r="C1698" s="33">
        <v>15</v>
      </c>
      <c r="D1698" s="34"/>
      <c r="E1698" s="35">
        <v>970</v>
      </c>
      <c r="F1698" s="35">
        <v>964</v>
      </c>
      <c r="G1698" s="35"/>
      <c r="H1698" s="35">
        <v>3262452</v>
      </c>
      <c r="I1698" s="34">
        <v>3244734</v>
      </c>
      <c r="J1698" s="34"/>
      <c r="K1698" s="72">
        <v>73347</v>
      </c>
      <c r="L1698" s="36">
        <f t="shared" si="1005"/>
        <v>147.04007761135423</v>
      </c>
      <c r="M1698" s="28">
        <f>IF(L1684=0,0,L1698/L1684*100)</f>
        <v>44.120170143479285</v>
      </c>
      <c r="N1698" s="37">
        <f t="shared" si="1012"/>
        <v>-9.9663313195755325</v>
      </c>
      <c r="O1698" s="29">
        <f t="shared" si="1006"/>
        <v>3363.3525773195875</v>
      </c>
      <c r="P1698" s="30">
        <f t="shared" si="1007"/>
        <v>75.615463917525773</v>
      </c>
      <c r="Q1698" s="6">
        <f t="shared" si="1008"/>
        <v>99.381443298969074</v>
      </c>
      <c r="R1698" s="7">
        <f t="shared" si="1009"/>
        <v>0</v>
      </c>
      <c r="S1698" s="8">
        <f t="shared" si="1010"/>
        <v>99.456911549963039</v>
      </c>
      <c r="T1698" s="9">
        <f t="shared" si="1011"/>
        <v>6</v>
      </c>
      <c r="U1698" s="5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</row>
    <row r="1699" spans="1:31">
      <c r="A1699" s="1"/>
      <c r="B1699" s="31">
        <f t="shared" si="1013"/>
        <v>2005</v>
      </c>
      <c r="C1699" s="33">
        <v>15</v>
      </c>
      <c r="D1699" s="34"/>
      <c r="E1699" s="35">
        <v>947</v>
      </c>
      <c r="F1699" s="35">
        <v>935</v>
      </c>
      <c r="G1699" s="35"/>
      <c r="H1699" s="35">
        <v>3946187</v>
      </c>
      <c r="I1699" s="34">
        <v>3906682</v>
      </c>
      <c r="J1699" s="34"/>
      <c r="K1699" s="72">
        <v>73521</v>
      </c>
      <c r="L1699" s="36">
        <f t="shared" si="1005"/>
        <v>177.43537303437114</v>
      </c>
      <c r="M1699" s="28">
        <f>IF(L1684=0,0,L1699/L1684*100)</f>
        <v>53.240442843344006</v>
      </c>
      <c r="N1699" s="37">
        <f t="shared" si="1012"/>
        <v>20.671435921950181</v>
      </c>
      <c r="O1699" s="29">
        <f t="shared" si="1006"/>
        <v>4167.040126715945</v>
      </c>
      <c r="P1699" s="30">
        <f t="shared" si="1007"/>
        <v>77.635691657866943</v>
      </c>
      <c r="Q1699" s="6">
        <f t="shared" si="1008"/>
        <v>98.732840549102434</v>
      </c>
      <c r="R1699" s="7">
        <f t="shared" si="1009"/>
        <v>0</v>
      </c>
      <c r="S1699" s="8">
        <f t="shared" si="1010"/>
        <v>98.998907046219557</v>
      </c>
      <c r="T1699" s="9">
        <f t="shared" si="1011"/>
        <v>12</v>
      </c>
      <c r="U1699" s="5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</row>
    <row r="1700" spans="1:31">
      <c r="A1700" s="1"/>
      <c r="B1700" s="31">
        <f t="shared" si="1013"/>
        <v>2006</v>
      </c>
      <c r="C1700" s="33">
        <v>5</v>
      </c>
      <c r="D1700" s="34">
        <v>0</v>
      </c>
      <c r="E1700" s="35">
        <v>400</v>
      </c>
      <c r="F1700" s="35">
        <v>400</v>
      </c>
      <c r="G1700" s="35">
        <v>0</v>
      </c>
      <c r="H1700" s="35">
        <v>1948830</v>
      </c>
      <c r="I1700" s="34">
        <v>1948830</v>
      </c>
      <c r="J1700" s="34">
        <v>0</v>
      </c>
      <c r="K1700" s="72">
        <v>29994</v>
      </c>
      <c r="L1700" s="36">
        <f t="shared" si="1005"/>
        <v>214.7897325265053</v>
      </c>
      <c r="M1700" s="28">
        <f>IF(L1684=0,0,L1700/L1684*100)</f>
        <v>64.448820335837837</v>
      </c>
      <c r="N1700" s="37">
        <f t="shared" si="1012"/>
        <v>21.052374649612972</v>
      </c>
      <c r="O1700" s="29">
        <f t="shared" si="1006"/>
        <v>4872.0749999999998</v>
      </c>
      <c r="P1700" s="30">
        <f t="shared" si="1007"/>
        <v>74.984999999999999</v>
      </c>
      <c r="Q1700" s="6"/>
      <c r="R1700" s="7"/>
      <c r="S1700" s="8"/>
      <c r="T1700" s="9"/>
      <c r="U1700" s="5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</row>
    <row r="1701" spans="1:31">
      <c r="A1701" s="1"/>
      <c r="B1701" s="31">
        <f t="shared" si="1013"/>
        <v>2007</v>
      </c>
      <c r="C1701" s="33">
        <v>40</v>
      </c>
      <c r="D1701" s="34"/>
      <c r="E1701" s="35">
        <v>2045</v>
      </c>
      <c r="F1701" s="35">
        <v>2039</v>
      </c>
      <c r="G1701" s="35"/>
      <c r="H1701" s="35">
        <v>9512432</v>
      </c>
      <c r="I1701" s="34">
        <v>9481086</v>
      </c>
      <c r="J1701" s="34"/>
      <c r="K1701" s="72">
        <v>151790</v>
      </c>
      <c r="L1701" s="36">
        <f t="shared" ref="L1701:L1706" si="1014">IF(H1701=0,0,H1701/K1701*3.30578)</f>
        <v>207.16784674194611</v>
      </c>
      <c r="M1701" s="28">
        <f>IF(L1684=0,0,L1701/L1684*100)</f>
        <v>62.161832304467602</v>
      </c>
      <c r="N1701" s="37">
        <f>IF(L1700=0,"     －",IF(L1701=0,"     －",(L1701-L1700)/L1700*100))</f>
        <v>-3.5485335797504418</v>
      </c>
      <c r="O1701" s="29">
        <f>IF(H1701=0,0,H1701/E1701)</f>
        <v>4651.5559902200494</v>
      </c>
      <c r="P1701" s="30">
        <f>IF(K1701=0,0,K1701/E1701)</f>
        <v>74.224938875305625</v>
      </c>
      <c r="Q1701" s="6"/>
      <c r="R1701" s="7"/>
      <c r="S1701" s="8"/>
      <c r="T1701" s="9"/>
      <c r="U1701" s="5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</row>
    <row r="1702" spans="1:31">
      <c r="A1702" s="1"/>
      <c r="B1702" s="31">
        <f t="shared" si="1013"/>
        <v>2008</v>
      </c>
      <c r="C1702" s="33">
        <v>14</v>
      </c>
      <c r="D1702" s="34"/>
      <c r="E1702" s="35">
        <v>645</v>
      </c>
      <c r="F1702" s="35">
        <v>634</v>
      </c>
      <c r="G1702" s="35"/>
      <c r="H1702" s="35">
        <v>3128176</v>
      </c>
      <c r="I1702" s="34">
        <v>3064186</v>
      </c>
      <c r="J1702" s="34"/>
      <c r="K1702" s="72">
        <v>47811</v>
      </c>
      <c r="L1702" s="36">
        <f t="shared" si="1014"/>
        <v>216.29042808726024</v>
      </c>
      <c r="M1702" s="28">
        <f>IF(L1684=0,0,L1702/L1684*100)</f>
        <v>64.899112151169135</v>
      </c>
      <c r="N1702" s="37">
        <f>IF(L1701=0,"     －",IF(L1702=0,"     －",(L1702-L1701)/L1701*100))</f>
        <v>4.4034735547922486</v>
      </c>
      <c r="O1702" s="29">
        <f>IF(H1702=0,0,H1702/E1702)</f>
        <v>4849.8852713178294</v>
      </c>
      <c r="P1702" s="30">
        <f>IF(K1702=0,0,K1702/E1702)</f>
        <v>74.125581395348831</v>
      </c>
      <c r="Q1702" s="6"/>
      <c r="R1702" s="7"/>
      <c r="S1702" s="8"/>
      <c r="T1702" s="9"/>
      <c r="U1702" s="5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</row>
    <row r="1703" spans="1:31">
      <c r="A1703" s="1"/>
      <c r="B1703" s="31">
        <f t="shared" si="1013"/>
        <v>2009</v>
      </c>
      <c r="C1703" s="33">
        <v>3</v>
      </c>
      <c r="D1703" s="34"/>
      <c r="E1703" s="35">
        <v>89</v>
      </c>
      <c r="F1703" s="35">
        <v>84</v>
      </c>
      <c r="G1703" s="35"/>
      <c r="H1703" s="35">
        <v>450558</v>
      </c>
      <c r="I1703" s="34">
        <v>428828</v>
      </c>
      <c r="J1703" s="34"/>
      <c r="K1703" s="72">
        <v>6082</v>
      </c>
      <c r="L1703" s="36">
        <f t="shared" si="1014"/>
        <v>244.89405216047354</v>
      </c>
      <c r="M1703" s="28">
        <f>IF(L1684=0,0,L1703/L1684*100)</f>
        <v>73.481784177267429</v>
      </c>
      <c r="N1703" s="37">
        <f>IF(L1702=0,"     －",IF(L1703=0,"     －",(L1703-L1702)/L1702*100))</f>
        <v>13.224637042964032</v>
      </c>
      <c r="O1703" s="29">
        <f>IF(H1703=0,0,H1703/E1703)</f>
        <v>5062.4494382022476</v>
      </c>
      <c r="P1703" s="30">
        <f>IF(K1703=0,0,K1703/E1703)</f>
        <v>68.337078651685388</v>
      </c>
      <c r="Q1703" s="6"/>
      <c r="R1703" s="7"/>
      <c r="S1703" s="8"/>
      <c r="T1703" s="9"/>
      <c r="U1703" s="5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</row>
    <row r="1704" spans="1:31">
      <c r="A1704" s="1"/>
      <c r="B1704" s="31">
        <f t="shared" si="1013"/>
        <v>2010</v>
      </c>
      <c r="C1704" s="33">
        <v>14</v>
      </c>
      <c r="D1704" s="34"/>
      <c r="E1704" s="35">
        <v>732</v>
      </c>
      <c r="F1704" s="35">
        <v>710</v>
      </c>
      <c r="G1704" s="35"/>
      <c r="H1704" s="35">
        <v>3258634</v>
      </c>
      <c r="I1704" s="34">
        <v>3158650</v>
      </c>
      <c r="J1704" s="34"/>
      <c r="K1704" s="72">
        <v>51548</v>
      </c>
      <c r="L1704" s="36">
        <f t="shared" si="1014"/>
        <v>208.97662575696438</v>
      </c>
      <c r="M1704" s="28">
        <f>IF(L1684=0,0,L1704/L1684*100)</f>
        <v>62.704566225660798</v>
      </c>
      <c r="N1704" s="37">
        <f>IF(L1703=0,"     －",IF(L1704=0,"     －",(L1704-L1703)/L1703*100))</f>
        <v>-14.6665164329811</v>
      </c>
      <c r="O1704" s="29">
        <f>IF(H1704=0,0,H1704/E1704)</f>
        <v>4451.6857923497264</v>
      </c>
      <c r="P1704" s="30">
        <f>IF(K1704=0,0,K1704/E1704)</f>
        <v>70.420765027322403</v>
      </c>
      <c r="Q1704" s="6"/>
      <c r="R1704" s="7"/>
      <c r="S1704" s="8"/>
      <c r="T1704" s="9"/>
      <c r="U1704" s="5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</row>
    <row r="1705" spans="1:31">
      <c r="A1705" s="1"/>
      <c r="B1705" s="31">
        <f t="shared" si="1013"/>
        <v>2011</v>
      </c>
      <c r="C1705" s="33">
        <v>16</v>
      </c>
      <c r="D1705" s="34"/>
      <c r="E1705" s="35">
        <v>444</v>
      </c>
      <c r="F1705" s="35">
        <v>415</v>
      </c>
      <c r="G1705" s="35"/>
      <c r="H1705" s="35">
        <v>1820844</v>
      </c>
      <c r="I1705" s="34">
        <v>1700382</v>
      </c>
      <c r="J1705" s="34"/>
      <c r="K1705" s="72">
        <v>30904</v>
      </c>
      <c r="L1705" s="36">
        <f t="shared" si="1014"/>
        <v>194.77445244369662</v>
      </c>
      <c r="M1705" s="28">
        <f>IF(L1684=0,0,L1705/L1684*100)</f>
        <v>58.443127350167643</v>
      </c>
      <c r="N1705" s="37">
        <f>IF(L1704=0,"     －",IF(L1705=0,"     －",(L1705-L1704)/L1704*100))</f>
        <v>-6.7960582968664669</v>
      </c>
      <c r="O1705" s="29">
        <f>IF(H1705=0,0,H1705/E1705)</f>
        <v>4101</v>
      </c>
      <c r="P1705" s="30">
        <f>IF(K1705=0,0,K1705/E1705)</f>
        <v>69.603603603603602</v>
      </c>
      <c r="Q1705" s="6"/>
      <c r="R1705" s="7"/>
      <c r="S1705" s="8"/>
      <c r="T1705" s="9"/>
      <c r="U1705" s="5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</row>
    <row r="1706" spans="1:31">
      <c r="A1706" s="1"/>
      <c r="B1706" s="31">
        <f t="shared" si="1013"/>
        <v>2012</v>
      </c>
      <c r="C1706" s="33">
        <v>22</v>
      </c>
      <c r="D1706" s="34"/>
      <c r="E1706" s="35">
        <v>338</v>
      </c>
      <c r="F1706" s="35">
        <v>309</v>
      </c>
      <c r="G1706" s="35"/>
      <c r="H1706" s="35">
        <v>1334322</v>
      </c>
      <c r="I1706" s="34">
        <v>1221549</v>
      </c>
      <c r="J1706" s="34"/>
      <c r="K1706" s="72">
        <v>24002</v>
      </c>
      <c r="L1706" s="36">
        <f t="shared" si="1014"/>
        <v>183.77530960586617</v>
      </c>
      <c r="M1706" s="28">
        <f>IF(L1684=0,0,L1706/L1684*100)</f>
        <v>55.142775083487138</v>
      </c>
      <c r="N1706" s="37">
        <f t="shared" ref="N1706:N1708" si="1015">IF(L1705=0,"     －",IF(L1706=0,"     －",(L1706-L1705)/L1705*100))</f>
        <v>-5.6471178328738807</v>
      </c>
      <c r="O1706" s="29">
        <f t="shared" ref="O1706:O1713" si="1016">IF(H1706=0,0,H1706/E1706)</f>
        <v>3947.6982248520708</v>
      </c>
      <c r="P1706" s="30">
        <f t="shared" ref="P1706:P1713" si="1017">IF(K1706=0,0,K1706/E1706)</f>
        <v>71.011834319526628</v>
      </c>
      <c r="Q1706" s="6"/>
      <c r="R1706" s="7"/>
      <c r="S1706" s="8"/>
      <c r="T1706" s="9"/>
      <c r="U1706" s="5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</row>
    <row r="1707" spans="1:31">
      <c r="A1707" s="1"/>
      <c r="B1707" s="31">
        <f t="shared" si="1013"/>
        <v>2013</v>
      </c>
      <c r="C1707" s="33">
        <v>12</v>
      </c>
      <c r="D1707" s="34"/>
      <c r="E1707" s="35">
        <v>600</v>
      </c>
      <c r="F1707" s="35">
        <v>587</v>
      </c>
      <c r="G1707" s="35"/>
      <c r="H1707" s="35">
        <v>2865724</v>
      </c>
      <c r="I1707" s="34">
        <v>2801604</v>
      </c>
      <c r="J1707" s="34"/>
      <c r="K1707" s="72">
        <v>38825</v>
      </c>
      <c r="L1707" s="36">
        <f>IF(H1707=0,0,H1707/K1707*3.30578)</f>
        <v>244.00394294191884</v>
      </c>
      <c r="M1707" s="28">
        <f>IF(L1684=0,0,L1707/L1684*100)</f>
        <v>73.214702094566732</v>
      </c>
      <c r="N1707" s="37">
        <f t="shared" si="1015"/>
        <v>32.772973401716499</v>
      </c>
      <c r="O1707" s="29">
        <f t="shared" si="1016"/>
        <v>4776.2066666666669</v>
      </c>
      <c r="P1707" s="30">
        <f t="shared" si="1017"/>
        <v>64.708333333333329</v>
      </c>
      <c r="Q1707" s="6"/>
      <c r="R1707" s="7"/>
      <c r="S1707" s="8"/>
      <c r="T1707" s="9"/>
      <c r="U1707" s="5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</row>
    <row r="1708" spans="1:31">
      <c r="A1708" s="1"/>
      <c r="B1708" s="31">
        <f t="shared" si="1013"/>
        <v>2014</v>
      </c>
      <c r="C1708" s="33">
        <v>20</v>
      </c>
      <c r="D1708" s="34"/>
      <c r="E1708" s="35">
        <v>569</v>
      </c>
      <c r="F1708" s="35">
        <v>499</v>
      </c>
      <c r="G1708" s="35"/>
      <c r="H1708" s="35">
        <v>2790329</v>
      </c>
      <c r="I1708" s="34">
        <v>2477031</v>
      </c>
      <c r="J1708" s="34"/>
      <c r="K1708" s="72">
        <v>39765</v>
      </c>
      <c r="L1708" s="36">
        <f>IF(H1708=0,0,H1708/K1708*3.30578)</f>
        <v>231.96815796856529</v>
      </c>
      <c r="M1708" s="28">
        <f>IF(L1684=0,0,L1708/L1684*100)</f>
        <v>69.603299751334518</v>
      </c>
      <c r="N1708" s="37">
        <f t="shared" si="1015"/>
        <v>-4.932619050430044</v>
      </c>
      <c r="O1708" s="29">
        <f t="shared" si="1016"/>
        <v>4903.9173989455185</v>
      </c>
      <c r="P1708" s="30">
        <f t="shared" si="1017"/>
        <v>69.885764499121265</v>
      </c>
      <c r="Q1708" s="6"/>
      <c r="R1708" s="7"/>
      <c r="S1708" s="8"/>
      <c r="T1708" s="9"/>
      <c r="U1708" s="5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</row>
    <row r="1709" spans="1:31">
      <c r="A1709" s="1"/>
      <c r="B1709" s="31">
        <f t="shared" ref="B1709:B1718" si="1018">B1708+1</f>
        <v>2015</v>
      </c>
      <c r="C1709" s="33">
        <v>23</v>
      </c>
      <c r="D1709" s="34"/>
      <c r="E1709" s="35">
        <v>382</v>
      </c>
      <c r="F1709" s="35">
        <v>363</v>
      </c>
      <c r="G1709" s="35"/>
      <c r="H1709" s="35">
        <v>1826991</v>
      </c>
      <c r="I1709" s="34">
        <v>1741863</v>
      </c>
      <c r="J1709" s="34"/>
      <c r="K1709" s="72">
        <v>27263</v>
      </c>
      <c r="L1709" s="36">
        <f>IF(H1709=0,0,H1709/K1709*3.30578)</f>
        <v>221.53212441697539</v>
      </c>
      <c r="M1709" s="28">
        <f>IF(L1684=0,0,L1709/L1684*100)</f>
        <v>66.471911469996655</v>
      </c>
      <c r="N1709" s="37">
        <f>IF(L1708=0,"     －",IF(L1709=0,"     －",(L1709-L1708)/L1708*100))</f>
        <v>-4.4989077996662452</v>
      </c>
      <c r="O1709" s="29">
        <f t="shared" si="1016"/>
        <v>4782.6989528795812</v>
      </c>
      <c r="P1709" s="30">
        <f t="shared" si="1017"/>
        <v>71.369109947643977</v>
      </c>
      <c r="Q1709" s="6"/>
      <c r="R1709" s="7"/>
      <c r="S1709" s="8"/>
      <c r="T1709" s="9"/>
      <c r="U1709" s="5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</row>
    <row r="1710" spans="1:31">
      <c r="A1710" s="1"/>
      <c r="B1710" s="31">
        <f t="shared" si="1018"/>
        <v>2016</v>
      </c>
      <c r="C1710" s="33">
        <v>15</v>
      </c>
      <c r="D1710" s="34"/>
      <c r="E1710" s="35">
        <v>324</v>
      </c>
      <c r="F1710" s="35">
        <v>319</v>
      </c>
      <c r="G1710" s="35"/>
      <c r="H1710" s="35">
        <v>1670006</v>
      </c>
      <c r="I1710" s="34">
        <v>1640357</v>
      </c>
      <c r="J1710" s="34"/>
      <c r="K1710" s="72">
        <v>21331</v>
      </c>
      <c r="L1710" s="36">
        <f>IF(H1710=0,0,H1710/K1710*3.30578)</f>
        <v>258.80982770052975</v>
      </c>
      <c r="M1710" s="28">
        <f>IF(L1684=0,0,L1710/L1684*100)</f>
        <v>77.657287852724792</v>
      </c>
      <c r="N1710" s="37">
        <f>IF(L1709=0,"     －",IF(L1710=0,"     －",(L1710-L1709)/L1709*100))</f>
        <v>16.827222409238033</v>
      </c>
      <c r="O1710" s="29">
        <f t="shared" si="1016"/>
        <v>5154.3395061728397</v>
      </c>
      <c r="P1710" s="30">
        <f t="shared" si="1017"/>
        <v>65.836419753086417</v>
      </c>
      <c r="Q1710" s="6"/>
      <c r="R1710" s="7"/>
      <c r="S1710" s="8"/>
      <c r="T1710" s="9"/>
      <c r="U1710" s="5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</row>
    <row r="1711" spans="1:31">
      <c r="A1711" s="1"/>
      <c r="B1711" s="31">
        <f t="shared" si="1018"/>
        <v>2017</v>
      </c>
      <c r="C1711" s="33">
        <v>12</v>
      </c>
      <c r="D1711" s="34"/>
      <c r="E1711" s="35">
        <v>171</v>
      </c>
      <c r="F1711" s="35">
        <v>169</v>
      </c>
      <c r="G1711" s="35"/>
      <c r="H1711" s="35">
        <v>787314</v>
      </c>
      <c r="I1711" s="34">
        <v>778306</v>
      </c>
      <c r="J1711" s="34"/>
      <c r="K1711" s="72">
        <v>11910</v>
      </c>
      <c r="L1711" s="36">
        <f t="shared" ref="L1711:L1718" si="1019">IF(H1711=0,0,H1711/K1711*3.30578)</f>
        <v>218.52954449370276</v>
      </c>
      <c r="M1711" s="28">
        <f>IF(L1684=0,0,L1711/L1684*100)</f>
        <v>65.570971132938823</v>
      </c>
      <c r="N1711" s="37">
        <f>IF(L1710=0,"     －",IF(L1711=0,"     －",(L1711-L1710)/L1710*100))</f>
        <v>-15.563660609300944</v>
      </c>
      <c r="O1711" s="29">
        <f t="shared" si="1016"/>
        <v>4604.1754385964914</v>
      </c>
      <c r="P1711" s="30">
        <f t="shared" si="1017"/>
        <v>69.649122807017548</v>
      </c>
      <c r="Q1711" s="6"/>
      <c r="R1711" s="7"/>
      <c r="S1711" s="8"/>
      <c r="T1711" s="9"/>
      <c r="U1711" s="5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</row>
    <row r="1712" spans="1:31">
      <c r="A1712" s="1"/>
      <c r="B1712" s="31">
        <f t="shared" si="1018"/>
        <v>2018</v>
      </c>
      <c r="C1712" s="33">
        <v>24</v>
      </c>
      <c r="D1712" s="34"/>
      <c r="E1712" s="35">
        <v>444</v>
      </c>
      <c r="F1712" s="35">
        <v>427</v>
      </c>
      <c r="G1712" s="35"/>
      <c r="H1712" s="35">
        <v>2169783</v>
      </c>
      <c r="I1712" s="34">
        <v>2089505</v>
      </c>
      <c r="J1712" s="34"/>
      <c r="K1712" s="72">
        <v>30666</v>
      </c>
      <c r="L1712" s="36">
        <f t="shared" si="1019"/>
        <v>233.90156022109178</v>
      </c>
      <c r="M1712" s="28">
        <f>IF(L1684=0,0,L1712/L1684*100)</f>
        <v>70.183427548619278</v>
      </c>
      <c r="N1712" s="37">
        <f>IF(L1711=0,"     －",IF(L1712=0,"     －",(L1712-L1711)/L1711*100))</f>
        <v>7.0342963295894263</v>
      </c>
      <c r="O1712" s="29">
        <f t="shared" si="1016"/>
        <v>4886.8986486486483</v>
      </c>
      <c r="P1712" s="30">
        <f t="shared" si="1017"/>
        <v>69.067567567567565</v>
      </c>
      <c r="Q1712" s="6"/>
      <c r="R1712" s="7"/>
      <c r="S1712" s="8"/>
      <c r="T1712" s="9"/>
      <c r="U1712" s="5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</row>
    <row r="1713" spans="1:31">
      <c r="A1713" s="1"/>
      <c r="B1713" s="31">
        <f t="shared" si="1018"/>
        <v>2019</v>
      </c>
      <c r="C1713" s="33">
        <v>30</v>
      </c>
      <c r="D1713" s="34"/>
      <c r="E1713" s="35">
        <v>422</v>
      </c>
      <c r="F1713" s="35">
        <v>401</v>
      </c>
      <c r="G1713" s="35"/>
      <c r="H1713" s="35">
        <v>1851436</v>
      </c>
      <c r="I1713" s="34">
        <v>1778538</v>
      </c>
      <c r="J1713" s="34"/>
      <c r="K1713" s="72">
        <v>24965</v>
      </c>
      <c r="L1713" s="36">
        <f t="shared" si="1019"/>
        <v>245.16082916402962</v>
      </c>
      <c r="M1713" s="28">
        <f>IF(L1684=0,0,L1713/L1684*100)</f>
        <v>73.561832059303867</v>
      </c>
      <c r="N1713" s="37">
        <f>IF(L1712=0,"     －",IF(L1713=0,"     －",(L1713-L1712)/L1712*100))</f>
        <v>4.8136784262128005</v>
      </c>
      <c r="O1713" s="29">
        <f t="shared" si="1016"/>
        <v>4387.2890995260659</v>
      </c>
      <c r="P1713" s="30">
        <f t="shared" si="1017"/>
        <v>59.158767772511851</v>
      </c>
      <c r="Q1713" s="6"/>
      <c r="R1713" s="7"/>
      <c r="S1713" s="8"/>
      <c r="T1713" s="9"/>
      <c r="U1713" s="5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</row>
    <row r="1714" spans="1:31">
      <c r="A1714" s="1"/>
      <c r="B1714" s="31">
        <f t="shared" si="1018"/>
        <v>2020</v>
      </c>
      <c r="C1714" s="33">
        <v>8</v>
      </c>
      <c r="D1714" s="34"/>
      <c r="E1714" s="35">
        <v>158</v>
      </c>
      <c r="F1714" s="35">
        <v>148</v>
      </c>
      <c r="G1714" s="35"/>
      <c r="H1714" s="35">
        <v>790012</v>
      </c>
      <c r="I1714" s="34">
        <v>744180</v>
      </c>
      <c r="J1714" s="34"/>
      <c r="K1714" s="72">
        <v>10227</v>
      </c>
      <c r="L1714" s="36">
        <f t="shared" si="1019"/>
        <v>255.36382803950329</v>
      </c>
      <c r="M1714" s="28">
        <f>IF(L1684=0,0,L1714/L1684*100)</f>
        <v>76.623297026354891</v>
      </c>
      <c r="N1714" s="37">
        <f t="shared" ref="N1714:N1718" si="1020">IF(L1713=0,"     －",IF(L1714=0,"     －",(L1714-L1713)/L1713*100))</f>
        <v>4.1617573697497789</v>
      </c>
      <c r="O1714" s="29">
        <f>IF(H1714=0,0,H1714/E1714)</f>
        <v>5000.0759493670885</v>
      </c>
      <c r="P1714" s="30">
        <f>IF(K1714=0,0,K1714/E1714)</f>
        <v>64.72784810126582</v>
      </c>
      <c r="Q1714" s="6"/>
      <c r="R1714" s="7"/>
      <c r="S1714" s="8"/>
      <c r="T1714" s="9"/>
      <c r="U1714" s="5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</row>
    <row r="1715" spans="1:31">
      <c r="A1715" s="1"/>
      <c r="B1715" s="31">
        <f t="shared" si="1018"/>
        <v>2021</v>
      </c>
      <c r="C1715" s="81">
        <v>7</v>
      </c>
      <c r="D1715" s="34"/>
      <c r="E1715" s="35">
        <v>146</v>
      </c>
      <c r="F1715" s="35">
        <v>145</v>
      </c>
      <c r="G1715" s="35"/>
      <c r="H1715" s="35">
        <v>730317</v>
      </c>
      <c r="I1715" s="34">
        <v>726087</v>
      </c>
      <c r="J1715" s="34"/>
      <c r="K1715" s="72">
        <v>9172</v>
      </c>
      <c r="L1715" s="36">
        <f t="shared" si="1019"/>
        <v>263.22147102703883</v>
      </c>
      <c r="M1715" s="28">
        <f>IF(L1684=0,0,L1715/L1684*100)</f>
        <v>78.981025280913528</v>
      </c>
      <c r="N1715" s="37">
        <f t="shared" si="1020"/>
        <v>3.0770383761321161</v>
      </c>
      <c r="O1715" s="29">
        <f>IF(H1715=0,0,H1715/E1715)</f>
        <v>5002.1712328767126</v>
      </c>
      <c r="P1715" s="30">
        <f>IF(K1715=0,0,K1715/E1715)</f>
        <v>62.821917808219176</v>
      </c>
      <c r="Q1715" s="6"/>
      <c r="R1715" s="7"/>
      <c r="S1715" s="8"/>
      <c r="T1715" s="9"/>
      <c r="U1715" s="5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</row>
    <row r="1716" spans="1:31">
      <c r="A1716" s="1"/>
      <c r="B1716" s="31">
        <f t="shared" si="1018"/>
        <v>2022</v>
      </c>
      <c r="C1716" s="81">
        <v>7</v>
      </c>
      <c r="D1716" s="34"/>
      <c r="E1716" s="35">
        <v>238</v>
      </c>
      <c r="F1716" s="35">
        <v>218</v>
      </c>
      <c r="G1716" s="35"/>
      <c r="H1716" s="35">
        <v>1225058</v>
      </c>
      <c r="I1716" s="34">
        <v>1107498</v>
      </c>
      <c r="J1716" s="34"/>
      <c r="K1716" s="72">
        <v>13439</v>
      </c>
      <c r="L1716" s="36">
        <f t="shared" si="1019"/>
        <v>301.34476041669762</v>
      </c>
      <c r="M1716" s="28">
        <f>IF(L1684=0,0,L1716/L1684*100)</f>
        <v>90.420124345772592</v>
      </c>
      <c r="N1716" s="37">
        <f t="shared" si="1020"/>
        <v>14.48335093672608</v>
      </c>
      <c r="O1716" s="29">
        <f>IF(H1716=0,0,H1716/E1716)</f>
        <v>5147.3025210084033</v>
      </c>
      <c r="P1716" s="30">
        <f>IF(K1716=0,0,K1716/E1716)</f>
        <v>56.466386554621849</v>
      </c>
      <c r="Q1716" s="6"/>
      <c r="R1716" s="7"/>
      <c r="S1716" s="8"/>
      <c r="T1716" s="9"/>
      <c r="U1716" s="5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</row>
    <row r="1717" spans="1:31">
      <c r="A1717" s="1"/>
      <c r="B1717" s="31">
        <f t="shared" si="1018"/>
        <v>2023</v>
      </c>
      <c r="C1717" s="81">
        <v>22</v>
      </c>
      <c r="D1717" s="34"/>
      <c r="E1717" s="35">
        <v>336</v>
      </c>
      <c r="F1717" s="35">
        <v>331</v>
      </c>
      <c r="G1717" s="35"/>
      <c r="H1717" s="35">
        <v>2056548</v>
      </c>
      <c r="I1717" s="34">
        <v>2022248</v>
      </c>
      <c r="J1717" s="34"/>
      <c r="K1717" s="72">
        <v>22882</v>
      </c>
      <c r="L1717" s="36">
        <f t="shared" si="1019"/>
        <v>297.11105879905602</v>
      </c>
      <c r="M1717" s="28">
        <f>IF(L1684=0,0,L1717/L1684*100)</f>
        <v>89.14977928923102</v>
      </c>
      <c r="N1717" s="37">
        <f t="shared" si="1020"/>
        <v>-1.4049361972603287</v>
      </c>
      <c r="O1717" s="29">
        <f>IF(H1717=0,0,H1717/E1717)</f>
        <v>6120.6785714285716</v>
      </c>
      <c r="P1717" s="30">
        <f>IF(K1717=0,0,K1717/E1717)</f>
        <v>68.101190476190482</v>
      </c>
      <c r="Q1717" s="6"/>
      <c r="R1717" s="7"/>
      <c r="S1717" s="8"/>
      <c r="T1717" s="9"/>
      <c r="U1717" s="5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</row>
    <row r="1718" spans="1:31">
      <c r="A1718" s="1"/>
      <c r="B1718" s="31">
        <f t="shared" si="1018"/>
        <v>2024</v>
      </c>
      <c r="C1718" s="81">
        <v>39</v>
      </c>
      <c r="D1718" s="34"/>
      <c r="E1718" s="35">
        <v>245</v>
      </c>
      <c r="F1718" s="35">
        <v>242</v>
      </c>
      <c r="G1718" s="35"/>
      <c r="H1718" s="35">
        <v>1520462</v>
      </c>
      <c r="I1718" s="34">
        <v>1501368</v>
      </c>
      <c r="J1718" s="34"/>
      <c r="K1718" s="72">
        <v>16521</v>
      </c>
      <c r="L1718" s="36">
        <f t="shared" si="1019"/>
        <v>304.23781068700441</v>
      </c>
      <c r="M1718" s="28">
        <f>IF(L1684=0,0,L1718/L1684*100)</f>
        <v>91.28819971837234</v>
      </c>
      <c r="N1718" s="37">
        <f t="shared" si="1020"/>
        <v>2.3986828079557942</v>
      </c>
      <c r="O1718" s="29">
        <f>IF(H1718=0,0,H1718/E1718)</f>
        <v>6205.9673469387753</v>
      </c>
      <c r="P1718" s="30">
        <f>IF(K1718=0,0,K1718/E1718)</f>
        <v>67.432653061224485</v>
      </c>
      <c r="Q1718" s="6"/>
      <c r="R1718" s="7"/>
      <c r="S1718" s="8"/>
      <c r="T1718" s="9"/>
      <c r="U1718" s="5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</row>
    <row r="1719" spans="1:31">
      <c r="A1719" s="1"/>
      <c r="B1719" s="58" t="s">
        <v>74</v>
      </c>
      <c r="C1719" s="59">
        <v>5</v>
      </c>
      <c r="D1719" s="60">
        <v>2</v>
      </c>
      <c r="E1719" s="61">
        <v>144</v>
      </c>
      <c r="F1719" s="61">
        <v>97</v>
      </c>
      <c r="G1719" s="61">
        <v>93</v>
      </c>
      <c r="H1719" s="61">
        <v>810450</v>
      </c>
      <c r="I1719" s="60">
        <v>470918</v>
      </c>
      <c r="J1719" s="60">
        <v>441169</v>
      </c>
      <c r="K1719" s="73">
        <v>6420</v>
      </c>
      <c r="L1719" s="63">
        <f t="shared" si="1005"/>
        <v>417.31610607476631</v>
      </c>
      <c r="M1719" s="62">
        <v>100</v>
      </c>
      <c r="N1719" s="63"/>
      <c r="O1719" s="64">
        <f t="shared" si="1006"/>
        <v>5628.125</v>
      </c>
      <c r="P1719" s="65">
        <f t="shared" si="1007"/>
        <v>44.583333333333336</v>
      </c>
      <c r="Q1719" s="6">
        <f t="shared" ref="Q1719:Q1734" si="1021">IF(F1719=0,0,F1719/E1719*100)</f>
        <v>67.361111111111114</v>
      </c>
      <c r="R1719" s="7">
        <f t="shared" ref="R1719:R1734" si="1022">IF(G1719=0,0,G1719/E1719*100)</f>
        <v>64.583333333333343</v>
      </c>
      <c r="S1719" s="8">
        <f t="shared" ref="S1719:S1734" si="1023">IF(I1719=0,0,I1719/H1719*100)</f>
        <v>58.105743722623238</v>
      </c>
      <c r="T1719" s="9">
        <f t="shared" ref="T1719:T1734" si="1024">E1719-F1719</f>
        <v>47</v>
      </c>
      <c r="U1719" s="5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</row>
    <row r="1720" spans="1:31">
      <c r="A1720" s="1"/>
      <c r="B1720" s="31">
        <v>1991</v>
      </c>
      <c r="C1720" s="33">
        <v>4</v>
      </c>
      <c r="D1720" s="34">
        <v>2</v>
      </c>
      <c r="E1720" s="35">
        <v>196</v>
      </c>
      <c r="F1720" s="35">
        <v>181</v>
      </c>
      <c r="G1720" s="35">
        <v>176</v>
      </c>
      <c r="H1720" s="35">
        <v>591124</v>
      </c>
      <c r="I1720" s="34">
        <v>542134</v>
      </c>
      <c r="J1720" s="34">
        <v>533317</v>
      </c>
      <c r="K1720" s="72">
        <v>4978</v>
      </c>
      <c r="L1720" s="36">
        <f t="shared" si="1005"/>
        <v>392.55240994777017</v>
      </c>
      <c r="M1720" s="28">
        <f>IF(L1719=0,0,L1720/L1719*100)</f>
        <v>94.065962044954119</v>
      </c>
      <c r="N1720" s="37">
        <f t="shared" ref="N1720:N1735" si="1025">IF(L1719=0,"     －",IF(L1720=0,"     －",(L1720-L1719)/L1719*100))</f>
        <v>-5.9340379550458753</v>
      </c>
      <c r="O1720" s="29">
        <f t="shared" si="1006"/>
        <v>3015.9387755102039</v>
      </c>
      <c r="P1720" s="30">
        <f t="shared" si="1007"/>
        <v>25.397959183673468</v>
      </c>
      <c r="Q1720" s="6">
        <f t="shared" si="1021"/>
        <v>92.346938775510196</v>
      </c>
      <c r="R1720" s="7">
        <f t="shared" si="1022"/>
        <v>89.795918367346943</v>
      </c>
      <c r="S1720" s="8">
        <f t="shared" si="1023"/>
        <v>91.712398752207662</v>
      </c>
      <c r="T1720" s="9">
        <f t="shared" si="1024"/>
        <v>15</v>
      </c>
      <c r="U1720" s="5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</row>
    <row r="1721" spans="1:31">
      <c r="A1721" s="1"/>
      <c r="B1721" s="31">
        <v>1992</v>
      </c>
      <c r="C1721" s="33">
        <v>3</v>
      </c>
      <c r="D1721" s="34">
        <v>0</v>
      </c>
      <c r="E1721" s="35">
        <v>102</v>
      </c>
      <c r="F1721" s="35">
        <v>82</v>
      </c>
      <c r="G1721" s="35">
        <v>53</v>
      </c>
      <c r="H1721" s="35">
        <v>395212</v>
      </c>
      <c r="I1721" s="34">
        <v>321549</v>
      </c>
      <c r="J1721" s="34">
        <v>228158</v>
      </c>
      <c r="K1721" s="72">
        <v>3547</v>
      </c>
      <c r="L1721" s="36">
        <f t="shared" si="1005"/>
        <v>368.33490988440934</v>
      </c>
      <c r="M1721" s="28">
        <f>IF(L1719=0,0,L1721/L1719*100)</f>
        <v>88.262807143709537</v>
      </c>
      <c r="N1721" s="37">
        <f t="shared" si="1025"/>
        <v>-6.1692399408738856</v>
      </c>
      <c r="O1721" s="29">
        <f t="shared" si="1006"/>
        <v>3874.627450980392</v>
      </c>
      <c r="P1721" s="30">
        <f t="shared" si="1007"/>
        <v>34.774509803921568</v>
      </c>
      <c r="Q1721" s="6">
        <f t="shared" si="1021"/>
        <v>80.392156862745097</v>
      </c>
      <c r="R1721" s="7">
        <f t="shared" si="1022"/>
        <v>51.960784313725497</v>
      </c>
      <c r="S1721" s="8">
        <f t="shared" si="1023"/>
        <v>81.361142880276915</v>
      </c>
      <c r="T1721" s="9">
        <f t="shared" si="1024"/>
        <v>20</v>
      </c>
      <c r="U1721" s="5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</row>
    <row r="1722" spans="1:31">
      <c r="A1722" s="1"/>
      <c r="B1722" s="31">
        <f>B1721+1</f>
        <v>1993</v>
      </c>
      <c r="C1722" s="33">
        <v>11</v>
      </c>
      <c r="D1722" s="34">
        <v>9</v>
      </c>
      <c r="E1722" s="35">
        <v>388</v>
      </c>
      <c r="F1722" s="35">
        <v>380</v>
      </c>
      <c r="G1722" s="35">
        <v>367</v>
      </c>
      <c r="H1722" s="35">
        <v>1695085</v>
      </c>
      <c r="I1722" s="34">
        <v>1669745</v>
      </c>
      <c r="J1722" s="34">
        <v>1636715</v>
      </c>
      <c r="K1722" s="72">
        <v>20718</v>
      </c>
      <c r="L1722" s="36">
        <f t="shared" si="1005"/>
        <v>270.46906512694278</v>
      </c>
      <c r="M1722" s="28">
        <f>IF(L1719=0,0,L1722/L1719*100)</f>
        <v>64.811556800658337</v>
      </c>
      <c r="N1722" s="37">
        <f t="shared" si="1025"/>
        <v>-26.569798879008989</v>
      </c>
      <c r="O1722" s="29">
        <f t="shared" si="1006"/>
        <v>4368.7757731958764</v>
      </c>
      <c r="P1722" s="30">
        <f t="shared" si="1007"/>
        <v>53.396907216494846</v>
      </c>
      <c r="Q1722" s="6">
        <f t="shared" si="1021"/>
        <v>97.9381443298969</v>
      </c>
      <c r="R1722" s="7">
        <f t="shared" si="1022"/>
        <v>94.587628865979383</v>
      </c>
      <c r="S1722" s="8">
        <f t="shared" si="1023"/>
        <v>98.505089715265015</v>
      </c>
      <c r="T1722" s="9">
        <f t="shared" si="1024"/>
        <v>8</v>
      </c>
      <c r="U1722" s="5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</row>
    <row r="1723" spans="1:31">
      <c r="A1723" s="1"/>
      <c r="B1723" s="31">
        <f t="shared" ref="B1723:B1743" si="1026">B1722+1</f>
        <v>1994</v>
      </c>
      <c r="C1723" s="33">
        <v>17</v>
      </c>
      <c r="D1723" s="34">
        <v>15</v>
      </c>
      <c r="E1723" s="35">
        <v>558</v>
      </c>
      <c r="F1723" s="35">
        <v>550</v>
      </c>
      <c r="G1723" s="35">
        <v>535</v>
      </c>
      <c r="H1723" s="35">
        <v>2715687</v>
      </c>
      <c r="I1723" s="34">
        <v>2677427</v>
      </c>
      <c r="J1723" s="34">
        <v>2601628</v>
      </c>
      <c r="K1723" s="72">
        <v>35262</v>
      </c>
      <c r="L1723" s="36">
        <f t="shared" si="1005"/>
        <v>254.59315327718221</v>
      </c>
      <c r="M1723" s="28">
        <f>IF(L1719=0,0,L1723/L1719*100)</f>
        <v>61.007267529609635</v>
      </c>
      <c r="N1723" s="37">
        <f t="shared" si="1025"/>
        <v>-5.8697699281466145</v>
      </c>
      <c r="O1723" s="29">
        <f t="shared" si="1006"/>
        <v>4866.822580645161</v>
      </c>
      <c r="P1723" s="30">
        <f t="shared" si="1007"/>
        <v>63.193548387096776</v>
      </c>
      <c r="Q1723" s="6">
        <f t="shared" si="1021"/>
        <v>98.56630824372759</v>
      </c>
      <c r="R1723" s="7">
        <f t="shared" si="1022"/>
        <v>95.878136200716852</v>
      </c>
      <c r="S1723" s="8">
        <f t="shared" si="1023"/>
        <v>98.59114839081235</v>
      </c>
      <c r="T1723" s="9">
        <f t="shared" si="1024"/>
        <v>8</v>
      </c>
      <c r="U1723" s="5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</row>
    <row r="1724" spans="1:31">
      <c r="A1724" s="1"/>
      <c r="B1724" s="31">
        <f t="shared" si="1026"/>
        <v>1995</v>
      </c>
      <c r="C1724" s="33">
        <v>22</v>
      </c>
      <c r="D1724" s="34">
        <v>14</v>
      </c>
      <c r="E1724" s="35">
        <v>753</v>
      </c>
      <c r="F1724" s="35">
        <v>712</v>
      </c>
      <c r="G1724" s="35">
        <v>648</v>
      </c>
      <c r="H1724" s="35">
        <v>3396232</v>
      </c>
      <c r="I1724" s="34">
        <v>3215723</v>
      </c>
      <c r="J1724" s="34">
        <v>2916773</v>
      </c>
      <c r="K1724" s="72">
        <v>48417</v>
      </c>
      <c r="L1724" s="36">
        <f t="shared" si="1005"/>
        <v>231.88540845075079</v>
      </c>
      <c r="M1724" s="28">
        <f>IF(L1719=0,0,L1724/L1719*100)</f>
        <v>55.565889999272208</v>
      </c>
      <c r="N1724" s="37">
        <f t="shared" si="1025"/>
        <v>-8.9192283979879488</v>
      </c>
      <c r="O1724" s="29">
        <f t="shared" si="1006"/>
        <v>4510.268260292165</v>
      </c>
      <c r="P1724" s="30">
        <f t="shared" si="1007"/>
        <v>64.298804780876495</v>
      </c>
      <c r="Q1724" s="6">
        <f t="shared" si="1021"/>
        <v>94.55511288180611</v>
      </c>
      <c r="R1724" s="7">
        <f t="shared" si="1022"/>
        <v>86.055776892430274</v>
      </c>
      <c r="S1724" s="8">
        <f t="shared" si="1023"/>
        <v>94.685021517964614</v>
      </c>
      <c r="T1724" s="9">
        <f t="shared" si="1024"/>
        <v>41</v>
      </c>
      <c r="U1724" s="5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</row>
    <row r="1725" spans="1:31">
      <c r="A1725" s="1"/>
      <c r="B1725" s="31">
        <f t="shared" si="1026"/>
        <v>1996</v>
      </c>
      <c r="C1725" s="33">
        <v>18</v>
      </c>
      <c r="D1725" s="34">
        <v>16</v>
      </c>
      <c r="E1725" s="35">
        <v>655</v>
      </c>
      <c r="F1725" s="35">
        <v>652</v>
      </c>
      <c r="G1725" s="35">
        <v>614</v>
      </c>
      <c r="H1725" s="35">
        <v>2968784</v>
      </c>
      <c r="I1725" s="34">
        <v>2953563</v>
      </c>
      <c r="J1725" s="34">
        <v>2789828</v>
      </c>
      <c r="K1725" s="72">
        <v>44442</v>
      </c>
      <c r="L1725" s="36">
        <f t="shared" si="1005"/>
        <v>220.83044803384189</v>
      </c>
      <c r="M1725" s="28">
        <f>IF(L1719=0,0,L1725/L1719*100)</f>
        <v>52.916828471096188</v>
      </c>
      <c r="N1725" s="37">
        <f t="shared" si="1025"/>
        <v>-4.7674239145827135</v>
      </c>
      <c r="O1725" s="29">
        <f t="shared" si="1006"/>
        <v>4532.4946564885495</v>
      </c>
      <c r="P1725" s="30">
        <f t="shared" si="1007"/>
        <v>67.850381679389315</v>
      </c>
      <c r="Q1725" s="6">
        <f t="shared" si="1021"/>
        <v>99.541984732824432</v>
      </c>
      <c r="R1725" s="7">
        <f t="shared" si="1022"/>
        <v>93.74045801526718</v>
      </c>
      <c r="S1725" s="8">
        <f t="shared" si="1023"/>
        <v>99.487298503360293</v>
      </c>
      <c r="T1725" s="9">
        <f t="shared" si="1024"/>
        <v>3</v>
      </c>
      <c r="U1725" s="5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</row>
    <row r="1726" spans="1:31">
      <c r="A1726" s="1"/>
      <c r="B1726" s="31">
        <f t="shared" si="1026"/>
        <v>1997</v>
      </c>
      <c r="C1726" s="33">
        <v>19</v>
      </c>
      <c r="D1726">
        <v>11</v>
      </c>
      <c r="E1726" s="35">
        <v>537</v>
      </c>
      <c r="F1726" s="35">
        <v>479</v>
      </c>
      <c r="G1726" s="35">
        <v>442</v>
      </c>
      <c r="H1726" s="35">
        <v>2573783</v>
      </c>
      <c r="I1726" s="34">
        <v>2299396</v>
      </c>
      <c r="J1726" s="34">
        <v>2143251</v>
      </c>
      <c r="K1726" s="72">
        <v>38967</v>
      </c>
      <c r="L1726" s="36">
        <f t="shared" si="1005"/>
        <v>218.34784216747505</v>
      </c>
      <c r="M1726" s="28">
        <f>IF(L1719=0,0,L1726/L1719*100)</f>
        <v>52.321930303920702</v>
      </c>
      <c r="N1726" s="37">
        <f t="shared" si="1025"/>
        <v>-1.1242135713035295</v>
      </c>
      <c r="O1726" s="29">
        <f t="shared" si="1006"/>
        <v>4792.89199255121</v>
      </c>
      <c r="P1726" s="30">
        <f t="shared" si="1007"/>
        <v>72.564245810055866</v>
      </c>
      <c r="Q1726" s="6">
        <f t="shared" si="1021"/>
        <v>89.199255121042825</v>
      </c>
      <c r="R1726" s="7">
        <f t="shared" si="1022"/>
        <v>82.309124767225327</v>
      </c>
      <c r="S1726" s="8">
        <f t="shared" si="1023"/>
        <v>89.339155632001606</v>
      </c>
      <c r="T1726" s="9">
        <f t="shared" si="1024"/>
        <v>58</v>
      </c>
      <c r="U1726" s="5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</row>
    <row r="1727" spans="1:31">
      <c r="A1727" s="1"/>
      <c r="B1727" s="31">
        <f t="shared" si="1026"/>
        <v>1998</v>
      </c>
      <c r="C1727" s="33">
        <v>17</v>
      </c>
      <c r="D1727" s="34">
        <v>16</v>
      </c>
      <c r="E1727" s="35">
        <v>398</v>
      </c>
      <c r="F1727" s="35">
        <v>375</v>
      </c>
      <c r="G1727" s="35">
        <v>346</v>
      </c>
      <c r="H1727" s="35">
        <v>1648070</v>
      </c>
      <c r="I1727" s="34">
        <v>1564590</v>
      </c>
      <c r="J1727" s="34">
        <v>1446800</v>
      </c>
      <c r="K1727" s="72">
        <v>27761</v>
      </c>
      <c r="L1727" s="36">
        <f t="shared" si="1005"/>
        <v>196.25218272396526</v>
      </c>
      <c r="M1727" s="28">
        <f>IF(L1719=0,0,L1727/L1719*100)</f>
        <v>47.027224654685327</v>
      </c>
      <c r="N1727" s="37">
        <f t="shared" si="1025"/>
        <v>-10.119476897125546</v>
      </c>
      <c r="O1727" s="29">
        <f t="shared" si="1006"/>
        <v>4140.8793969849248</v>
      </c>
      <c r="P1727" s="30">
        <f t="shared" si="1007"/>
        <v>69.751256281407038</v>
      </c>
      <c r="Q1727" s="6">
        <f t="shared" si="1021"/>
        <v>94.221105527638187</v>
      </c>
      <c r="R1727" s="7">
        <f t="shared" si="1022"/>
        <v>86.934673366834176</v>
      </c>
      <c r="S1727" s="8">
        <f t="shared" si="1023"/>
        <v>94.934681172523014</v>
      </c>
      <c r="T1727" s="9">
        <f t="shared" si="1024"/>
        <v>23</v>
      </c>
      <c r="U1727" s="5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</row>
    <row r="1728" spans="1:31">
      <c r="A1728" s="1"/>
      <c r="B1728" s="31">
        <f t="shared" si="1026"/>
        <v>1999</v>
      </c>
      <c r="C1728" s="33">
        <v>20</v>
      </c>
      <c r="D1728" s="34">
        <v>13</v>
      </c>
      <c r="E1728" s="35">
        <v>707</v>
      </c>
      <c r="F1728" s="35">
        <v>660</v>
      </c>
      <c r="G1728" s="35">
        <v>570</v>
      </c>
      <c r="H1728" s="35">
        <v>3095870</v>
      </c>
      <c r="I1728" s="34">
        <v>2899960</v>
      </c>
      <c r="J1728" s="34">
        <v>2531680</v>
      </c>
      <c r="K1728" s="72">
        <v>52242</v>
      </c>
      <c r="L1728" s="36">
        <f t="shared" si="1005"/>
        <v>195.9010973661039</v>
      </c>
      <c r="M1728" s="28">
        <f>IF(L1719=0,0,L1728/L1719*100)</f>
        <v>46.943095297406586</v>
      </c>
      <c r="N1728" s="37">
        <f t="shared" si="1025"/>
        <v>-0.17889500793740329</v>
      </c>
      <c r="O1728" s="29">
        <f t="shared" si="1006"/>
        <v>4378.8826025459684</v>
      </c>
      <c r="P1728" s="30">
        <f t="shared" si="1007"/>
        <v>73.892503536067892</v>
      </c>
      <c r="Q1728" s="6">
        <f t="shared" si="1021"/>
        <v>93.352192362093362</v>
      </c>
      <c r="R1728" s="7">
        <f t="shared" si="1022"/>
        <v>80.62234794908062</v>
      </c>
      <c r="S1728" s="8">
        <f t="shared" si="1023"/>
        <v>93.671891907605939</v>
      </c>
      <c r="T1728" s="9">
        <f t="shared" si="1024"/>
        <v>47</v>
      </c>
      <c r="U1728" s="5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</row>
    <row r="1729" spans="1:31">
      <c r="A1729" s="1"/>
      <c r="B1729" s="31">
        <f t="shared" si="1026"/>
        <v>2000</v>
      </c>
      <c r="C1729" s="33">
        <v>29</v>
      </c>
      <c r="D1729" s="34">
        <v>23</v>
      </c>
      <c r="E1729" s="35">
        <v>1020</v>
      </c>
      <c r="F1729" s="35">
        <v>970</v>
      </c>
      <c r="G1729" s="35">
        <v>917</v>
      </c>
      <c r="H1729" s="35">
        <v>4335290</v>
      </c>
      <c r="I1729" s="34">
        <v>4144080</v>
      </c>
      <c r="J1729" s="34">
        <v>3921700</v>
      </c>
      <c r="K1729" s="72">
        <v>76880</v>
      </c>
      <c r="L1729" s="36">
        <f t="shared" si="1005"/>
        <v>186.41408657908428</v>
      </c>
      <c r="M1729" s="28">
        <f>IF(L1719=0,0,L1729/L1719*100)</f>
        <v>44.669756059136226</v>
      </c>
      <c r="N1729" s="37">
        <f t="shared" si="1025"/>
        <v>-4.8427553059032116</v>
      </c>
      <c r="O1729" s="29">
        <f t="shared" si="1006"/>
        <v>4250.2843137254904</v>
      </c>
      <c r="P1729" s="30">
        <f t="shared" si="1007"/>
        <v>75.372549019607845</v>
      </c>
      <c r="Q1729" s="6">
        <f t="shared" si="1021"/>
        <v>95.098039215686271</v>
      </c>
      <c r="R1729" s="7">
        <f t="shared" si="1022"/>
        <v>89.901960784313729</v>
      </c>
      <c r="S1729" s="8">
        <f t="shared" si="1023"/>
        <v>95.589453070036839</v>
      </c>
      <c r="T1729" s="9">
        <f t="shared" si="1024"/>
        <v>50</v>
      </c>
      <c r="U1729" s="5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</row>
    <row r="1730" spans="1:31">
      <c r="A1730" s="1"/>
      <c r="B1730" s="31">
        <f t="shared" si="1026"/>
        <v>2001</v>
      </c>
      <c r="C1730" s="33">
        <v>40</v>
      </c>
      <c r="D1730" s="34"/>
      <c r="E1730" s="35">
        <v>1227</v>
      </c>
      <c r="F1730" s="35">
        <v>1193</v>
      </c>
      <c r="G1730" s="35">
        <v>1084</v>
      </c>
      <c r="H1730" s="35">
        <v>4909317</v>
      </c>
      <c r="I1730" s="34">
        <v>4776002</v>
      </c>
      <c r="J1730" s="34"/>
      <c r="K1730" s="72">
        <v>92098</v>
      </c>
      <c r="L1730" s="36">
        <f t="shared" si="1005"/>
        <v>176.21579135551261</v>
      </c>
      <c r="M1730" s="28">
        <f>IF(L1719=0,0,L1730/L1719*100)</f>
        <v>42.225974217238047</v>
      </c>
      <c r="N1730" s="37">
        <f t="shared" si="1025"/>
        <v>-5.4707749884798291</v>
      </c>
      <c r="O1730" s="29">
        <f t="shared" si="1006"/>
        <v>4001.0733496332518</v>
      </c>
      <c r="P1730" s="30">
        <f t="shared" si="1007"/>
        <v>75.059494702526493</v>
      </c>
      <c r="Q1730" s="6">
        <f t="shared" si="1021"/>
        <v>97.229013854930727</v>
      </c>
      <c r="R1730" s="7">
        <f t="shared" si="1022"/>
        <v>88.345558272208635</v>
      </c>
      <c r="S1730" s="8">
        <f t="shared" si="1023"/>
        <v>97.284449140277559</v>
      </c>
      <c r="T1730" s="9">
        <f t="shared" si="1024"/>
        <v>34</v>
      </c>
      <c r="U1730" s="5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</row>
    <row r="1731" spans="1:31">
      <c r="A1731" s="1"/>
      <c r="B1731" s="31">
        <f t="shared" si="1026"/>
        <v>2002</v>
      </c>
      <c r="C1731" s="33">
        <v>34</v>
      </c>
      <c r="D1731" s="34"/>
      <c r="E1731" s="35">
        <v>780</v>
      </c>
      <c r="F1731" s="35">
        <v>736</v>
      </c>
      <c r="G1731" s="35">
        <v>649</v>
      </c>
      <c r="H1731" s="35">
        <v>3297687</v>
      </c>
      <c r="I1731" s="34">
        <v>3126167</v>
      </c>
      <c r="J1731" s="34"/>
      <c r="K1731" s="72">
        <v>58133</v>
      </c>
      <c r="L1731" s="36">
        <f t="shared" si="1005"/>
        <v>187.52563485214938</v>
      </c>
      <c r="M1731" s="28">
        <f>IF(L1719=0,0,L1731/L1719*100)</f>
        <v>44.936112487005786</v>
      </c>
      <c r="N1731" s="37">
        <f t="shared" si="1025"/>
        <v>6.4181781948357512</v>
      </c>
      <c r="O1731" s="29">
        <f t="shared" si="1006"/>
        <v>4227.8038461538463</v>
      </c>
      <c r="P1731" s="30">
        <f t="shared" si="1007"/>
        <v>74.529487179487177</v>
      </c>
      <c r="Q1731" s="6">
        <f t="shared" si="1021"/>
        <v>94.358974358974351</v>
      </c>
      <c r="R1731" s="7">
        <f t="shared" si="1022"/>
        <v>83.205128205128204</v>
      </c>
      <c r="S1731" s="8">
        <f t="shared" si="1023"/>
        <v>94.798778659102581</v>
      </c>
      <c r="T1731" s="9">
        <f t="shared" si="1024"/>
        <v>44</v>
      </c>
      <c r="U1731" s="5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</row>
    <row r="1732" spans="1:31">
      <c r="A1732" s="1"/>
      <c r="B1732" s="31">
        <f t="shared" si="1026"/>
        <v>2003</v>
      </c>
      <c r="C1732" s="33">
        <v>31</v>
      </c>
      <c r="D1732" s="34"/>
      <c r="E1732" s="35">
        <v>1012</v>
      </c>
      <c r="F1732" s="35">
        <v>963</v>
      </c>
      <c r="G1732" s="35"/>
      <c r="H1732" s="35">
        <v>4012832</v>
      </c>
      <c r="I1732" s="34">
        <v>3826648</v>
      </c>
      <c r="J1732" s="34"/>
      <c r="K1732" s="72">
        <v>71001</v>
      </c>
      <c r="L1732" s="36">
        <f t="shared" si="1005"/>
        <v>186.83595680286194</v>
      </c>
      <c r="M1732" s="28">
        <f>IF(L1719=0,0,L1732/L1719*100)</f>
        <v>44.77084734644496</v>
      </c>
      <c r="N1732" s="37">
        <f t="shared" si="1025"/>
        <v>-0.36777801063369236</v>
      </c>
      <c r="O1732" s="29">
        <f t="shared" si="1006"/>
        <v>3965.2490118577075</v>
      </c>
      <c r="P1732" s="30">
        <f t="shared" si="1007"/>
        <v>70.159090909090907</v>
      </c>
      <c r="Q1732" s="15">
        <f t="shared" si="1021"/>
        <v>95.158102766798407</v>
      </c>
      <c r="R1732" s="16">
        <f t="shared" si="1022"/>
        <v>0</v>
      </c>
      <c r="S1732" s="17">
        <f t="shared" si="1023"/>
        <v>95.360284208259898</v>
      </c>
      <c r="T1732" s="18">
        <f t="shared" si="1024"/>
        <v>49</v>
      </c>
      <c r="U1732" s="5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</row>
    <row r="1733" spans="1:31">
      <c r="A1733" s="1"/>
      <c r="B1733" s="31">
        <f t="shared" si="1026"/>
        <v>2004</v>
      </c>
      <c r="C1733" s="33">
        <v>45</v>
      </c>
      <c r="D1733" s="34"/>
      <c r="E1733" s="35">
        <v>1661</v>
      </c>
      <c r="F1733" s="35">
        <v>1606</v>
      </c>
      <c r="G1733" s="35"/>
      <c r="H1733" s="35">
        <v>7245996</v>
      </c>
      <c r="I1733" s="34">
        <v>7020192</v>
      </c>
      <c r="J1733" s="34"/>
      <c r="K1733" s="72">
        <v>128556</v>
      </c>
      <c r="L1733" s="36">
        <f t="shared" si="1005"/>
        <v>186.32867121627928</v>
      </c>
      <c r="M1733" s="28">
        <f>IF(L1719=0,0,L1733/L1719*100)</f>
        <v>44.649288274269637</v>
      </c>
      <c r="N1733" s="37">
        <f t="shared" si="1025"/>
        <v>-0.27151389660927283</v>
      </c>
      <c r="O1733" s="29">
        <f t="shared" si="1006"/>
        <v>4362.4298615291991</v>
      </c>
      <c r="P1733" s="30">
        <f t="shared" si="1007"/>
        <v>77.396748946417816</v>
      </c>
      <c r="Q1733" s="6">
        <f t="shared" si="1021"/>
        <v>96.688741721854313</v>
      </c>
      <c r="R1733" s="7">
        <f t="shared" si="1022"/>
        <v>0</v>
      </c>
      <c r="S1733" s="8">
        <f t="shared" si="1023"/>
        <v>96.883741034358835</v>
      </c>
      <c r="T1733" s="9">
        <f t="shared" si="1024"/>
        <v>55</v>
      </c>
      <c r="U1733" s="5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</row>
    <row r="1734" spans="1:31">
      <c r="A1734" s="1"/>
      <c r="B1734" s="31">
        <f t="shared" si="1026"/>
        <v>2005</v>
      </c>
      <c r="C1734" s="33">
        <v>52</v>
      </c>
      <c r="D1734" s="34"/>
      <c r="E1734" s="35">
        <v>1882</v>
      </c>
      <c r="F1734" s="35">
        <v>1837</v>
      </c>
      <c r="G1734" s="35"/>
      <c r="H1734" s="35">
        <v>8146578</v>
      </c>
      <c r="I1734" s="34">
        <v>7965368</v>
      </c>
      <c r="J1734" s="34"/>
      <c r="K1734" s="72">
        <v>143826</v>
      </c>
      <c r="L1734" s="36">
        <f t="shared" si="1005"/>
        <v>187.24566226440282</v>
      </c>
      <c r="M1734" s="28">
        <f>IF(L1719=0,0,L1734/L1719*100)</f>
        <v>44.869023634294116</v>
      </c>
      <c r="N1734" s="37">
        <f t="shared" si="1025"/>
        <v>0.49213631060523166</v>
      </c>
      <c r="O1734" s="29">
        <f t="shared" si="1006"/>
        <v>4328.6811902231666</v>
      </c>
      <c r="P1734" s="30">
        <f t="shared" si="1007"/>
        <v>76.421891604675878</v>
      </c>
      <c r="Q1734" s="6">
        <f t="shared" si="1021"/>
        <v>97.608926673751327</v>
      </c>
      <c r="R1734" s="7">
        <f t="shared" si="1022"/>
        <v>0</v>
      </c>
      <c r="S1734" s="8">
        <f t="shared" si="1023"/>
        <v>97.775630454897751</v>
      </c>
      <c r="T1734" s="9">
        <f t="shared" si="1024"/>
        <v>45</v>
      </c>
      <c r="U1734" s="5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</row>
    <row r="1735" spans="1:31">
      <c r="A1735" s="1"/>
      <c r="B1735" s="31">
        <f t="shared" si="1026"/>
        <v>2006</v>
      </c>
      <c r="C1735" s="33">
        <v>31</v>
      </c>
      <c r="D1735" s="34">
        <v>0</v>
      </c>
      <c r="E1735" s="35">
        <v>2428</v>
      </c>
      <c r="F1735" s="35">
        <v>2408</v>
      </c>
      <c r="G1735" s="35">
        <v>0</v>
      </c>
      <c r="H1735" s="35">
        <v>11984049</v>
      </c>
      <c r="I1735" s="34">
        <v>11913039</v>
      </c>
      <c r="J1735" s="34">
        <v>0</v>
      </c>
      <c r="K1735" s="72">
        <v>185510</v>
      </c>
      <c r="L1735" s="36">
        <f t="shared" si="1005"/>
        <v>213.55522345544716</v>
      </c>
      <c r="M1735" s="28">
        <f>IF(L1719=0,0,L1735/L1719*100)</f>
        <v>51.173491831917609</v>
      </c>
      <c r="N1735" s="37">
        <f t="shared" si="1025"/>
        <v>14.050825462591254</v>
      </c>
      <c r="O1735" s="29">
        <f t="shared" si="1006"/>
        <v>4935.7697693574955</v>
      </c>
      <c r="P1735" s="30">
        <f t="shared" si="1007"/>
        <v>76.404448105436572</v>
      </c>
      <c r="Q1735" s="6"/>
      <c r="R1735" s="7"/>
      <c r="S1735" s="8"/>
      <c r="T1735" s="9"/>
      <c r="U1735" s="5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</row>
    <row r="1736" spans="1:31">
      <c r="A1736" s="1"/>
      <c r="B1736" s="31">
        <f t="shared" si="1026"/>
        <v>2007</v>
      </c>
      <c r="C1736" s="33">
        <v>22</v>
      </c>
      <c r="D1736" s="34"/>
      <c r="E1736" s="35">
        <v>1394</v>
      </c>
      <c r="F1736" s="35">
        <v>1365</v>
      </c>
      <c r="G1736" s="35"/>
      <c r="H1736" s="35">
        <v>7727856</v>
      </c>
      <c r="I1736" s="34">
        <v>7546706</v>
      </c>
      <c r="J1736" s="34"/>
      <c r="K1736" s="72">
        <v>103182</v>
      </c>
      <c r="L1736" s="36">
        <f t="shared" ref="L1736:L1741" si="1027">IF(H1736=0,0,H1736/K1736*3.30578)</f>
        <v>247.5876781578182</v>
      </c>
      <c r="M1736" s="28">
        <f>IF(L1719=0,0,L1736/L1719*100)</f>
        <v>59.328570010537874</v>
      </c>
      <c r="N1736" s="37">
        <f>IF(L1735=0,"     －",IF(L1736=0,"     －",(L1736-L1735)/L1735*100))</f>
        <v>15.93613780628084</v>
      </c>
      <c r="O1736" s="29">
        <f>IF(H1736=0,0,H1736/E1736)</f>
        <v>5543.6556671449071</v>
      </c>
      <c r="P1736" s="30">
        <f>IF(K1736=0,0,K1736/E1736)</f>
        <v>74.018651362984215</v>
      </c>
      <c r="Q1736" s="6"/>
      <c r="R1736" s="7"/>
      <c r="S1736" s="8"/>
      <c r="T1736" s="9"/>
      <c r="U1736" s="5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</row>
    <row r="1737" spans="1:31">
      <c r="A1737" s="1"/>
      <c r="B1737" s="31">
        <f t="shared" si="1026"/>
        <v>2008</v>
      </c>
      <c r="C1737" s="33">
        <v>17</v>
      </c>
      <c r="D1737" s="34"/>
      <c r="E1737" s="35">
        <v>283</v>
      </c>
      <c r="F1737" s="35">
        <v>211</v>
      </c>
      <c r="G1737" s="35"/>
      <c r="H1737" s="35">
        <v>1528016</v>
      </c>
      <c r="I1737" s="34">
        <v>1127536</v>
      </c>
      <c r="J1737" s="34"/>
      <c r="K1737" s="72">
        <v>20428</v>
      </c>
      <c r="L1737" s="36">
        <f t="shared" si="1027"/>
        <v>247.27260292148031</v>
      </c>
      <c r="M1737" s="28">
        <f>IF(L1719=0,0,L1737/L1719*100)</f>
        <v>59.253069632826247</v>
      </c>
      <c r="N1737" s="37">
        <f>IF(L1736=0,"     －",IF(L1737=0,"     －",(L1737-L1736)/L1736*100))</f>
        <v>-0.12725804397141829</v>
      </c>
      <c r="O1737" s="29">
        <f>IF(H1737=0,0,H1737/E1737)</f>
        <v>5399.349823321555</v>
      </c>
      <c r="P1737" s="30">
        <f>IF(K1737=0,0,K1737/E1737)</f>
        <v>72.183745583038871</v>
      </c>
      <c r="Q1737" s="6"/>
      <c r="R1737" s="7"/>
      <c r="S1737" s="8"/>
      <c r="T1737" s="9"/>
      <c r="U1737" s="5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</row>
    <row r="1738" spans="1:31">
      <c r="A1738" s="1"/>
      <c r="B1738" s="31">
        <f t="shared" si="1026"/>
        <v>2009</v>
      </c>
      <c r="C1738" s="33">
        <v>19</v>
      </c>
      <c r="D1738" s="34"/>
      <c r="E1738" s="35">
        <v>673</v>
      </c>
      <c r="F1738" s="35">
        <v>659</v>
      </c>
      <c r="G1738" s="35"/>
      <c r="H1738" s="35">
        <v>3518818</v>
      </c>
      <c r="I1738" s="34">
        <v>3435788</v>
      </c>
      <c r="J1738" s="34"/>
      <c r="K1738" s="72">
        <v>48281</v>
      </c>
      <c r="L1738" s="36">
        <f t="shared" si="1027"/>
        <v>240.93200571736293</v>
      </c>
      <c r="M1738" s="28">
        <f>IF(L1719=0,0,L1738/L1719*100)</f>
        <v>57.733694484870327</v>
      </c>
      <c r="N1738" s="37">
        <f>IF(L1737=0,"     －",IF(L1738=0,"     －",(L1738-L1737)/L1737*100))</f>
        <v>-2.5642133941263192</v>
      </c>
      <c r="O1738" s="29">
        <f>IF(H1738=0,0,H1738/E1738)</f>
        <v>5228.5557206537887</v>
      </c>
      <c r="P1738" s="30">
        <f>IF(K1738=0,0,K1738/E1738)</f>
        <v>71.739970282317984</v>
      </c>
      <c r="Q1738" s="6"/>
      <c r="R1738" s="7"/>
      <c r="S1738" s="8"/>
      <c r="T1738" s="9"/>
      <c r="U1738" s="5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</row>
    <row r="1739" spans="1:31">
      <c r="A1739" s="1"/>
      <c r="B1739" s="31">
        <f t="shared" si="1026"/>
        <v>2010</v>
      </c>
      <c r="C1739" s="33">
        <v>24</v>
      </c>
      <c r="D1739" s="34"/>
      <c r="E1739" s="35">
        <v>593</v>
      </c>
      <c r="F1739" s="35">
        <v>581</v>
      </c>
      <c r="G1739" s="35"/>
      <c r="H1739" s="35">
        <v>3070346</v>
      </c>
      <c r="I1739" s="34">
        <v>3005414</v>
      </c>
      <c r="J1739" s="34"/>
      <c r="K1739" s="72">
        <v>39936</v>
      </c>
      <c r="L1739" s="36">
        <f t="shared" si="1027"/>
        <v>254.153856166867</v>
      </c>
      <c r="M1739" s="28">
        <f>IF(L1719=0,0,L1739/L1719*100)</f>
        <v>60.902000298385992</v>
      </c>
      <c r="N1739" s="37">
        <f>IF(L1738=0,"     －",IF(L1739=0,"     －",(L1739-L1738)/L1738*100))</f>
        <v>5.487793292608294</v>
      </c>
      <c r="O1739" s="29">
        <f>IF(H1739=0,0,H1739/E1739)</f>
        <v>5177.6492411467116</v>
      </c>
      <c r="P1739" s="30">
        <f>IF(K1739=0,0,K1739/E1739)</f>
        <v>67.345699831365934</v>
      </c>
      <c r="Q1739" s="6"/>
      <c r="R1739" s="7"/>
      <c r="S1739" s="8"/>
      <c r="T1739" s="9"/>
      <c r="U1739" s="5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</row>
    <row r="1740" spans="1:31">
      <c r="A1740" s="1"/>
      <c r="B1740" s="31">
        <f t="shared" si="1026"/>
        <v>2011</v>
      </c>
      <c r="C1740" s="33">
        <v>30</v>
      </c>
      <c r="D1740" s="34"/>
      <c r="E1740" s="35">
        <v>874</v>
      </c>
      <c r="F1740" s="35">
        <v>827</v>
      </c>
      <c r="G1740" s="35"/>
      <c r="H1740" s="35">
        <v>4516800</v>
      </c>
      <c r="I1740" s="34">
        <v>4275624</v>
      </c>
      <c r="J1740" s="34"/>
      <c r="K1740" s="72">
        <v>61441</v>
      </c>
      <c r="L1740" s="36">
        <f t="shared" si="1027"/>
        <v>243.02252736771865</v>
      </c>
      <c r="M1740" s="28">
        <f>IF(L1719=0,0,L1740/L1719*100)</f>
        <v>58.234638881677569</v>
      </c>
      <c r="N1740" s="37">
        <f>IF(L1739=0,"     －",IF(L1740=0,"     －",(L1740-L1739)/L1739*100))</f>
        <v>-4.3797599481787817</v>
      </c>
      <c r="O1740" s="29">
        <f>IF(H1740=0,0,H1740/E1740)</f>
        <v>5167.9633867276889</v>
      </c>
      <c r="P1740" s="30">
        <f>IF(K1740=0,0,K1740/E1740)</f>
        <v>70.298627002288328</v>
      </c>
      <c r="Q1740" s="6"/>
      <c r="R1740" s="7"/>
      <c r="S1740" s="8"/>
      <c r="T1740" s="9"/>
      <c r="U1740" s="5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</row>
    <row r="1741" spans="1:31">
      <c r="A1741" s="1"/>
      <c r="B1741" s="31">
        <f t="shared" si="1026"/>
        <v>2012</v>
      </c>
      <c r="C1741" s="33">
        <v>26</v>
      </c>
      <c r="D1741" s="34"/>
      <c r="E1741" s="35">
        <v>1003</v>
      </c>
      <c r="F1741" s="35">
        <v>987</v>
      </c>
      <c r="G1741" s="35"/>
      <c r="H1741" s="35">
        <v>5543460</v>
      </c>
      <c r="I1741" s="34">
        <v>5477911</v>
      </c>
      <c r="J1741" s="34"/>
      <c r="K1741" s="72">
        <v>72576</v>
      </c>
      <c r="L1741" s="36">
        <f t="shared" si="1027"/>
        <v>252.50026453373016</v>
      </c>
      <c r="M1741" s="28">
        <f>IF(L1719=0,0,L1741/L1719*100)</f>
        <v>60.505755914556595</v>
      </c>
      <c r="N1741" s="37">
        <f t="shared" ref="N1741:N1743" si="1028">IF(L1740=0,"     －",IF(L1741=0,"     －",(L1741-L1740)/L1740*100))</f>
        <v>3.8999418155464634</v>
      </c>
      <c r="O1741" s="29">
        <f t="shared" ref="O1741:O1748" si="1029">IF(H1741=0,0,H1741/E1741)</f>
        <v>5526.8793619142571</v>
      </c>
      <c r="P1741" s="30">
        <f t="shared" ref="P1741:P1748" si="1030">IF(K1741=0,0,K1741/E1741)</f>
        <v>72.358923230309074</v>
      </c>
      <c r="Q1741" s="6"/>
      <c r="R1741" s="7"/>
      <c r="S1741" s="8"/>
      <c r="T1741" s="9"/>
      <c r="U1741" s="5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</row>
    <row r="1742" spans="1:31">
      <c r="A1742" s="1"/>
      <c r="B1742" s="31">
        <f t="shared" si="1026"/>
        <v>2013</v>
      </c>
      <c r="C1742" s="33">
        <v>19</v>
      </c>
      <c r="D1742" s="34"/>
      <c r="E1742" s="35">
        <v>729</v>
      </c>
      <c r="F1742" s="35">
        <v>727</v>
      </c>
      <c r="G1742" s="35"/>
      <c r="H1742" s="35">
        <v>4196838</v>
      </c>
      <c r="I1742" s="34">
        <v>4186770</v>
      </c>
      <c r="J1742" s="34"/>
      <c r="K1742" s="72">
        <v>51522</v>
      </c>
      <c r="L1742" s="36">
        <f>IF(H1742=0,0,H1742/K1742*3.30578)</f>
        <v>269.27959170140912</v>
      </c>
      <c r="M1742" s="28">
        <f>IF(L1719=0,0,L1742/L1719*100)</f>
        <v>64.526527440847204</v>
      </c>
      <c r="N1742" s="37">
        <f t="shared" si="1028"/>
        <v>6.6452711242357907</v>
      </c>
      <c r="O1742" s="29">
        <f t="shared" si="1029"/>
        <v>5756.9794238683126</v>
      </c>
      <c r="P1742" s="30">
        <f t="shared" si="1030"/>
        <v>70.674897119341566</v>
      </c>
      <c r="Q1742" s="6"/>
      <c r="R1742" s="7"/>
      <c r="S1742" s="8"/>
      <c r="T1742" s="9"/>
      <c r="U1742" s="5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</row>
    <row r="1743" spans="1:31">
      <c r="A1743" s="1"/>
      <c r="B1743" s="31">
        <f t="shared" si="1026"/>
        <v>2014</v>
      </c>
      <c r="C1743" s="33">
        <v>14</v>
      </c>
      <c r="D1743" s="34"/>
      <c r="E1743" s="35">
        <v>418</v>
      </c>
      <c r="F1743" s="35">
        <v>418</v>
      </c>
      <c r="G1743" s="35"/>
      <c r="H1743" s="35">
        <v>2410355</v>
      </c>
      <c r="I1743" s="34">
        <v>2410355</v>
      </c>
      <c r="J1743" s="34"/>
      <c r="K1743" s="72">
        <v>27832</v>
      </c>
      <c r="L1743" s="36">
        <f>IF(H1743=0,0,H1743/K1743*3.30578)</f>
        <v>286.29287697254961</v>
      </c>
      <c r="M1743" s="28">
        <f>IF(L1719=0,0,L1743/L1719*100)</f>
        <v>68.603361529798562</v>
      </c>
      <c r="N1743" s="37">
        <f t="shared" si="1028"/>
        <v>6.3180745201090778</v>
      </c>
      <c r="O1743" s="29">
        <f t="shared" si="1029"/>
        <v>5766.3995215311006</v>
      </c>
      <c r="P1743" s="30">
        <f t="shared" si="1030"/>
        <v>66.58373205741627</v>
      </c>
      <c r="Q1743" s="6"/>
      <c r="R1743" s="7"/>
      <c r="S1743" s="8"/>
      <c r="T1743" s="9"/>
      <c r="U1743" s="5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</row>
    <row r="1744" spans="1:31">
      <c r="A1744" s="1"/>
      <c r="B1744" s="31">
        <f t="shared" ref="B1744:B1753" si="1031">B1743+1</f>
        <v>2015</v>
      </c>
      <c r="C1744" s="33">
        <v>30</v>
      </c>
      <c r="D1744" s="34"/>
      <c r="E1744" s="35">
        <v>945</v>
      </c>
      <c r="F1744" s="35">
        <v>921</v>
      </c>
      <c r="G1744" s="35"/>
      <c r="H1744" s="35">
        <v>6301828</v>
      </c>
      <c r="I1744" s="34">
        <v>6142298</v>
      </c>
      <c r="J1744" s="34"/>
      <c r="K1744" s="72">
        <v>64339</v>
      </c>
      <c r="L1744" s="36">
        <f>IF(H1744=0,0,H1744/K1744*3.30578)</f>
        <v>323.7920540549278</v>
      </c>
      <c r="M1744" s="28">
        <f>IF(L1719=0,0,L1744/L1719*100)</f>
        <v>77.589158276320461</v>
      </c>
      <c r="N1744" s="37">
        <f>IF(L1743=0,"     －",IF(L1744=0,"     －",(L1744-L1743)/L1743*100))</f>
        <v>13.098187240604558</v>
      </c>
      <c r="O1744" s="29">
        <f t="shared" si="1029"/>
        <v>6668.6010582010585</v>
      </c>
      <c r="P1744" s="30">
        <f t="shared" si="1030"/>
        <v>68.083597883597889</v>
      </c>
      <c r="Q1744" s="6"/>
      <c r="R1744" s="7"/>
      <c r="S1744" s="8"/>
      <c r="T1744" s="9"/>
      <c r="U1744" s="5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</row>
    <row r="1745" spans="1:31">
      <c r="A1745" s="1"/>
      <c r="B1745" s="31">
        <f t="shared" si="1031"/>
        <v>2016</v>
      </c>
      <c r="C1745" s="33">
        <v>38</v>
      </c>
      <c r="D1745" s="34"/>
      <c r="E1745" s="35">
        <v>986</v>
      </c>
      <c r="F1745" s="35">
        <v>968</v>
      </c>
      <c r="G1745" s="35"/>
      <c r="H1745" s="35">
        <v>6520478</v>
      </c>
      <c r="I1745" s="34">
        <v>6425837</v>
      </c>
      <c r="J1745" s="34"/>
      <c r="K1745" s="72">
        <v>70252</v>
      </c>
      <c r="L1745" s="36">
        <f>IF(H1745=0,0,H1745/K1745*3.30578)</f>
        <v>306.82778800375792</v>
      </c>
      <c r="M1745" s="28">
        <f>IF(L1719=0,0,L1745/L1719*100)</f>
        <v>73.524070491730953</v>
      </c>
      <c r="N1745" s="37">
        <f>IF(L1744=0,"     －",IF(L1745=0,"     －",(L1745-L1744)/L1744*100))</f>
        <v>-5.2392471769217916</v>
      </c>
      <c r="O1745" s="29">
        <f t="shared" si="1029"/>
        <v>6613.0608519269781</v>
      </c>
      <c r="P1745" s="30">
        <f t="shared" si="1030"/>
        <v>71.249492900608516</v>
      </c>
      <c r="Q1745" s="6"/>
      <c r="R1745" s="7"/>
      <c r="S1745" s="8"/>
      <c r="T1745" s="9"/>
      <c r="U1745" s="5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</row>
    <row r="1746" spans="1:31">
      <c r="A1746" s="1"/>
      <c r="B1746" s="31">
        <f t="shared" si="1031"/>
        <v>2017</v>
      </c>
      <c r="C1746" s="33">
        <v>26</v>
      </c>
      <c r="D1746" s="34"/>
      <c r="E1746" s="35">
        <v>535</v>
      </c>
      <c r="F1746" s="35">
        <v>509</v>
      </c>
      <c r="G1746" s="35"/>
      <c r="H1746" s="35">
        <v>3101350</v>
      </c>
      <c r="I1746" s="34">
        <v>2919592</v>
      </c>
      <c r="J1746" s="34"/>
      <c r="K1746" s="72">
        <v>30479</v>
      </c>
      <c r="L1746" s="36">
        <f t="shared" ref="L1746:L1753" si="1032">IF(H1746=0,0,H1746/K1746*3.30578)</f>
        <v>336.37523550641424</v>
      </c>
      <c r="M1746" s="28">
        <f>IF(L1719=0,0,L1746/L1719*100)</f>
        <v>80.604422069957039</v>
      </c>
      <c r="N1746" s="37">
        <f>IF(L1745=0,"     －",IF(L1746=0,"     －",(L1746-L1745)/L1745*100))</f>
        <v>9.6299776806051334</v>
      </c>
      <c r="O1746" s="29">
        <f t="shared" si="1029"/>
        <v>5796.9158878504677</v>
      </c>
      <c r="P1746" s="30">
        <f t="shared" si="1030"/>
        <v>56.970093457943925</v>
      </c>
      <c r="Q1746" s="6"/>
      <c r="R1746" s="7"/>
      <c r="S1746" s="8"/>
      <c r="T1746" s="9"/>
      <c r="U1746" s="5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</row>
    <row r="1747" spans="1:31">
      <c r="A1747" s="1"/>
      <c r="B1747" s="31">
        <f t="shared" si="1031"/>
        <v>2018</v>
      </c>
      <c r="C1747" s="33">
        <v>11</v>
      </c>
      <c r="D1747" s="34"/>
      <c r="E1747" s="35">
        <v>304</v>
      </c>
      <c r="F1747" s="35">
        <v>298</v>
      </c>
      <c r="G1747" s="35"/>
      <c r="H1747" s="35">
        <v>2198806</v>
      </c>
      <c r="I1747" s="34">
        <v>2157632</v>
      </c>
      <c r="J1747" s="34"/>
      <c r="K1747" s="72">
        <v>20764</v>
      </c>
      <c r="L1747" s="36">
        <f t="shared" si="1032"/>
        <v>350.06592654016566</v>
      </c>
      <c r="M1747" s="28">
        <f>IF(L1719=0,0,L1747/L1719*100)</f>
        <v>83.88507451410176</v>
      </c>
      <c r="N1747" s="37">
        <f>IF(L1746=0,"     －",IF(L1747=0,"     －",(L1747-L1746)/L1746*100))</f>
        <v>4.0700650905944462</v>
      </c>
      <c r="O1747" s="29">
        <f t="shared" si="1029"/>
        <v>7232.9144736842109</v>
      </c>
      <c r="P1747" s="30">
        <f t="shared" si="1030"/>
        <v>68.30263157894737</v>
      </c>
      <c r="Q1747" s="6"/>
      <c r="R1747" s="7"/>
      <c r="S1747" s="8"/>
      <c r="T1747" s="9"/>
      <c r="U1747" s="5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</row>
    <row r="1748" spans="1:31">
      <c r="A1748" s="1"/>
      <c r="B1748" s="31">
        <f t="shared" si="1031"/>
        <v>2019</v>
      </c>
      <c r="C1748" s="33">
        <v>20</v>
      </c>
      <c r="D1748" s="34"/>
      <c r="E1748" s="35">
        <v>302</v>
      </c>
      <c r="F1748" s="35">
        <v>287</v>
      </c>
      <c r="G1748" s="35"/>
      <c r="H1748" s="35">
        <v>1958772</v>
      </c>
      <c r="I1748" s="34">
        <v>1871497</v>
      </c>
      <c r="J1748" s="34"/>
      <c r="K1748" s="72">
        <v>18668</v>
      </c>
      <c r="L1748" s="36">
        <f t="shared" si="1032"/>
        <v>346.86465085493893</v>
      </c>
      <c r="M1748" s="28">
        <f>IF(L1719=0,0,L1748/L1719*100)</f>
        <v>83.117964009947571</v>
      </c>
      <c r="N1748" s="37">
        <f>IF(L1747=0,"     －",IF(L1748=0,"     －",(L1748-L1747)/L1747*100))</f>
        <v>-0.91447794330232446</v>
      </c>
      <c r="O1748" s="29">
        <f t="shared" si="1029"/>
        <v>6486</v>
      </c>
      <c r="P1748" s="30">
        <f t="shared" si="1030"/>
        <v>61.814569536423839</v>
      </c>
      <c r="Q1748" s="6"/>
      <c r="R1748" s="7"/>
      <c r="S1748" s="8"/>
      <c r="T1748" s="9"/>
      <c r="U1748" s="5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</row>
    <row r="1749" spans="1:31">
      <c r="A1749" s="1"/>
      <c r="B1749" s="31">
        <f t="shared" si="1031"/>
        <v>2020</v>
      </c>
      <c r="C1749" s="33">
        <v>20</v>
      </c>
      <c r="D1749" s="34"/>
      <c r="E1749" s="35">
        <v>200</v>
      </c>
      <c r="F1749" s="35">
        <v>186</v>
      </c>
      <c r="G1749" s="35"/>
      <c r="H1749" s="35">
        <v>1219514</v>
      </c>
      <c r="I1749" s="34">
        <v>1129655</v>
      </c>
      <c r="J1749" s="34"/>
      <c r="K1749" s="72">
        <v>11608</v>
      </c>
      <c r="L1749" s="36">
        <f t="shared" si="1032"/>
        <v>347.29884484148863</v>
      </c>
      <c r="M1749" s="28">
        <f>IF(L1719=0,0,L1749/L1719*100)</f>
        <v>83.222008397458453</v>
      </c>
      <c r="N1749" s="37">
        <f t="shared" ref="N1749:N1753" si="1033">IF(L1748=0,"     －",IF(L1749=0,"     －",(L1749-L1748)/L1748*100))</f>
        <v>0.12517677586329887</v>
      </c>
      <c r="O1749" s="29">
        <f>IF(H1749=0,0,H1749/E1749)</f>
        <v>6097.57</v>
      </c>
      <c r="P1749" s="30">
        <f>IF(K1749=0,0,K1749/E1749)</f>
        <v>58.04</v>
      </c>
      <c r="Q1749" s="6"/>
      <c r="R1749" s="7"/>
      <c r="S1749" s="8"/>
      <c r="T1749" s="9"/>
      <c r="U1749" s="5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</row>
    <row r="1750" spans="1:31">
      <c r="A1750" s="1"/>
      <c r="B1750" s="31">
        <f t="shared" si="1031"/>
        <v>2021</v>
      </c>
      <c r="C1750" s="81">
        <v>17</v>
      </c>
      <c r="D1750" s="34"/>
      <c r="E1750" s="35">
        <v>203</v>
      </c>
      <c r="F1750" s="35">
        <v>192</v>
      </c>
      <c r="G1750" s="35"/>
      <c r="H1750" s="35">
        <v>821483</v>
      </c>
      <c r="I1750" s="34">
        <v>763245</v>
      </c>
      <c r="J1750" s="34"/>
      <c r="K1750" s="72">
        <v>7699</v>
      </c>
      <c r="L1750" s="36">
        <f t="shared" si="1032"/>
        <v>352.72659718664761</v>
      </c>
      <c r="M1750" s="28">
        <f>IF(L1719=0,0,L1750/L1719*100)</f>
        <v>84.522641722208817</v>
      </c>
      <c r="N1750" s="37">
        <f t="shared" si="1033"/>
        <v>1.5628477968696586</v>
      </c>
      <c r="O1750" s="29">
        <f>IF(H1750=0,0,H1750/E1750)</f>
        <v>4046.7142857142858</v>
      </c>
      <c r="P1750" s="30">
        <f>IF(K1750=0,0,K1750/E1750)</f>
        <v>37.926108374384235</v>
      </c>
      <c r="Q1750" s="6"/>
      <c r="R1750" s="7"/>
      <c r="S1750" s="8"/>
      <c r="T1750" s="9"/>
      <c r="U1750" s="5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</row>
    <row r="1751" spans="1:31">
      <c r="A1751" s="1"/>
      <c r="B1751" s="31">
        <f t="shared" si="1031"/>
        <v>2022</v>
      </c>
      <c r="C1751" s="81">
        <v>25</v>
      </c>
      <c r="D1751" s="34"/>
      <c r="E1751" s="35">
        <v>489</v>
      </c>
      <c r="F1751" s="35">
        <v>488</v>
      </c>
      <c r="G1751" s="35"/>
      <c r="H1751" s="35">
        <v>3454976</v>
      </c>
      <c r="I1751" s="34">
        <v>3448528</v>
      </c>
      <c r="J1751" s="34"/>
      <c r="K1751" s="72">
        <v>31047</v>
      </c>
      <c r="L1751" s="36">
        <f t="shared" si="1032"/>
        <v>367.87420882146421</v>
      </c>
      <c r="M1751" s="28">
        <f>IF(L1719=0,0,L1751/L1719*100)</f>
        <v>88.152410958122928</v>
      </c>
      <c r="N1751" s="37">
        <f t="shared" si="1033"/>
        <v>4.2944342036110017</v>
      </c>
      <c r="O1751" s="29">
        <f>IF(H1751=0,0,H1751/E1751)</f>
        <v>7065.3905930470346</v>
      </c>
      <c r="P1751" s="30">
        <f>IF(K1751=0,0,K1751/E1751)</f>
        <v>63.490797546012267</v>
      </c>
      <c r="Q1751" s="6"/>
      <c r="R1751" s="7"/>
      <c r="S1751" s="8"/>
      <c r="T1751" s="9"/>
      <c r="U1751" s="5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</row>
    <row r="1752" spans="1:31">
      <c r="A1752" s="1"/>
      <c r="B1752" s="31">
        <f t="shared" si="1031"/>
        <v>2023</v>
      </c>
      <c r="C1752" s="81">
        <v>9</v>
      </c>
      <c r="D1752" s="34"/>
      <c r="E1752" s="35">
        <v>204</v>
      </c>
      <c r="F1752" s="35">
        <v>196</v>
      </c>
      <c r="G1752" s="35"/>
      <c r="H1752" s="35">
        <v>1165154</v>
      </c>
      <c r="I1752" s="34">
        <v>1089514</v>
      </c>
      <c r="J1752" s="34"/>
      <c r="K1752" s="72">
        <v>9504</v>
      </c>
      <c r="L1752" s="36">
        <f t="shared" si="1032"/>
        <v>405.27596697390572</v>
      </c>
      <c r="M1752" s="28">
        <f>IF(L1719=0,0,L1752/L1719*100)</f>
        <v>97.114863546938338</v>
      </c>
      <c r="N1752" s="37">
        <f t="shared" si="1033"/>
        <v>10.166996559031199</v>
      </c>
      <c r="O1752" s="29">
        <f>IF(H1752=0,0,H1752/E1752)</f>
        <v>5711.5392156862745</v>
      </c>
      <c r="P1752" s="30">
        <f>IF(K1752=0,0,K1752/E1752)</f>
        <v>46.588235294117645</v>
      </c>
      <c r="Q1752" s="6"/>
      <c r="R1752" s="7"/>
      <c r="S1752" s="8"/>
      <c r="T1752" s="9"/>
      <c r="U1752" s="5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</row>
    <row r="1753" spans="1:31">
      <c r="A1753" s="1"/>
      <c r="B1753" s="31">
        <f t="shared" si="1031"/>
        <v>2024</v>
      </c>
      <c r="C1753" s="81">
        <v>29</v>
      </c>
      <c r="D1753" s="34"/>
      <c r="E1753" s="35">
        <v>420</v>
      </c>
      <c r="F1753" s="35">
        <v>416</v>
      </c>
      <c r="G1753" s="35"/>
      <c r="H1753" s="35">
        <v>3288906</v>
      </c>
      <c r="I1753" s="34">
        <v>3253166</v>
      </c>
      <c r="J1753" s="34"/>
      <c r="K1753" s="72">
        <v>25254</v>
      </c>
      <c r="L1753" s="36">
        <f t="shared" si="1032"/>
        <v>430.52188471846046</v>
      </c>
      <c r="M1753" s="28">
        <f>IF(L1719=0,0,L1753/L1719*100)</f>
        <v>103.16445458285959</v>
      </c>
      <c r="N1753" s="37">
        <f t="shared" si="1033"/>
        <v>6.2293152818953672</v>
      </c>
      <c r="O1753" s="29">
        <f>IF(H1753=0,0,H1753/E1753)</f>
        <v>7830.7285714285717</v>
      </c>
      <c r="P1753" s="30">
        <f>IF(K1753=0,0,K1753/E1753)</f>
        <v>60.128571428571426</v>
      </c>
      <c r="Q1753" s="6"/>
      <c r="R1753" s="7"/>
      <c r="S1753" s="8"/>
      <c r="T1753" s="9"/>
      <c r="U1753" s="5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</row>
    <row r="1754" spans="1:31">
      <c r="A1754" s="1"/>
      <c r="B1754" s="58" t="s">
        <v>75</v>
      </c>
      <c r="C1754" s="59">
        <v>8</v>
      </c>
      <c r="D1754" s="60">
        <v>6</v>
      </c>
      <c r="E1754" s="61">
        <v>220</v>
      </c>
      <c r="F1754" s="61">
        <v>204</v>
      </c>
      <c r="G1754" s="61">
        <v>167</v>
      </c>
      <c r="H1754" s="61">
        <v>1552560</v>
      </c>
      <c r="I1754" s="60">
        <v>1385337</v>
      </c>
      <c r="J1754" s="60">
        <v>1124910</v>
      </c>
      <c r="K1754" s="73">
        <v>16174</v>
      </c>
      <c r="L1754" s="63">
        <f t="shared" si="1005"/>
        <v>317.32544805242981</v>
      </c>
      <c r="M1754" s="62">
        <v>100</v>
      </c>
      <c r="N1754" s="63"/>
      <c r="O1754" s="64">
        <f t="shared" si="1006"/>
        <v>7057.090909090909</v>
      </c>
      <c r="P1754" s="65">
        <f t="shared" si="1007"/>
        <v>73.518181818181816</v>
      </c>
      <c r="Q1754" s="6">
        <f t="shared" ref="Q1754:Q1769" si="1034">IF(F1754=0,0,F1754/E1754*100)</f>
        <v>92.72727272727272</v>
      </c>
      <c r="R1754" s="7">
        <f t="shared" ref="R1754:R1769" si="1035">IF(G1754=0,0,G1754/E1754*100)</f>
        <v>75.909090909090907</v>
      </c>
      <c r="S1754" s="8">
        <f t="shared" ref="S1754:S1769" si="1036">IF(I1754=0,0,I1754/H1754*100)</f>
        <v>89.229208533003558</v>
      </c>
      <c r="T1754" s="9">
        <f t="shared" ref="T1754:T1769" si="1037">E1754-F1754</f>
        <v>16</v>
      </c>
      <c r="U1754" s="5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</row>
    <row r="1755" spans="1:31">
      <c r="A1755" s="1"/>
      <c r="B1755" s="31">
        <v>1991</v>
      </c>
      <c r="C1755" s="33">
        <v>10</v>
      </c>
      <c r="D1755" s="34">
        <v>3</v>
      </c>
      <c r="E1755" s="35">
        <v>262</v>
      </c>
      <c r="F1755" s="35">
        <v>222</v>
      </c>
      <c r="G1755" s="35">
        <v>162</v>
      </c>
      <c r="H1755" s="35">
        <v>1631344</v>
      </c>
      <c r="I1755" s="34">
        <v>1315496</v>
      </c>
      <c r="J1755" s="34">
        <v>820287</v>
      </c>
      <c r="K1755" s="72">
        <v>14744</v>
      </c>
      <c r="L1755" s="36">
        <f t="shared" si="1005"/>
        <v>365.76670973412911</v>
      </c>
      <c r="M1755" s="28">
        <f>IF(L1754=0,0,L1755/L1754*100)</f>
        <v>115.26548279660686</v>
      </c>
      <c r="N1755" s="37">
        <f t="shared" ref="N1755:N1770" si="1038">IF(L1754=0,"     －",IF(L1755=0,"     －",(L1755-L1754)/L1754*100))</f>
        <v>15.265482796606857</v>
      </c>
      <c r="O1755" s="29">
        <f t="shared" si="1006"/>
        <v>6226.5038167938928</v>
      </c>
      <c r="P1755" s="30">
        <f t="shared" si="1007"/>
        <v>56.274809160305345</v>
      </c>
      <c r="Q1755" s="6">
        <f t="shared" si="1034"/>
        <v>84.732824427480907</v>
      </c>
      <c r="R1755" s="7">
        <f t="shared" si="1035"/>
        <v>61.832061068702295</v>
      </c>
      <c r="S1755" s="8">
        <f t="shared" si="1036"/>
        <v>80.638786178758124</v>
      </c>
      <c r="T1755" s="9">
        <f t="shared" si="1037"/>
        <v>40</v>
      </c>
      <c r="U1755" s="5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</row>
    <row r="1756" spans="1:31">
      <c r="A1756" s="1"/>
      <c r="B1756" s="31">
        <v>1992</v>
      </c>
      <c r="C1756" s="33">
        <v>10</v>
      </c>
      <c r="D1756" s="34">
        <v>7</v>
      </c>
      <c r="E1756" s="35">
        <v>247</v>
      </c>
      <c r="F1756" s="35">
        <v>203</v>
      </c>
      <c r="G1756" s="35">
        <v>189</v>
      </c>
      <c r="H1756" s="35">
        <v>1357672</v>
      </c>
      <c r="I1756" s="34">
        <v>1163855</v>
      </c>
      <c r="J1756" s="34">
        <v>1065537</v>
      </c>
      <c r="K1756" s="72">
        <v>14566</v>
      </c>
      <c r="L1756" s="36">
        <f t="shared" si="1005"/>
        <v>308.1261117781134</v>
      </c>
      <c r="M1756" s="28">
        <f>IF(L1754=0,0,L1756/L1754*100)</f>
        <v>97.100977456810696</v>
      </c>
      <c r="N1756" s="37">
        <f t="shared" si="1038"/>
        <v>-15.758842021985512</v>
      </c>
      <c r="O1756" s="29">
        <f t="shared" si="1006"/>
        <v>5496.6477732793519</v>
      </c>
      <c r="P1756" s="30">
        <f t="shared" si="1007"/>
        <v>58.97165991902834</v>
      </c>
      <c r="Q1756" s="6">
        <f t="shared" si="1034"/>
        <v>82.186234817813769</v>
      </c>
      <c r="R1756" s="7">
        <f t="shared" si="1035"/>
        <v>76.518218623481786</v>
      </c>
      <c r="S1756" s="8">
        <f t="shared" si="1036"/>
        <v>85.724313383497631</v>
      </c>
      <c r="T1756" s="9">
        <f t="shared" si="1037"/>
        <v>44</v>
      </c>
      <c r="U1756" s="5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</row>
    <row r="1757" spans="1:31">
      <c r="A1757" s="1"/>
      <c r="B1757" s="31">
        <f>B1756+1</f>
        <v>1993</v>
      </c>
      <c r="C1757" s="33">
        <v>14</v>
      </c>
      <c r="D1757" s="34">
        <v>7</v>
      </c>
      <c r="E1757" s="35">
        <v>600</v>
      </c>
      <c r="F1757" s="35">
        <v>590</v>
      </c>
      <c r="G1757" s="35">
        <v>555</v>
      </c>
      <c r="H1757" s="35">
        <v>2754512</v>
      </c>
      <c r="I1757" s="34">
        <v>2708442</v>
      </c>
      <c r="J1757" s="34">
        <v>2547320</v>
      </c>
      <c r="K1757" s="72">
        <v>36395</v>
      </c>
      <c r="L1757" s="36">
        <f t="shared" si="1005"/>
        <v>250.19400135623025</v>
      </c>
      <c r="M1757" s="28">
        <f>IF(L1754=0,0,L1757/L1754*100)</f>
        <v>78.844606662271914</v>
      </c>
      <c r="N1757" s="37">
        <f t="shared" si="1038"/>
        <v>-18.801428443559175</v>
      </c>
      <c r="O1757" s="29">
        <f t="shared" si="1006"/>
        <v>4590.8533333333335</v>
      </c>
      <c r="P1757" s="30">
        <f t="shared" si="1007"/>
        <v>60.658333333333331</v>
      </c>
      <c r="Q1757" s="6">
        <f t="shared" si="1034"/>
        <v>98.333333333333329</v>
      </c>
      <c r="R1757" s="7">
        <f t="shared" si="1035"/>
        <v>92.5</v>
      </c>
      <c r="S1757" s="8">
        <f t="shared" si="1036"/>
        <v>98.32747143595671</v>
      </c>
      <c r="T1757" s="9">
        <f t="shared" si="1037"/>
        <v>10</v>
      </c>
      <c r="U1757" s="5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</row>
    <row r="1758" spans="1:31">
      <c r="A1758" s="1"/>
      <c r="B1758" s="31">
        <f t="shared" ref="B1758:B1778" si="1039">B1757+1</f>
        <v>1994</v>
      </c>
      <c r="C1758" s="33">
        <v>21</v>
      </c>
      <c r="D1758" s="34">
        <v>17</v>
      </c>
      <c r="E1758" s="35">
        <v>893</v>
      </c>
      <c r="F1758" s="35">
        <v>873</v>
      </c>
      <c r="G1758" s="35">
        <v>848</v>
      </c>
      <c r="H1758" s="35">
        <v>4866425</v>
      </c>
      <c r="I1758" s="34">
        <v>4762855</v>
      </c>
      <c r="J1758" s="34">
        <v>4634139</v>
      </c>
      <c r="K1758" s="72">
        <v>60855</v>
      </c>
      <c r="L1758" s="36">
        <f t="shared" si="1005"/>
        <v>264.35511357324788</v>
      </c>
      <c r="M1758" s="28">
        <f>IF(L1754=0,0,L1758/L1754*100)</f>
        <v>83.307252915174345</v>
      </c>
      <c r="N1758" s="37">
        <f t="shared" si="1038"/>
        <v>5.6600526552412465</v>
      </c>
      <c r="O1758" s="29">
        <f t="shared" si="1006"/>
        <v>5449.5240761478162</v>
      </c>
      <c r="P1758" s="30">
        <f t="shared" si="1007"/>
        <v>68.146696528555438</v>
      </c>
      <c r="Q1758" s="6">
        <f t="shared" si="1034"/>
        <v>97.760358342665171</v>
      </c>
      <c r="R1758" s="7">
        <f t="shared" si="1035"/>
        <v>94.960806270996642</v>
      </c>
      <c r="S1758" s="8">
        <f t="shared" si="1036"/>
        <v>97.871743631104962</v>
      </c>
      <c r="T1758" s="9">
        <f t="shared" si="1037"/>
        <v>20</v>
      </c>
      <c r="U1758" s="5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</row>
    <row r="1759" spans="1:31">
      <c r="A1759" s="1"/>
      <c r="B1759" s="31">
        <f t="shared" si="1039"/>
        <v>1995</v>
      </c>
      <c r="C1759" s="33">
        <v>34</v>
      </c>
      <c r="D1759" s="34">
        <v>25</v>
      </c>
      <c r="E1759" s="35">
        <v>1272</v>
      </c>
      <c r="F1759" s="35">
        <v>1210</v>
      </c>
      <c r="G1759" s="35">
        <v>1074</v>
      </c>
      <c r="H1759" s="35">
        <v>6375992</v>
      </c>
      <c r="I1759" s="34">
        <v>6094978</v>
      </c>
      <c r="J1759" s="34">
        <v>5411066</v>
      </c>
      <c r="K1759" s="72">
        <v>87454</v>
      </c>
      <c r="L1759" s="36">
        <f t="shared" si="1005"/>
        <v>241.01386824799323</v>
      </c>
      <c r="M1759" s="28">
        <f>IF(L1754=0,0,L1759/L1754*100)</f>
        <v>75.9516356873376</v>
      </c>
      <c r="N1759" s="37">
        <f t="shared" si="1038"/>
        <v>-8.8295039992813393</v>
      </c>
      <c r="O1759" s="29">
        <f t="shared" si="1006"/>
        <v>5012.5723270440249</v>
      </c>
      <c r="P1759" s="30">
        <f t="shared" si="1007"/>
        <v>68.753144654088047</v>
      </c>
      <c r="Q1759" s="6">
        <f t="shared" si="1034"/>
        <v>95.125786163522008</v>
      </c>
      <c r="R1759" s="7">
        <f t="shared" si="1035"/>
        <v>84.433962264150935</v>
      </c>
      <c r="S1759" s="8">
        <f t="shared" si="1036"/>
        <v>95.592623077318791</v>
      </c>
      <c r="T1759" s="9">
        <f t="shared" si="1037"/>
        <v>62</v>
      </c>
      <c r="U1759" s="5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</row>
    <row r="1760" spans="1:31">
      <c r="A1760" s="1"/>
      <c r="B1760" s="31">
        <f t="shared" si="1039"/>
        <v>1996</v>
      </c>
      <c r="C1760" s="33">
        <v>27</v>
      </c>
      <c r="D1760" s="34">
        <v>24</v>
      </c>
      <c r="E1760" s="35">
        <v>792</v>
      </c>
      <c r="F1760" s="35">
        <v>779</v>
      </c>
      <c r="G1760" s="35">
        <v>707</v>
      </c>
      <c r="H1760" s="35">
        <v>3603835</v>
      </c>
      <c r="I1760" s="34">
        <v>3547945</v>
      </c>
      <c r="J1760" s="34">
        <v>3224382</v>
      </c>
      <c r="K1760" s="72">
        <v>56531</v>
      </c>
      <c r="L1760" s="36">
        <f t="shared" si="1005"/>
        <v>210.74252474394578</v>
      </c>
      <c r="M1760" s="28">
        <f>IF(L1754=0,0,L1760/L1754*100)</f>
        <v>66.412109724375483</v>
      </c>
      <c r="N1760" s="37">
        <f t="shared" si="1038"/>
        <v>-12.56000068547902</v>
      </c>
      <c r="O1760" s="29">
        <f t="shared" si="1006"/>
        <v>4550.2967171717173</v>
      </c>
      <c r="P1760" s="30">
        <f t="shared" si="1007"/>
        <v>71.377525252525245</v>
      </c>
      <c r="Q1760" s="6">
        <f t="shared" si="1034"/>
        <v>98.358585858585855</v>
      </c>
      <c r="R1760" s="7">
        <f t="shared" si="1035"/>
        <v>89.267676767676761</v>
      </c>
      <c r="S1760" s="8">
        <f t="shared" si="1036"/>
        <v>98.449152083821829</v>
      </c>
      <c r="T1760" s="9">
        <f t="shared" si="1037"/>
        <v>13</v>
      </c>
      <c r="U1760" s="5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</row>
    <row r="1761" spans="1:31">
      <c r="A1761" s="1"/>
      <c r="B1761" s="31">
        <f t="shared" si="1039"/>
        <v>1997</v>
      </c>
      <c r="C1761" s="33">
        <v>23</v>
      </c>
      <c r="D1761">
        <v>19</v>
      </c>
      <c r="E1761" s="35">
        <v>648</v>
      </c>
      <c r="F1761" s="35">
        <v>630</v>
      </c>
      <c r="G1761" s="35">
        <v>584</v>
      </c>
      <c r="H1761" s="35">
        <v>3205865</v>
      </c>
      <c r="I1761" s="34">
        <v>3131356</v>
      </c>
      <c r="J1761" s="34">
        <v>2904413</v>
      </c>
      <c r="K1761" s="72">
        <v>48355</v>
      </c>
      <c r="L1761" s="36">
        <f t="shared" si="1005"/>
        <v>219.16832591665806</v>
      </c>
      <c r="M1761" s="28">
        <f>IF(L1754=0,0,L1761/L1754*100)</f>
        <v>69.067365148869555</v>
      </c>
      <c r="N1761" s="37">
        <f t="shared" si="1038"/>
        <v>3.9981494873660233</v>
      </c>
      <c r="O1761" s="29">
        <f t="shared" si="1006"/>
        <v>4947.3225308641977</v>
      </c>
      <c r="P1761" s="30">
        <f t="shared" si="1007"/>
        <v>74.621913580246911</v>
      </c>
      <c r="Q1761" s="6">
        <f t="shared" si="1034"/>
        <v>97.222222222222214</v>
      </c>
      <c r="R1761" s="7">
        <f t="shared" si="1035"/>
        <v>90.123456790123456</v>
      </c>
      <c r="S1761" s="8">
        <f t="shared" si="1036"/>
        <v>97.675853474803205</v>
      </c>
      <c r="T1761" s="9">
        <f t="shared" si="1037"/>
        <v>18</v>
      </c>
      <c r="U1761" s="5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</row>
    <row r="1762" spans="1:31">
      <c r="A1762" s="1"/>
      <c r="B1762" s="31">
        <f t="shared" si="1039"/>
        <v>1998</v>
      </c>
      <c r="C1762" s="33">
        <v>24</v>
      </c>
      <c r="D1762" s="34">
        <v>15</v>
      </c>
      <c r="E1762" s="35">
        <v>662</v>
      </c>
      <c r="F1762" s="35">
        <v>556</v>
      </c>
      <c r="G1762" s="35">
        <v>480</v>
      </c>
      <c r="H1762" s="35">
        <v>2735580</v>
      </c>
      <c r="I1762" s="34">
        <v>2311590</v>
      </c>
      <c r="J1762" s="34">
        <v>1995500</v>
      </c>
      <c r="K1762" s="72">
        <v>48098</v>
      </c>
      <c r="L1762" s="36">
        <f t="shared" si="1005"/>
        <v>188.01666706307955</v>
      </c>
      <c r="M1762" s="28">
        <f>IF(L1754=0,0,L1762/L1754*100)</f>
        <v>59.250421993263735</v>
      </c>
      <c r="N1762" s="37">
        <f t="shared" si="1038"/>
        <v>-14.213577040974606</v>
      </c>
      <c r="O1762" s="29">
        <f t="shared" si="1006"/>
        <v>4132.2960725075527</v>
      </c>
      <c r="P1762" s="30">
        <f t="shared" si="1007"/>
        <v>72.655589123867074</v>
      </c>
      <c r="Q1762" s="6">
        <f t="shared" si="1034"/>
        <v>83.987915407854985</v>
      </c>
      <c r="R1762" s="7">
        <f t="shared" si="1035"/>
        <v>72.507552870090635</v>
      </c>
      <c r="S1762" s="8">
        <f t="shared" si="1036"/>
        <v>84.500910227447207</v>
      </c>
      <c r="T1762" s="9">
        <f t="shared" si="1037"/>
        <v>106</v>
      </c>
      <c r="U1762" s="5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</row>
    <row r="1763" spans="1:31">
      <c r="A1763" s="1"/>
      <c r="B1763" s="31">
        <f t="shared" si="1039"/>
        <v>1999</v>
      </c>
      <c r="C1763" s="33">
        <v>22</v>
      </c>
      <c r="D1763" s="34">
        <v>20</v>
      </c>
      <c r="E1763" s="35">
        <v>738</v>
      </c>
      <c r="F1763" s="35">
        <v>723</v>
      </c>
      <c r="G1763" s="35">
        <v>675</v>
      </c>
      <c r="H1763" s="35">
        <v>3468020</v>
      </c>
      <c r="I1763" s="34">
        <v>3409470</v>
      </c>
      <c r="J1763" s="34">
        <v>3207330</v>
      </c>
      <c r="K1763" s="72">
        <v>56295</v>
      </c>
      <c r="L1763" s="36">
        <f t="shared" si="1005"/>
        <v>203.65061116617818</v>
      </c>
      <c r="M1763" s="28">
        <f>IF(L1754=0,0,L1763/L1754*100)</f>
        <v>64.177207474557846</v>
      </c>
      <c r="N1763" s="37">
        <f t="shared" si="1038"/>
        <v>8.3151905345994894</v>
      </c>
      <c r="O1763" s="29">
        <f t="shared" si="1006"/>
        <v>4699.2140921409218</v>
      </c>
      <c r="P1763" s="30">
        <f t="shared" si="1007"/>
        <v>76.280487804878049</v>
      </c>
      <c r="Q1763" s="6">
        <f t="shared" si="1034"/>
        <v>97.967479674796749</v>
      </c>
      <c r="R1763" s="7">
        <f t="shared" si="1035"/>
        <v>91.463414634146346</v>
      </c>
      <c r="S1763" s="8">
        <f t="shared" si="1036"/>
        <v>98.311716772106266</v>
      </c>
      <c r="T1763" s="9">
        <f t="shared" si="1037"/>
        <v>15</v>
      </c>
      <c r="U1763" s="5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</row>
    <row r="1764" spans="1:31">
      <c r="A1764" s="1"/>
      <c r="B1764" s="31">
        <f t="shared" si="1039"/>
        <v>2000</v>
      </c>
      <c r="C1764" s="33">
        <v>20</v>
      </c>
      <c r="D1764" s="34">
        <v>10</v>
      </c>
      <c r="E1764" s="35">
        <v>566</v>
      </c>
      <c r="F1764" s="35">
        <v>508</v>
      </c>
      <c r="G1764" s="35">
        <v>445</v>
      </c>
      <c r="H1764" s="35">
        <v>2499750</v>
      </c>
      <c r="I1764" s="34">
        <v>2259090</v>
      </c>
      <c r="J1764" s="34">
        <v>1979830</v>
      </c>
      <c r="K1764" s="72">
        <v>43128</v>
      </c>
      <c r="L1764" s="36">
        <f t="shared" si="1005"/>
        <v>191.6069271702838</v>
      </c>
      <c r="M1764" s="28">
        <f>IF(L1754=0,0,L1764/L1754*100)</f>
        <v>60.381834594818159</v>
      </c>
      <c r="N1764" s="37">
        <f t="shared" si="1038"/>
        <v>-5.9138953361975322</v>
      </c>
      <c r="O1764" s="29">
        <f t="shared" si="1006"/>
        <v>4416.5194346289754</v>
      </c>
      <c r="P1764" s="30">
        <f t="shared" si="1007"/>
        <v>76.197879858657245</v>
      </c>
      <c r="Q1764" s="6">
        <f t="shared" si="1034"/>
        <v>89.752650176678443</v>
      </c>
      <c r="R1764" s="7">
        <f t="shared" si="1035"/>
        <v>78.621908127208485</v>
      </c>
      <c r="S1764" s="8">
        <f t="shared" si="1036"/>
        <v>90.372637263726375</v>
      </c>
      <c r="T1764" s="9">
        <f t="shared" si="1037"/>
        <v>58</v>
      </c>
      <c r="U1764" s="5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</row>
    <row r="1765" spans="1:31">
      <c r="A1765" s="1"/>
      <c r="B1765" s="31">
        <f t="shared" si="1039"/>
        <v>2001</v>
      </c>
      <c r="C1765" s="33">
        <v>19</v>
      </c>
      <c r="D1765" s="34"/>
      <c r="E1765" s="35">
        <v>574</v>
      </c>
      <c r="F1765" s="35">
        <v>492</v>
      </c>
      <c r="G1765" s="35">
        <v>454</v>
      </c>
      <c r="H1765" s="35">
        <v>2277063</v>
      </c>
      <c r="I1765" s="34">
        <v>1964432</v>
      </c>
      <c r="J1765" s="34"/>
      <c r="K1765" s="72">
        <v>43773</v>
      </c>
      <c r="L1765" s="36">
        <f t="shared" si="1005"/>
        <v>171.96603669248165</v>
      </c>
      <c r="M1765" s="28">
        <f>IF(L1754=0,0,L1765/L1754*100)</f>
        <v>54.192324551313241</v>
      </c>
      <c r="N1765" s="37">
        <f t="shared" si="1038"/>
        <v>-10.250616075246072</v>
      </c>
      <c r="O1765" s="29">
        <f t="shared" si="1006"/>
        <v>3967.0087108013936</v>
      </c>
      <c r="P1765" s="30">
        <f t="shared" si="1007"/>
        <v>76.259581881533094</v>
      </c>
      <c r="Q1765" s="6">
        <f t="shared" si="1034"/>
        <v>85.714285714285708</v>
      </c>
      <c r="R1765" s="7">
        <f t="shared" si="1035"/>
        <v>79.094076655052277</v>
      </c>
      <c r="S1765" s="8">
        <f t="shared" si="1036"/>
        <v>86.270428178754827</v>
      </c>
      <c r="T1765" s="9">
        <f t="shared" si="1037"/>
        <v>82</v>
      </c>
      <c r="U1765" s="5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</row>
    <row r="1766" spans="1:31">
      <c r="A1766" s="1"/>
      <c r="B1766" s="31">
        <f t="shared" si="1039"/>
        <v>2002</v>
      </c>
      <c r="C1766" s="33">
        <v>32</v>
      </c>
      <c r="D1766" s="34"/>
      <c r="E1766" s="35">
        <v>712</v>
      </c>
      <c r="F1766" s="35">
        <v>618</v>
      </c>
      <c r="G1766" s="35">
        <v>572</v>
      </c>
      <c r="H1766" s="35">
        <v>2952845</v>
      </c>
      <c r="I1766" s="34">
        <v>2575528</v>
      </c>
      <c r="J1766" s="34"/>
      <c r="K1766" s="72">
        <v>55842</v>
      </c>
      <c r="L1766" s="36">
        <f t="shared" si="1005"/>
        <v>174.80491286307796</v>
      </c>
      <c r="M1766" s="28">
        <f>IF(L1754=0,0,L1766/L1754*100)</f>
        <v>55.086950616767417</v>
      </c>
      <c r="N1766" s="37">
        <f t="shared" si="1038"/>
        <v>1.6508353772628541</v>
      </c>
      <c r="O1766" s="29">
        <f t="shared" si="1006"/>
        <v>4147.2542134831465</v>
      </c>
      <c r="P1766" s="30">
        <f t="shared" si="1007"/>
        <v>78.42977528089888</v>
      </c>
      <c r="Q1766" s="6">
        <f t="shared" si="1034"/>
        <v>86.797752808988761</v>
      </c>
      <c r="R1766" s="7">
        <f t="shared" si="1035"/>
        <v>80.337078651685388</v>
      </c>
      <c r="S1766" s="8">
        <f t="shared" si="1036"/>
        <v>87.22191649070642</v>
      </c>
      <c r="T1766" s="9">
        <f t="shared" si="1037"/>
        <v>94</v>
      </c>
      <c r="U1766" s="5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</row>
    <row r="1767" spans="1:31">
      <c r="A1767" s="1"/>
      <c r="B1767" s="31">
        <f t="shared" si="1039"/>
        <v>2003</v>
      </c>
      <c r="C1767" s="33">
        <v>26</v>
      </c>
      <c r="D1767" s="34"/>
      <c r="E1767" s="35">
        <v>640</v>
      </c>
      <c r="F1767" s="35">
        <v>572</v>
      </c>
      <c r="G1767" s="35"/>
      <c r="H1767" s="35">
        <v>2875949</v>
      </c>
      <c r="I1767" s="34">
        <v>2599706</v>
      </c>
      <c r="J1767" s="34"/>
      <c r="K1767" s="72">
        <v>51106</v>
      </c>
      <c r="L1767" s="36">
        <f t="shared" si="1005"/>
        <v>186.03010772159823</v>
      </c>
      <c r="M1767" s="28">
        <f>IF(L1754=0,0,L1767/L1754*100)</f>
        <v>58.624389838050931</v>
      </c>
      <c r="N1767" s="37">
        <f t="shared" si="1038"/>
        <v>6.4215557072545169</v>
      </c>
      <c r="O1767" s="29">
        <f t="shared" si="1006"/>
        <v>4493.6703125000004</v>
      </c>
      <c r="P1767" s="30">
        <f t="shared" si="1007"/>
        <v>79.853125000000006</v>
      </c>
      <c r="Q1767" s="15">
        <f t="shared" si="1034"/>
        <v>89.375</v>
      </c>
      <c r="R1767" s="16">
        <f t="shared" si="1035"/>
        <v>0</v>
      </c>
      <c r="S1767" s="17">
        <f t="shared" si="1036"/>
        <v>90.394718404255428</v>
      </c>
      <c r="T1767" s="18">
        <f t="shared" si="1037"/>
        <v>68</v>
      </c>
      <c r="U1767" s="5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</row>
    <row r="1768" spans="1:31">
      <c r="A1768" s="1"/>
      <c r="B1768" s="31">
        <f t="shared" si="1039"/>
        <v>2004</v>
      </c>
      <c r="C1768" s="33">
        <v>22</v>
      </c>
      <c r="D1768" s="34"/>
      <c r="E1768" s="35">
        <v>542</v>
      </c>
      <c r="F1768" s="35">
        <v>439</v>
      </c>
      <c r="G1768" s="35"/>
      <c r="H1768" s="35">
        <v>1976993</v>
      </c>
      <c r="I1768" s="34">
        <v>1643409</v>
      </c>
      <c r="J1768" s="34"/>
      <c r="K1768" s="72">
        <v>41771</v>
      </c>
      <c r="L1768" s="36">
        <f t="shared" si="1005"/>
        <v>156.46031743410501</v>
      </c>
      <c r="M1768" s="28">
        <f>IF(L1754=0,0,L1768/L1754*100)</f>
        <v>49.305947062983108</v>
      </c>
      <c r="N1768" s="37">
        <f t="shared" si="1038"/>
        <v>-15.895163771955472</v>
      </c>
      <c r="O1768" s="29">
        <f t="shared" si="1006"/>
        <v>3647.5885608856088</v>
      </c>
      <c r="P1768" s="30">
        <f t="shared" si="1007"/>
        <v>77.068265682656829</v>
      </c>
      <c r="Q1768" s="6">
        <f t="shared" si="1034"/>
        <v>80.996309963099634</v>
      </c>
      <c r="R1768" s="7">
        <f t="shared" si="1035"/>
        <v>0</v>
      </c>
      <c r="S1768" s="8">
        <f t="shared" si="1036"/>
        <v>83.126697970099045</v>
      </c>
      <c r="T1768" s="9">
        <f t="shared" si="1037"/>
        <v>103</v>
      </c>
      <c r="U1768" s="5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</row>
    <row r="1769" spans="1:31">
      <c r="A1769" s="1"/>
      <c r="B1769" s="31">
        <f t="shared" si="1039"/>
        <v>2005</v>
      </c>
      <c r="C1769" s="33">
        <v>16</v>
      </c>
      <c r="D1769" s="34"/>
      <c r="E1769" s="35">
        <v>512</v>
      </c>
      <c r="F1769" s="35">
        <v>478</v>
      </c>
      <c r="G1769" s="35"/>
      <c r="H1769" s="35">
        <v>2126388</v>
      </c>
      <c r="I1769" s="34">
        <v>1980622</v>
      </c>
      <c r="J1769" s="34"/>
      <c r="K1769" s="72">
        <v>38877</v>
      </c>
      <c r="L1769" s="36">
        <f t="shared" si="1005"/>
        <v>180.81052865807547</v>
      </c>
      <c r="M1769" s="28">
        <f>IF(L1754=0,0,L1769/L1754*100)</f>
        <v>56.979523630327066</v>
      </c>
      <c r="N1769" s="37">
        <f t="shared" si="1038"/>
        <v>15.563186642661531</v>
      </c>
      <c r="O1769" s="29">
        <f t="shared" si="1006"/>
        <v>4153.1015625</v>
      </c>
      <c r="P1769" s="30">
        <f t="shared" si="1007"/>
        <v>75.931640625</v>
      </c>
      <c r="Q1769" s="6">
        <f t="shared" si="1034"/>
        <v>93.359375</v>
      </c>
      <c r="R1769" s="7">
        <f t="shared" si="1035"/>
        <v>0</v>
      </c>
      <c r="S1769" s="8">
        <f t="shared" si="1036"/>
        <v>93.144901118704581</v>
      </c>
      <c r="T1769" s="9">
        <f t="shared" si="1037"/>
        <v>34</v>
      </c>
      <c r="U1769" s="5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</row>
    <row r="1770" spans="1:31">
      <c r="A1770" s="1"/>
      <c r="B1770" s="31">
        <f t="shared" si="1039"/>
        <v>2006</v>
      </c>
      <c r="C1770" s="33">
        <v>21</v>
      </c>
      <c r="D1770" s="34">
        <v>0</v>
      </c>
      <c r="E1770" s="35">
        <v>830</v>
      </c>
      <c r="F1770" s="35">
        <v>779</v>
      </c>
      <c r="G1770" s="35">
        <v>0</v>
      </c>
      <c r="H1770" s="35">
        <v>4104404</v>
      </c>
      <c r="I1770" s="34">
        <v>3833559</v>
      </c>
      <c r="J1770" s="34">
        <v>0</v>
      </c>
      <c r="K1770" s="72">
        <v>64903</v>
      </c>
      <c r="L1770" s="36">
        <f t="shared" si="1005"/>
        <v>209.05438354344173</v>
      </c>
      <c r="M1770" s="28">
        <f>IF(L1754=0,0,L1770/L1754*100)</f>
        <v>65.880119236103909</v>
      </c>
      <c r="N1770" s="37">
        <f t="shared" si="1038"/>
        <v>15.620691502305839</v>
      </c>
      <c r="O1770" s="29">
        <f t="shared" si="1006"/>
        <v>4945.0650602409642</v>
      </c>
      <c r="P1770" s="30">
        <f t="shared" si="1007"/>
        <v>78.19638554216867</v>
      </c>
      <c r="Q1770" s="6"/>
      <c r="R1770" s="7"/>
      <c r="S1770" s="8"/>
      <c r="T1770" s="9"/>
      <c r="U1770" s="5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</row>
    <row r="1771" spans="1:31">
      <c r="A1771" s="1"/>
      <c r="B1771" s="31">
        <f t="shared" si="1039"/>
        <v>2007</v>
      </c>
      <c r="C1771" s="33">
        <v>36</v>
      </c>
      <c r="D1771" s="34"/>
      <c r="E1771" s="35">
        <v>640</v>
      </c>
      <c r="F1771" s="35">
        <v>598</v>
      </c>
      <c r="G1771" s="35"/>
      <c r="H1771" s="35">
        <v>3074606</v>
      </c>
      <c r="I1771" s="34">
        <v>2883678</v>
      </c>
      <c r="J1771" s="34"/>
      <c r="K1771" s="72">
        <v>50788</v>
      </c>
      <c r="L1771" s="36">
        <f t="shared" ref="L1771:L1776" si="1040">IF(H1771=0,0,H1771/K1771*3.30578)</f>
        <v>200.12544346459794</v>
      </c>
      <c r="M1771" s="28">
        <f>IF(L1754=0,0,L1771/L1754*100)</f>
        <v>63.066307695414459</v>
      </c>
      <c r="N1771" s="37">
        <f>IF(L1770=0,"     －",IF(L1771=0,"     －",(L1771-L1770)/L1770*100))</f>
        <v>-4.2711087552911087</v>
      </c>
      <c r="O1771" s="29">
        <f>IF(H1771=0,0,H1771/E1771)</f>
        <v>4804.0718749999996</v>
      </c>
      <c r="P1771" s="30">
        <f>IF(K1771=0,0,K1771/E1771)</f>
        <v>79.356250000000003</v>
      </c>
      <c r="Q1771" s="6"/>
      <c r="R1771" s="7"/>
      <c r="S1771" s="8"/>
      <c r="T1771" s="9"/>
      <c r="U1771" s="5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</row>
    <row r="1772" spans="1:31">
      <c r="A1772" s="1"/>
      <c r="B1772" s="31">
        <f t="shared" si="1039"/>
        <v>2008</v>
      </c>
      <c r="C1772" s="33">
        <v>28</v>
      </c>
      <c r="D1772" s="34"/>
      <c r="E1772" s="35">
        <v>431</v>
      </c>
      <c r="F1772" s="35">
        <v>332</v>
      </c>
      <c r="G1772" s="35"/>
      <c r="H1772" s="35">
        <v>2086320</v>
      </c>
      <c r="I1772" s="34">
        <v>1599788</v>
      </c>
      <c r="J1772" s="34"/>
      <c r="K1772" s="72">
        <v>31737</v>
      </c>
      <c r="L1772" s="36">
        <f t="shared" si="1040"/>
        <v>217.31464629927211</v>
      </c>
      <c r="M1772" s="28">
        <f>IF(L1754=0,0,L1772/L1754*100)</f>
        <v>68.483207896823487</v>
      </c>
      <c r="N1772" s="37">
        <f>IF(L1771=0,"     －",IF(L1772=0,"     －",(L1772-L1771)/L1771*100))</f>
        <v>8.5892141134542612</v>
      </c>
      <c r="O1772" s="29">
        <f>IF(H1772=0,0,H1772/E1772)</f>
        <v>4840.6496519721577</v>
      </c>
      <c r="P1772" s="30">
        <f>IF(K1772=0,0,K1772/E1772)</f>
        <v>73.635730858468676</v>
      </c>
      <c r="Q1772" s="6"/>
      <c r="R1772" s="7"/>
      <c r="S1772" s="8"/>
      <c r="T1772" s="9"/>
      <c r="U1772" s="5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</row>
    <row r="1773" spans="1:31">
      <c r="A1773" s="1"/>
      <c r="B1773" s="31">
        <f t="shared" si="1039"/>
        <v>2009</v>
      </c>
      <c r="C1773" s="33">
        <v>37</v>
      </c>
      <c r="D1773" s="34"/>
      <c r="E1773" s="35">
        <v>664</v>
      </c>
      <c r="F1773" s="35">
        <v>614</v>
      </c>
      <c r="G1773" s="35"/>
      <c r="H1773" s="35">
        <v>3312332</v>
      </c>
      <c r="I1773" s="34">
        <v>3032384</v>
      </c>
      <c r="J1773" s="34"/>
      <c r="K1773" s="72">
        <v>50547</v>
      </c>
      <c r="L1773" s="36">
        <f t="shared" si="1040"/>
        <v>216.6269190844165</v>
      </c>
      <c r="M1773" s="28">
        <f>IF(L1754=0,0,L1773/L1754*100)</f>
        <v>68.266481750503829</v>
      </c>
      <c r="N1773" s="37">
        <f>IF(L1772=0,"     －",IF(L1773=0,"     －",(L1773-L1772)/L1772*100))</f>
        <v>-0.31646611333711866</v>
      </c>
      <c r="O1773" s="29">
        <f>IF(H1773=0,0,H1773/E1773)</f>
        <v>4988.4518072289156</v>
      </c>
      <c r="P1773" s="30">
        <f>IF(K1773=0,0,K1773/E1773)</f>
        <v>76.125</v>
      </c>
      <c r="Q1773" s="6"/>
      <c r="R1773" s="7"/>
      <c r="S1773" s="8"/>
      <c r="T1773" s="9"/>
      <c r="U1773" s="5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</row>
    <row r="1774" spans="1:31">
      <c r="A1774" s="1"/>
      <c r="B1774" s="31">
        <f t="shared" si="1039"/>
        <v>2010</v>
      </c>
      <c r="C1774" s="33">
        <v>26</v>
      </c>
      <c r="D1774" s="34"/>
      <c r="E1774" s="35">
        <v>828</v>
      </c>
      <c r="F1774" s="35">
        <v>727</v>
      </c>
      <c r="G1774" s="35"/>
      <c r="H1774" s="35">
        <v>3948146</v>
      </c>
      <c r="I1774" s="34">
        <v>3430764</v>
      </c>
      <c r="J1774" s="34"/>
      <c r="K1774" s="72">
        <v>64949</v>
      </c>
      <c r="L1774" s="36">
        <f t="shared" si="1040"/>
        <v>200.95308755916179</v>
      </c>
      <c r="M1774" s="28">
        <f>IF(L1754=0,0,L1774/L1754*100)</f>
        <v>63.327126391060673</v>
      </c>
      <c r="N1774" s="37">
        <f>IF(L1773=0,"     －",IF(L1774=0,"     －",(L1774-L1773)/L1773*100))</f>
        <v>-7.2354034260842885</v>
      </c>
      <c r="O1774" s="29">
        <f>IF(H1774=0,0,H1774/E1774)</f>
        <v>4768.2922705314013</v>
      </c>
      <c r="P1774" s="30">
        <f>IF(K1774=0,0,K1774/E1774)</f>
        <v>78.440821256038646</v>
      </c>
      <c r="Q1774" s="6"/>
      <c r="R1774" s="7"/>
      <c r="S1774" s="8"/>
      <c r="T1774" s="9"/>
      <c r="U1774" s="5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</row>
    <row r="1775" spans="1:31">
      <c r="A1775" s="1"/>
      <c r="B1775" s="31">
        <f t="shared" si="1039"/>
        <v>2011</v>
      </c>
      <c r="C1775" s="33">
        <v>27</v>
      </c>
      <c r="D1775" s="34"/>
      <c r="E1775" s="35">
        <v>544</v>
      </c>
      <c r="F1775" s="35">
        <v>502</v>
      </c>
      <c r="G1775" s="35"/>
      <c r="H1775" s="35">
        <v>2817078</v>
      </c>
      <c r="I1775" s="34">
        <v>2600322</v>
      </c>
      <c r="J1775" s="34"/>
      <c r="K1775" s="72">
        <v>43180</v>
      </c>
      <c r="L1775" s="36">
        <f t="shared" si="1040"/>
        <v>215.67022026030571</v>
      </c>
      <c r="M1775" s="28">
        <f>IF(L1754=0,0,L1775/L1754*100)</f>
        <v>67.964993537067912</v>
      </c>
      <c r="N1775" s="37">
        <f>IF(L1774=0,"     －",IF(L1775=0,"     －",(L1775-L1774)/L1774*100))</f>
        <v>7.3236658764006872</v>
      </c>
      <c r="O1775" s="29">
        <f>IF(H1775=0,0,H1775/E1775)</f>
        <v>5178.4522058823532</v>
      </c>
      <c r="P1775" s="30">
        <f>IF(K1775=0,0,K1775/E1775)</f>
        <v>79.375</v>
      </c>
      <c r="Q1775" s="6"/>
      <c r="R1775" s="7"/>
      <c r="S1775" s="8"/>
      <c r="T1775" s="9"/>
      <c r="U1775" s="5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</row>
    <row r="1776" spans="1:31">
      <c r="A1776" s="1"/>
      <c r="B1776" s="31">
        <f t="shared" si="1039"/>
        <v>2012</v>
      </c>
      <c r="C1776" s="33">
        <v>17</v>
      </c>
      <c r="D1776" s="34"/>
      <c r="E1776" s="35">
        <v>340</v>
      </c>
      <c r="F1776" s="35">
        <v>286</v>
      </c>
      <c r="G1776" s="35"/>
      <c r="H1776" s="35">
        <v>1687655</v>
      </c>
      <c r="I1776" s="34">
        <v>1426587</v>
      </c>
      <c r="J1776" s="34"/>
      <c r="K1776" s="72">
        <v>26453</v>
      </c>
      <c r="L1776" s="36">
        <f t="shared" si="1040"/>
        <v>210.90296548217594</v>
      </c>
      <c r="M1776" s="28">
        <f>IF(L1754=0,0,L1776/L1754*100)</f>
        <v>66.462670036892121</v>
      </c>
      <c r="N1776" s="37">
        <f t="shared" ref="N1776:N1778" si="1041">IF(L1775=0,"     －",IF(L1776=0,"     －",(L1776-L1775)/L1775*100))</f>
        <v>-2.2104372000806944</v>
      </c>
      <c r="O1776" s="29">
        <f t="shared" ref="O1776:O1783" si="1042">IF(H1776=0,0,H1776/E1776)</f>
        <v>4963.6911764705883</v>
      </c>
      <c r="P1776" s="30">
        <f t="shared" ref="P1776:P1783" si="1043">IF(K1776=0,0,K1776/E1776)</f>
        <v>77.802941176470583</v>
      </c>
      <c r="Q1776" s="6"/>
      <c r="R1776" s="7"/>
      <c r="S1776" s="8"/>
      <c r="T1776" s="9"/>
      <c r="U1776" s="5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</row>
    <row r="1777" spans="1:31">
      <c r="A1777" s="1"/>
      <c r="B1777" s="31">
        <f t="shared" si="1039"/>
        <v>2013</v>
      </c>
      <c r="C1777" s="33">
        <v>25</v>
      </c>
      <c r="D1777" s="34"/>
      <c r="E1777" s="35">
        <v>351</v>
      </c>
      <c r="F1777" s="35">
        <v>332</v>
      </c>
      <c r="G1777" s="35"/>
      <c r="H1777" s="35">
        <v>1790789</v>
      </c>
      <c r="I1777" s="34">
        <v>1683407</v>
      </c>
      <c r="J1777" s="34"/>
      <c r="K1777" s="72">
        <v>26549</v>
      </c>
      <c r="L1777" s="36">
        <f>IF(H1777=0,0,H1777/K1777*3.30578)</f>
        <v>222.9822012286715</v>
      </c>
      <c r="M1777" s="28">
        <f>IF(L1754=0,0,L1777/L1754*100)</f>
        <v>70.269246477776804</v>
      </c>
      <c r="N1777" s="37">
        <f t="shared" si="1041"/>
        <v>5.7273901857564962</v>
      </c>
      <c r="O1777" s="29">
        <f t="shared" si="1042"/>
        <v>5101.9629629629626</v>
      </c>
      <c r="P1777" s="30">
        <f t="shared" si="1043"/>
        <v>75.638176638176631</v>
      </c>
      <c r="Q1777" s="6"/>
      <c r="R1777" s="7"/>
      <c r="S1777" s="8"/>
      <c r="T1777" s="9"/>
      <c r="U1777" s="5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</row>
    <row r="1778" spans="1:31">
      <c r="A1778" s="1"/>
      <c r="B1778" s="31">
        <f t="shared" si="1039"/>
        <v>2014</v>
      </c>
      <c r="C1778" s="33">
        <v>16</v>
      </c>
      <c r="D1778" s="34"/>
      <c r="E1778" s="35">
        <v>153</v>
      </c>
      <c r="F1778" s="35">
        <v>151</v>
      </c>
      <c r="G1778" s="35"/>
      <c r="H1778" s="35">
        <v>849357</v>
      </c>
      <c r="I1778" s="34">
        <v>834561</v>
      </c>
      <c r="J1778" s="34"/>
      <c r="K1778" s="72">
        <v>11533</v>
      </c>
      <c r="L1778" s="36">
        <f>IF(H1778=0,0,H1778/K1778*3.30578)</f>
        <v>243.45680945634265</v>
      </c>
      <c r="M1778" s="28">
        <f>IF(L1754=0,0,L1778/L1754*100)</f>
        <v>76.721489231496406</v>
      </c>
      <c r="N1778" s="37">
        <f t="shared" si="1041"/>
        <v>9.1821715432229247</v>
      </c>
      <c r="O1778" s="29">
        <f t="shared" si="1042"/>
        <v>5551.3529411764703</v>
      </c>
      <c r="P1778" s="30">
        <f t="shared" si="1043"/>
        <v>75.379084967320267</v>
      </c>
      <c r="Q1778" s="6"/>
      <c r="R1778" s="7"/>
      <c r="S1778" s="8"/>
      <c r="T1778" s="9"/>
      <c r="U1778" s="5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</row>
    <row r="1779" spans="1:31">
      <c r="A1779" s="1"/>
      <c r="B1779" s="31">
        <f t="shared" ref="B1779:B1788" si="1044">B1778+1</f>
        <v>2015</v>
      </c>
      <c r="C1779" s="33">
        <v>25</v>
      </c>
      <c r="D1779" s="34"/>
      <c r="E1779" s="35">
        <v>386</v>
      </c>
      <c r="F1779" s="35">
        <v>380</v>
      </c>
      <c r="G1779" s="35"/>
      <c r="H1779" s="35">
        <v>2459025</v>
      </c>
      <c r="I1779" s="34">
        <v>2422325</v>
      </c>
      <c r="J1779" s="34"/>
      <c r="K1779" s="72">
        <v>29328</v>
      </c>
      <c r="L1779" s="36">
        <f>IF(H1779=0,0,H1779/K1779*3.30578)</f>
        <v>277.17524769844516</v>
      </c>
      <c r="M1779" s="28">
        <f>IF(L1754=0,0,L1779/L1754*100)</f>
        <v>87.347311537601342</v>
      </c>
      <c r="N1779" s="37">
        <f>IF(L1778=0,"     －",IF(L1779=0,"     －",(L1779-L1778)/L1778*100))</f>
        <v>13.849864506726394</v>
      </c>
      <c r="O1779" s="29">
        <f t="shared" si="1042"/>
        <v>6370.531088082902</v>
      </c>
      <c r="P1779" s="30">
        <f t="shared" si="1043"/>
        <v>75.979274611398964</v>
      </c>
      <c r="Q1779" s="6"/>
      <c r="R1779" s="7"/>
      <c r="S1779" s="8"/>
      <c r="T1779" s="9"/>
      <c r="U1779" s="5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</row>
    <row r="1780" spans="1:31">
      <c r="A1780" s="1"/>
      <c r="B1780" s="31">
        <f t="shared" si="1044"/>
        <v>2016</v>
      </c>
      <c r="C1780" s="33">
        <v>27</v>
      </c>
      <c r="D1780" s="34"/>
      <c r="E1780" s="35">
        <v>334</v>
      </c>
      <c r="F1780" s="35">
        <v>314</v>
      </c>
      <c r="G1780" s="35"/>
      <c r="H1780" s="35">
        <v>2034173</v>
      </c>
      <c r="I1780" s="34">
        <v>1927955</v>
      </c>
      <c r="J1780" s="34"/>
      <c r="K1780" s="72">
        <v>24642</v>
      </c>
      <c r="L1780" s="36">
        <f>IF(H1780=0,0,H1780/K1780*3.30578)</f>
        <v>272.88890593052514</v>
      </c>
      <c r="M1780" s="28">
        <f>IF(L1754=0,0,L1780/L1754*100)</f>
        <v>85.996540020779335</v>
      </c>
      <c r="N1780" s="37">
        <f>IF(L1779=0,"     －",IF(L1780=0,"     －",(L1780-L1779)/L1779*100))</f>
        <v>-1.5464374266865915</v>
      </c>
      <c r="O1780" s="29">
        <f t="shared" si="1042"/>
        <v>6090.3383233532932</v>
      </c>
      <c r="P1780" s="30">
        <f t="shared" si="1043"/>
        <v>73.778443113772454</v>
      </c>
      <c r="Q1780" s="6"/>
      <c r="R1780" s="7"/>
      <c r="S1780" s="8"/>
      <c r="T1780" s="9"/>
      <c r="U1780" s="5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</row>
    <row r="1781" spans="1:31">
      <c r="A1781" s="1"/>
      <c r="B1781" s="31">
        <f t="shared" si="1044"/>
        <v>2017</v>
      </c>
      <c r="C1781" s="33">
        <v>24</v>
      </c>
      <c r="D1781" s="34"/>
      <c r="E1781" s="35">
        <v>309</v>
      </c>
      <c r="F1781" s="35">
        <v>296</v>
      </c>
      <c r="G1781" s="35"/>
      <c r="H1781" s="35">
        <v>1945466</v>
      </c>
      <c r="I1781" s="34">
        <v>1862650</v>
      </c>
      <c r="J1781" s="34"/>
      <c r="K1781" s="72">
        <v>22652</v>
      </c>
      <c r="L1781" s="36">
        <f t="shared" ref="L1781:L1788" si="1045">IF(H1781=0,0,H1781/K1781*3.30578)</f>
        <v>283.91676644358114</v>
      </c>
      <c r="M1781" s="28">
        <f>IF(L1754=0,0,L1781/L1754*100)</f>
        <v>89.471792503912653</v>
      </c>
      <c r="N1781" s="37">
        <f>IF(L1780=0,"     －",IF(L1781=0,"     －",(L1781-L1780)/L1780*100))</f>
        <v>4.0411538444379209</v>
      </c>
      <c r="O1781" s="29">
        <f t="shared" si="1042"/>
        <v>6296.0064724919093</v>
      </c>
      <c r="P1781" s="30">
        <f t="shared" si="1043"/>
        <v>73.307443365695789</v>
      </c>
      <c r="Q1781" s="6"/>
      <c r="R1781" s="7"/>
      <c r="S1781" s="8"/>
      <c r="T1781" s="9"/>
      <c r="U1781" s="5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</row>
    <row r="1782" spans="1:31">
      <c r="A1782" s="1"/>
      <c r="B1782" s="31">
        <f t="shared" si="1044"/>
        <v>2018</v>
      </c>
      <c r="C1782" s="33">
        <v>24</v>
      </c>
      <c r="D1782" s="34"/>
      <c r="E1782" s="35">
        <v>254</v>
      </c>
      <c r="F1782" s="35">
        <v>236</v>
      </c>
      <c r="G1782" s="35"/>
      <c r="H1782" s="35">
        <v>1513489</v>
      </c>
      <c r="I1782" s="34">
        <v>1412177</v>
      </c>
      <c r="J1782" s="34"/>
      <c r="K1782" s="72">
        <v>18756</v>
      </c>
      <c r="L1782" s="36">
        <f t="shared" si="1045"/>
        <v>266.75526052569842</v>
      </c>
      <c r="M1782" s="28">
        <f>IF(L1754=0,0,L1782/L1754*100)</f>
        <v>84.06362053938517</v>
      </c>
      <c r="N1782" s="37">
        <f>IF(L1781=0,"     －",IF(L1782=0,"     －",(L1782-L1781)/L1781*100))</f>
        <v>-6.0445552874007502</v>
      </c>
      <c r="O1782" s="29">
        <f t="shared" si="1042"/>
        <v>5958.6181102362207</v>
      </c>
      <c r="P1782" s="30">
        <f t="shared" si="1043"/>
        <v>73.842519685039363</v>
      </c>
      <c r="Q1782" s="6"/>
      <c r="R1782" s="7"/>
      <c r="S1782" s="8"/>
      <c r="T1782" s="9"/>
      <c r="U1782" s="5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</row>
    <row r="1783" spans="1:31">
      <c r="A1783" s="1"/>
      <c r="B1783" s="31">
        <f t="shared" si="1044"/>
        <v>2019</v>
      </c>
      <c r="C1783" s="33">
        <v>18</v>
      </c>
      <c r="D1783" s="34"/>
      <c r="E1783" s="35">
        <v>145</v>
      </c>
      <c r="F1783" s="35">
        <v>121</v>
      </c>
      <c r="G1783" s="35"/>
      <c r="H1783" s="35">
        <v>868133</v>
      </c>
      <c r="I1783" s="34">
        <v>729204</v>
      </c>
      <c r="J1783" s="34"/>
      <c r="K1783" s="72">
        <v>10587</v>
      </c>
      <c r="L1783" s="36">
        <f t="shared" si="1045"/>
        <v>271.07364775101541</v>
      </c>
      <c r="M1783" s="28">
        <f>IF(L1754=0,0,L1783/L1754*100)</f>
        <v>85.424490665566637</v>
      </c>
      <c r="N1783" s="37">
        <f>IF(L1782=0,"     －",IF(L1783=0,"     －",(L1783-L1782)/L1782*100))</f>
        <v>1.6188573814089695</v>
      </c>
      <c r="O1783" s="29">
        <f t="shared" si="1042"/>
        <v>5987.1241379310341</v>
      </c>
      <c r="P1783" s="30">
        <f t="shared" si="1043"/>
        <v>73.013793103448279</v>
      </c>
      <c r="Q1783" s="6"/>
      <c r="R1783" s="7"/>
      <c r="S1783" s="8"/>
      <c r="T1783" s="9"/>
      <c r="U1783" s="5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</row>
    <row r="1784" spans="1:31">
      <c r="A1784" s="1"/>
      <c r="B1784" s="31">
        <f t="shared" si="1044"/>
        <v>2020</v>
      </c>
      <c r="C1784" s="33">
        <v>17</v>
      </c>
      <c r="D1784" s="34"/>
      <c r="E1784" s="35">
        <v>239</v>
      </c>
      <c r="F1784" s="35">
        <v>215</v>
      </c>
      <c r="G1784" s="35"/>
      <c r="H1784" s="35">
        <v>1521818</v>
      </c>
      <c r="I1784" s="34">
        <v>1368670</v>
      </c>
      <c r="J1784" s="34"/>
      <c r="K1784" s="72">
        <v>17387</v>
      </c>
      <c r="L1784" s="36">
        <f t="shared" si="1045"/>
        <v>289.34235394490139</v>
      </c>
      <c r="M1784" s="28">
        <f>IF(L1754=0,0,L1784/L1754*100)</f>
        <v>91.181578950168245</v>
      </c>
      <c r="N1784" s="37">
        <f t="shared" ref="N1784:N1788" si="1046">IF(L1783=0,"     －",IF(L1784=0,"     －",(L1784-L1783)/L1783*100))</f>
        <v>6.7393884818586329</v>
      </c>
      <c r="O1784" s="29">
        <f>IF(H1784=0,0,H1784/E1784)</f>
        <v>6367.4393305439335</v>
      </c>
      <c r="P1784" s="30">
        <f>IF(K1784=0,0,K1784/E1784)</f>
        <v>72.7489539748954</v>
      </c>
      <c r="Q1784" s="6"/>
      <c r="R1784" s="7"/>
      <c r="S1784" s="8"/>
      <c r="T1784" s="9"/>
      <c r="U1784" s="5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</row>
    <row r="1785" spans="1:31">
      <c r="A1785" s="1"/>
      <c r="B1785" s="31">
        <f t="shared" si="1044"/>
        <v>2021</v>
      </c>
      <c r="C1785" s="81">
        <v>18</v>
      </c>
      <c r="D1785" s="34"/>
      <c r="E1785" s="35">
        <v>262</v>
      </c>
      <c r="F1785" s="35">
        <v>254</v>
      </c>
      <c r="G1785" s="35"/>
      <c r="H1785" s="35">
        <v>1539709</v>
      </c>
      <c r="I1785" s="34">
        <v>1487231</v>
      </c>
      <c r="J1785" s="34"/>
      <c r="K1785" s="72">
        <v>16771</v>
      </c>
      <c r="L1785" s="36">
        <f t="shared" si="1045"/>
        <v>303.49646520899171</v>
      </c>
      <c r="M1785" s="28">
        <f>IF(L1754=0,0,L1785/L1754*100)</f>
        <v>95.642018965603654</v>
      </c>
      <c r="N1785" s="37">
        <f t="shared" si="1046"/>
        <v>4.8918214257652863</v>
      </c>
      <c r="O1785" s="29">
        <f>IF(H1785=0,0,H1785/E1785)</f>
        <v>5876.7519083969464</v>
      </c>
      <c r="P1785" s="30">
        <f>IF(K1785=0,0,K1785/E1785)</f>
        <v>64.011450381679396</v>
      </c>
      <c r="Q1785" s="6"/>
      <c r="R1785" s="7"/>
      <c r="S1785" s="8"/>
      <c r="T1785" s="9"/>
      <c r="U1785" s="5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</row>
    <row r="1786" spans="1:31">
      <c r="A1786" s="1"/>
      <c r="B1786" s="31">
        <f t="shared" si="1044"/>
        <v>2022</v>
      </c>
      <c r="C1786" s="81">
        <v>3</v>
      </c>
      <c r="D1786" s="34"/>
      <c r="E1786" s="35">
        <v>42</v>
      </c>
      <c r="F1786" s="35">
        <v>38</v>
      </c>
      <c r="G1786" s="35"/>
      <c r="H1786" s="35">
        <v>249418</v>
      </c>
      <c r="I1786" s="34">
        <v>225226</v>
      </c>
      <c r="J1786" s="34"/>
      <c r="K1786" s="72">
        <v>2941</v>
      </c>
      <c r="L1786" s="36">
        <f t="shared" si="1045"/>
        <v>280.35397349200952</v>
      </c>
      <c r="M1786" s="28">
        <f>IF(L1754=0,0,L1786/L1754*100)</f>
        <v>88.349035733714075</v>
      </c>
      <c r="N1786" s="37">
        <f t="shared" si="1046"/>
        <v>-7.6252920115711937</v>
      </c>
      <c r="O1786" s="29">
        <f>IF(H1786=0,0,H1786/E1786)</f>
        <v>5938.5238095238092</v>
      </c>
      <c r="P1786" s="30">
        <f>IF(K1786=0,0,K1786/E1786)</f>
        <v>70.023809523809518</v>
      </c>
      <c r="Q1786" s="6"/>
      <c r="R1786" s="7"/>
      <c r="S1786" s="8"/>
      <c r="T1786" s="9"/>
      <c r="U1786" s="5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</row>
    <row r="1787" spans="1:31">
      <c r="A1787" s="1"/>
      <c r="B1787" s="31">
        <f t="shared" si="1044"/>
        <v>2023</v>
      </c>
      <c r="C1787" s="81">
        <v>9</v>
      </c>
      <c r="D1787" s="34"/>
      <c r="E1787" s="35">
        <v>229</v>
      </c>
      <c r="F1787" s="35">
        <v>214</v>
      </c>
      <c r="G1787" s="35"/>
      <c r="H1787" s="35">
        <v>1736440</v>
      </c>
      <c r="I1787" s="34">
        <v>1620886</v>
      </c>
      <c r="J1787" s="34"/>
      <c r="K1787" s="72">
        <v>16717</v>
      </c>
      <c r="L1787" s="36">
        <f t="shared" si="1045"/>
        <v>343.38030885924508</v>
      </c>
      <c r="M1787" s="28">
        <f>IF(L1754=0,0,L1787/L1754*100)</f>
        <v>108.21076940621239</v>
      </c>
      <c r="N1787" s="37">
        <f t="shared" si="1046"/>
        <v>22.480985228137634</v>
      </c>
      <c r="O1787" s="29">
        <f>IF(H1787=0,0,H1787/E1787)</f>
        <v>7582.7074235807859</v>
      </c>
      <c r="P1787" s="30">
        <f>IF(K1787=0,0,K1787/E1787)</f>
        <v>73</v>
      </c>
      <c r="Q1787" s="6"/>
      <c r="R1787" s="7"/>
      <c r="S1787" s="8"/>
      <c r="T1787" s="9"/>
      <c r="U1787" s="5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</row>
    <row r="1788" spans="1:31">
      <c r="A1788" s="1"/>
      <c r="B1788" s="31">
        <f t="shared" si="1044"/>
        <v>2024</v>
      </c>
      <c r="C1788" s="81">
        <v>15</v>
      </c>
      <c r="D1788" s="34"/>
      <c r="E1788" s="35">
        <v>207</v>
      </c>
      <c r="F1788" s="35">
        <v>200</v>
      </c>
      <c r="G1788" s="35"/>
      <c r="H1788" s="35">
        <v>1759132</v>
      </c>
      <c r="I1788" s="34">
        <v>1706688</v>
      </c>
      <c r="J1788" s="34"/>
      <c r="K1788" s="72">
        <v>15533</v>
      </c>
      <c r="L1788" s="36">
        <f t="shared" si="1045"/>
        <v>374.38378825468357</v>
      </c>
      <c r="M1788" s="28">
        <f>IF(L1754=0,0,L1788/L1754*100)</f>
        <v>117.98101619408297</v>
      </c>
      <c r="N1788" s="37">
        <f t="shared" si="1046"/>
        <v>9.0289042777194073</v>
      </c>
      <c r="O1788" s="29">
        <f>IF(H1788=0,0,H1788/E1788)</f>
        <v>8498.2222222222226</v>
      </c>
      <c r="P1788" s="30">
        <f>IF(K1788=0,0,K1788/E1788)</f>
        <v>75.038647342995162</v>
      </c>
      <c r="Q1788" s="6"/>
      <c r="R1788" s="7"/>
      <c r="S1788" s="8"/>
      <c r="T1788" s="9"/>
      <c r="U1788" s="5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</row>
    <row r="1789" spans="1:31">
      <c r="A1789" s="1"/>
      <c r="B1789" s="58" t="s">
        <v>76</v>
      </c>
      <c r="C1789" s="59">
        <v>7</v>
      </c>
      <c r="D1789" s="60">
        <v>4</v>
      </c>
      <c r="E1789" s="61">
        <v>241</v>
      </c>
      <c r="F1789" s="61">
        <v>214</v>
      </c>
      <c r="G1789" s="61">
        <v>205</v>
      </c>
      <c r="H1789" s="61">
        <v>1827261</v>
      </c>
      <c r="I1789" s="60">
        <v>1534207</v>
      </c>
      <c r="J1789" s="60">
        <v>1457632</v>
      </c>
      <c r="K1789" s="73">
        <v>16191</v>
      </c>
      <c r="L1789" s="63">
        <f t="shared" si="1005"/>
        <v>373.07904814897159</v>
      </c>
      <c r="M1789" s="62">
        <v>100</v>
      </c>
      <c r="N1789" s="63"/>
      <c r="O1789" s="64">
        <f t="shared" si="1006"/>
        <v>7581.9958506224066</v>
      </c>
      <c r="P1789" s="65">
        <f t="shared" si="1007"/>
        <v>67.182572614107883</v>
      </c>
      <c r="Q1789" s="6">
        <f t="shared" ref="Q1789:Q1804" si="1047">IF(F1789=0,0,F1789/E1789*100)</f>
        <v>88.796680497925308</v>
      </c>
      <c r="R1789" s="7">
        <f t="shared" ref="R1789:R1804" si="1048">IF(G1789=0,0,G1789/E1789*100)</f>
        <v>85.062240663900411</v>
      </c>
      <c r="S1789" s="8">
        <f t="shared" ref="S1789:S1804" si="1049">IF(I1789=0,0,I1789/H1789*100)</f>
        <v>83.962115975769208</v>
      </c>
      <c r="T1789" s="9">
        <f t="shared" ref="T1789:T1804" si="1050">E1789-F1789</f>
        <v>27</v>
      </c>
      <c r="U1789" s="5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</row>
    <row r="1790" spans="1:31">
      <c r="A1790" s="1"/>
      <c r="B1790" s="31">
        <v>1991</v>
      </c>
      <c r="C1790" s="33">
        <v>6</v>
      </c>
      <c r="D1790" s="34">
        <v>1</v>
      </c>
      <c r="E1790" s="35">
        <v>176</v>
      </c>
      <c r="F1790" s="35">
        <v>140</v>
      </c>
      <c r="G1790" s="35">
        <v>114</v>
      </c>
      <c r="H1790" s="35">
        <v>1543618</v>
      </c>
      <c r="I1790" s="34">
        <v>1238316</v>
      </c>
      <c r="J1790" s="34">
        <v>994393</v>
      </c>
      <c r="K1790" s="72">
        <v>13740</v>
      </c>
      <c r="L1790" s="36">
        <f t="shared" si="1005"/>
        <v>371.38730073071326</v>
      </c>
      <c r="M1790" s="28">
        <f>IF(L1789=0,0,L1790/L1789*100)</f>
        <v>99.546544512040569</v>
      </c>
      <c r="N1790" s="37">
        <f t="shared" ref="N1790:N1805" si="1051">IF(L1789=0,"     －",IF(L1790=0,"     －",(L1790-L1789)/L1789*100))</f>
        <v>-0.45345548795943391</v>
      </c>
      <c r="O1790" s="29">
        <f t="shared" si="1006"/>
        <v>8770.556818181818</v>
      </c>
      <c r="P1790" s="30">
        <f t="shared" si="1007"/>
        <v>78.068181818181813</v>
      </c>
      <c r="Q1790" s="6">
        <f t="shared" si="1047"/>
        <v>79.545454545454547</v>
      </c>
      <c r="R1790" s="7">
        <f t="shared" si="1048"/>
        <v>64.772727272727266</v>
      </c>
      <c r="S1790" s="8">
        <f t="shared" si="1049"/>
        <v>80.221661058629792</v>
      </c>
      <c r="T1790" s="9">
        <f t="shared" si="1050"/>
        <v>36</v>
      </c>
      <c r="U1790" s="5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</row>
    <row r="1791" spans="1:31">
      <c r="A1791" s="1"/>
      <c r="B1791" s="31">
        <v>1992</v>
      </c>
      <c r="C1791" s="33">
        <v>3</v>
      </c>
      <c r="D1791" s="34">
        <v>2</v>
      </c>
      <c r="E1791" s="35">
        <v>115</v>
      </c>
      <c r="F1791" s="35">
        <v>113</v>
      </c>
      <c r="G1791" s="35">
        <v>105</v>
      </c>
      <c r="H1791" s="35">
        <v>595710</v>
      </c>
      <c r="I1791" s="34">
        <v>582860</v>
      </c>
      <c r="J1791" s="34">
        <v>533390</v>
      </c>
      <c r="K1791" s="72">
        <v>6698</v>
      </c>
      <c r="L1791" s="36">
        <f t="shared" si="1005"/>
        <v>294.01107850104512</v>
      </c>
      <c r="M1791" s="28">
        <f>IF(L1789=0,0,L1791/L1789*100)</f>
        <v>78.806644318349811</v>
      </c>
      <c r="N1791" s="37">
        <f t="shared" si="1051"/>
        <v>-20.834374809647127</v>
      </c>
      <c r="O1791" s="29">
        <f t="shared" si="1006"/>
        <v>5180.086956521739</v>
      </c>
      <c r="P1791" s="30">
        <f t="shared" si="1007"/>
        <v>58.243478260869566</v>
      </c>
      <c r="Q1791" s="6">
        <f t="shared" si="1047"/>
        <v>98.260869565217391</v>
      </c>
      <c r="R1791" s="7">
        <f t="shared" si="1048"/>
        <v>91.304347826086953</v>
      </c>
      <c r="S1791" s="8">
        <f t="shared" si="1049"/>
        <v>97.842910140840345</v>
      </c>
      <c r="T1791" s="9">
        <f t="shared" si="1050"/>
        <v>2</v>
      </c>
      <c r="U1791" s="5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</row>
    <row r="1792" spans="1:31">
      <c r="A1792" s="1"/>
      <c r="B1792" s="31">
        <f>B1791+1</f>
        <v>1993</v>
      </c>
      <c r="C1792" s="33">
        <v>7</v>
      </c>
      <c r="D1792" s="34">
        <v>2</v>
      </c>
      <c r="E1792" s="35">
        <v>386</v>
      </c>
      <c r="F1792" s="35">
        <v>281</v>
      </c>
      <c r="G1792" s="35">
        <v>241</v>
      </c>
      <c r="H1792" s="35">
        <v>1797356</v>
      </c>
      <c r="I1792" s="34">
        <v>1323587</v>
      </c>
      <c r="J1792" s="34">
        <v>1137420</v>
      </c>
      <c r="K1792" s="72">
        <v>24771</v>
      </c>
      <c r="L1792" s="36">
        <f t="shared" si="1005"/>
        <v>239.86369212708408</v>
      </c>
      <c r="M1792" s="28">
        <f>IF(L1789=0,0,L1792/L1789*100)</f>
        <v>64.292994558972339</v>
      </c>
      <c r="N1792" s="37">
        <f t="shared" si="1051"/>
        <v>-18.416784377656899</v>
      </c>
      <c r="O1792" s="29">
        <f t="shared" si="1006"/>
        <v>4656.3626943005183</v>
      </c>
      <c r="P1792" s="30">
        <f t="shared" si="1007"/>
        <v>64.173575129533674</v>
      </c>
      <c r="Q1792" s="6">
        <f t="shared" si="1047"/>
        <v>72.797927461139906</v>
      </c>
      <c r="R1792" s="7">
        <f t="shared" si="1048"/>
        <v>62.435233160621763</v>
      </c>
      <c r="S1792" s="8">
        <f t="shared" si="1049"/>
        <v>73.640781236438414</v>
      </c>
      <c r="T1792" s="9">
        <f t="shared" si="1050"/>
        <v>105</v>
      </c>
      <c r="U1792" s="5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</row>
    <row r="1793" spans="1:31">
      <c r="A1793" s="1"/>
      <c r="B1793" s="31">
        <f t="shared" ref="B1793:B1813" si="1052">B1792+1</f>
        <v>1994</v>
      </c>
      <c r="C1793" s="33">
        <v>21</v>
      </c>
      <c r="D1793" s="34">
        <v>18</v>
      </c>
      <c r="E1793" s="35">
        <v>818</v>
      </c>
      <c r="F1793" s="35">
        <v>792</v>
      </c>
      <c r="G1793" s="35">
        <v>758</v>
      </c>
      <c r="H1793" s="35">
        <v>3986395</v>
      </c>
      <c r="I1793" s="34">
        <v>3866789</v>
      </c>
      <c r="J1793" s="34">
        <v>3706830</v>
      </c>
      <c r="K1793" s="72">
        <v>52229</v>
      </c>
      <c r="L1793" s="36">
        <f t="shared" si="1005"/>
        <v>252.31470759731184</v>
      </c>
      <c r="M1793" s="28">
        <f>IF(L1789=0,0,L1793/L1789*100)</f>
        <v>67.630361139058607</v>
      </c>
      <c r="N1793" s="37">
        <f t="shared" si="1051"/>
        <v>5.190871265181304</v>
      </c>
      <c r="O1793" s="29">
        <f t="shared" si="1006"/>
        <v>4873.3435207823959</v>
      </c>
      <c r="P1793" s="30">
        <f t="shared" si="1007"/>
        <v>63.849633251833744</v>
      </c>
      <c r="Q1793" s="6">
        <f t="shared" si="1047"/>
        <v>96.821515892420535</v>
      </c>
      <c r="R1793" s="7">
        <f t="shared" si="1048"/>
        <v>92.665036674816619</v>
      </c>
      <c r="S1793" s="8">
        <f t="shared" si="1049"/>
        <v>96.999645042701488</v>
      </c>
      <c r="T1793" s="9">
        <f t="shared" si="1050"/>
        <v>26</v>
      </c>
      <c r="U1793" s="5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</row>
    <row r="1794" spans="1:31">
      <c r="A1794" s="1"/>
      <c r="B1794" s="31">
        <f t="shared" si="1052"/>
        <v>1995</v>
      </c>
      <c r="C1794" s="33">
        <v>22</v>
      </c>
      <c r="D1794" s="34">
        <v>19</v>
      </c>
      <c r="E1794" s="35">
        <v>778</v>
      </c>
      <c r="F1794" s="35">
        <v>767</v>
      </c>
      <c r="G1794" s="35">
        <v>650</v>
      </c>
      <c r="H1794" s="35">
        <v>3207095</v>
      </c>
      <c r="I1794" s="34">
        <v>3161154</v>
      </c>
      <c r="J1794" s="34">
        <v>2680473</v>
      </c>
      <c r="K1794" s="72">
        <v>50072</v>
      </c>
      <c r="L1794" s="36">
        <f t="shared" si="1005"/>
        <v>211.73411305919475</v>
      </c>
      <c r="M1794" s="28">
        <f>IF(L1789=0,0,L1794/L1789*100)</f>
        <v>56.753150333612055</v>
      </c>
      <c r="N1794" s="37">
        <f t="shared" si="1051"/>
        <v>-16.083325036637472</v>
      </c>
      <c r="O1794" s="29">
        <f t="shared" si="1006"/>
        <v>4122.2300771208229</v>
      </c>
      <c r="P1794" s="30">
        <f t="shared" si="1007"/>
        <v>64.359897172236501</v>
      </c>
      <c r="Q1794" s="6">
        <f t="shared" si="1047"/>
        <v>98.586118251928028</v>
      </c>
      <c r="R1794" s="7">
        <f t="shared" si="1048"/>
        <v>83.547557840616975</v>
      </c>
      <c r="S1794" s="8">
        <f t="shared" si="1049"/>
        <v>98.567519827133282</v>
      </c>
      <c r="T1794" s="9">
        <f t="shared" si="1050"/>
        <v>11</v>
      </c>
      <c r="U1794" s="5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</row>
    <row r="1795" spans="1:31">
      <c r="A1795" s="1"/>
      <c r="B1795" s="31">
        <f t="shared" si="1052"/>
        <v>1996</v>
      </c>
      <c r="C1795" s="33">
        <v>18</v>
      </c>
      <c r="D1795" s="34">
        <v>13</v>
      </c>
      <c r="E1795" s="35">
        <v>501</v>
      </c>
      <c r="F1795" s="35">
        <v>480</v>
      </c>
      <c r="G1795" s="35">
        <v>424</v>
      </c>
      <c r="H1795" s="35">
        <v>2139773</v>
      </c>
      <c r="I1795" s="34">
        <v>2056761</v>
      </c>
      <c r="J1795" s="34">
        <v>1792635</v>
      </c>
      <c r="K1795" s="72">
        <v>35024</v>
      </c>
      <c r="L1795" s="36">
        <f t="shared" si="1005"/>
        <v>201.96490372144817</v>
      </c>
      <c r="M1795" s="28">
        <f>IF(L1789=0,0,L1795/L1789*100)</f>
        <v>54.134614292465699</v>
      </c>
      <c r="N1795" s="37">
        <f t="shared" si="1051"/>
        <v>-4.613904295627318</v>
      </c>
      <c r="O1795" s="29">
        <f t="shared" si="1006"/>
        <v>4271.0039920159679</v>
      </c>
      <c r="P1795" s="30">
        <f t="shared" si="1007"/>
        <v>69.908183632734534</v>
      </c>
      <c r="Q1795" s="6">
        <f t="shared" si="1047"/>
        <v>95.808383233532936</v>
      </c>
      <c r="R1795" s="7">
        <f t="shared" si="1048"/>
        <v>84.63073852295409</v>
      </c>
      <c r="S1795" s="8">
        <f t="shared" si="1049"/>
        <v>96.120523064829783</v>
      </c>
      <c r="T1795" s="9">
        <f t="shared" si="1050"/>
        <v>21</v>
      </c>
      <c r="U1795" s="5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</row>
    <row r="1796" spans="1:31">
      <c r="A1796" s="1"/>
      <c r="B1796" s="31">
        <f t="shared" si="1052"/>
        <v>1997</v>
      </c>
      <c r="C1796" s="33">
        <v>14</v>
      </c>
      <c r="D1796">
        <v>9</v>
      </c>
      <c r="E1796" s="35">
        <v>448</v>
      </c>
      <c r="F1796" s="35">
        <v>424</v>
      </c>
      <c r="G1796" s="35">
        <v>309</v>
      </c>
      <c r="H1796" s="35">
        <v>1869061</v>
      </c>
      <c r="I1796" s="34">
        <v>1754783</v>
      </c>
      <c r="J1796" s="34">
        <v>1271506</v>
      </c>
      <c r="K1796" s="72">
        <v>32100</v>
      </c>
      <c r="L1796" s="36">
        <f t="shared" si="1005"/>
        <v>192.483005376324</v>
      </c>
      <c r="M1796" s="28">
        <f>IF(L1789=0,0,L1796/L1789*100)</f>
        <v>51.593089006559531</v>
      </c>
      <c r="N1796" s="37">
        <f t="shared" si="1051"/>
        <v>-4.6948247791614754</v>
      </c>
      <c r="O1796" s="29">
        <f t="shared" si="1006"/>
        <v>4172.0111607142853</v>
      </c>
      <c r="P1796" s="30">
        <f t="shared" si="1007"/>
        <v>71.651785714285708</v>
      </c>
      <c r="Q1796" s="6">
        <f t="shared" si="1047"/>
        <v>94.642857142857139</v>
      </c>
      <c r="R1796" s="7">
        <f t="shared" si="1048"/>
        <v>68.973214285714292</v>
      </c>
      <c r="S1796" s="8">
        <f t="shared" si="1049"/>
        <v>93.88580683027466</v>
      </c>
      <c r="T1796" s="9">
        <f t="shared" si="1050"/>
        <v>24</v>
      </c>
      <c r="U1796" s="5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</row>
    <row r="1797" spans="1:31">
      <c r="A1797" s="1"/>
      <c r="B1797" s="31">
        <f t="shared" si="1052"/>
        <v>1998</v>
      </c>
      <c r="C1797" s="33">
        <v>14</v>
      </c>
      <c r="D1797" s="34">
        <v>10</v>
      </c>
      <c r="E1797" s="35">
        <v>452</v>
      </c>
      <c r="F1797" s="35">
        <v>428</v>
      </c>
      <c r="G1797" s="35">
        <v>415</v>
      </c>
      <c r="H1797" s="35">
        <v>2008530</v>
      </c>
      <c r="I1797" s="34">
        <v>1893840</v>
      </c>
      <c r="J1797" s="34">
        <v>1835550</v>
      </c>
      <c r="K1797" s="72">
        <v>33032</v>
      </c>
      <c r="L1797" s="36">
        <f t="shared" si="1005"/>
        <v>201.00987840276093</v>
      </c>
      <c r="M1797" s="28">
        <f>IF(L1789=0,0,L1797/L1789*100)</f>
        <v>53.87862958267683</v>
      </c>
      <c r="N1797" s="37">
        <f t="shared" si="1051"/>
        <v>4.429935520679356</v>
      </c>
      <c r="O1797" s="29">
        <f t="shared" si="1006"/>
        <v>4443.6504424778759</v>
      </c>
      <c r="P1797" s="30">
        <f t="shared" si="1007"/>
        <v>73.079646017699119</v>
      </c>
      <c r="Q1797" s="6">
        <f t="shared" si="1047"/>
        <v>94.690265486725664</v>
      </c>
      <c r="R1797" s="7">
        <f t="shared" si="1048"/>
        <v>91.814159292035399</v>
      </c>
      <c r="S1797" s="8">
        <f t="shared" si="1049"/>
        <v>94.289853773655366</v>
      </c>
      <c r="T1797" s="9">
        <f t="shared" si="1050"/>
        <v>24</v>
      </c>
      <c r="U1797" s="5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</row>
    <row r="1798" spans="1:31">
      <c r="A1798" s="1"/>
      <c r="B1798" s="31">
        <f t="shared" si="1052"/>
        <v>1999</v>
      </c>
      <c r="C1798" s="33">
        <v>22</v>
      </c>
      <c r="D1798" s="34">
        <v>12</v>
      </c>
      <c r="E1798" s="35">
        <v>740</v>
      </c>
      <c r="F1798" s="35">
        <v>685</v>
      </c>
      <c r="G1798" s="35">
        <v>649</v>
      </c>
      <c r="H1798" s="35">
        <v>3241380</v>
      </c>
      <c r="I1798" s="34">
        <v>3025700</v>
      </c>
      <c r="J1798" s="34">
        <v>2877870</v>
      </c>
      <c r="K1798" s="72">
        <v>54664</v>
      </c>
      <c r="L1798" s="36">
        <f t="shared" si="1005"/>
        <v>196.020949370701</v>
      </c>
      <c r="M1798" s="28">
        <f>IF(L1789=0,0,L1798/L1789*100)</f>
        <v>52.541398490013634</v>
      </c>
      <c r="N1798" s="37">
        <f t="shared" si="1051"/>
        <v>-2.481932267061858</v>
      </c>
      <c r="O1798" s="29">
        <f t="shared" si="1006"/>
        <v>4380.2432432432433</v>
      </c>
      <c r="P1798" s="30">
        <f t="shared" si="1007"/>
        <v>73.870270270270268</v>
      </c>
      <c r="Q1798" s="6">
        <f t="shared" si="1047"/>
        <v>92.567567567567565</v>
      </c>
      <c r="R1798" s="7">
        <f t="shared" si="1048"/>
        <v>87.702702702702709</v>
      </c>
      <c r="S1798" s="8">
        <f t="shared" si="1049"/>
        <v>93.346043968926821</v>
      </c>
      <c r="T1798" s="9">
        <f t="shared" si="1050"/>
        <v>55</v>
      </c>
      <c r="U1798" s="5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</row>
    <row r="1799" spans="1:31">
      <c r="A1799" s="1"/>
      <c r="B1799" s="31">
        <f t="shared" si="1052"/>
        <v>2000</v>
      </c>
      <c r="C1799" s="33">
        <v>48</v>
      </c>
      <c r="D1799" s="34">
        <v>33</v>
      </c>
      <c r="E1799" s="35">
        <v>1711</v>
      </c>
      <c r="F1799" s="35">
        <v>1540</v>
      </c>
      <c r="G1799" s="35">
        <v>1393</v>
      </c>
      <c r="H1799" s="35">
        <v>7403030</v>
      </c>
      <c r="I1799" s="34">
        <v>6702780</v>
      </c>
      <c r="J1799" s="34">
        <v>6096150</v>
      </c>
      <c r="K1799" s="72">
        <v>130698</v>
      </c>
      <c r="L1799" s="36">
        <f t="shared" si="1005"/>
        <v>187.24684779721187</v>
      </c>
      <c r="M1799" s="28">
        <f>IF(L1789=0,0,L1799/L1789*100)</f>
        <v>50.189590845756541</v>
      </c>
      <c r="N1799" s="37">
        <f t="shared" si="1051"/>
        <v>-4.4761040091159696</v>
      </c>
      <c r="O1799" s="29">
        <f t="shared" si="1006"/>
        <v>4326.7270601987138</v>
      </c>
      <c r="P1799" s="30">
        <f t="shared" si="1007"/>
        <v>76.386908240794853</v>
      </c>
      <c r="Q1799" s="6">
        <f t="shared" si="1047"/>
        <v>90.005844535359429</v>
      </c>
      <c r="R1799" s="7">
        <f t="shared" si="1048"/>
        <v>81.414377556984221</v>
      </c>
      <c r="S1799" s="8">
        <f t="shared" si="1049"/>
        <v>90.541035224766077</v>
      </c>
      <c r="T1799" s="9">
        <f t="shared" si="1050"/>
        <v>171</v>
      </c>
      <c r="U1799" s="5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</row>
    <row r="1800" spans="1:31">
      <c r="A1800" s="1"/>
      <c r="B1800" s="31">
        <f t="shared" si="1052"/>
        <v>2001</v>
      </c>
      <c r="C1800" s="33">
        <v>17</v>
      </c>
      <c r="D1800" s="34"/>
      <c r="E1800" s="35">
        <v>670</v>
      </c>
      <c r="F1800" s="35">
        <v>633</v>
      </c>
      <c r="G1800" s="35">
        <v>553</v>
      </c>
      <c r="H1800" s="35">
        <v>2762475</v>
      </c>
      <c r="I1800" s="34">
        <v>2601358</v>
      </c>
      <c r="J1800" s="34"/>
      <c r="K1800" s="72">
        <v>51274</v>
      </c>
      <c r="L1800" s="36">
        <f t="shared" si="1005"/>
        <v>178.10458722744471</v>
      </c>
      <c r="M1800" s="28">
        <f>IF(L1789=0,0,L1800/L1789*100)</f>
        <v>47.739101970777789</v>
      </c>
      <c r="N1800" s="37">
        <f t="shared" si="1051"/>
        <v>-4.8824643390890179</v>
      </c>
      <c r="O1800" s="29">
        <f t="shared" si="1006"/>
        <v>4123.0970149253735</v>
      </c>
      <c r="P1800" s="30">
        <f t="shared" si="1007"/>
        <v>76.528358208955225</v>
      </c>
      <c r="Q1800" s="6">
        <f t="shared" si="1047"/>
        <v>94.477611940298516</v>
      </c>
      <c r="R1800" s="7">
        <f t="shared" si="1048"/>
        <v>82.53731343283583</v>
      </c>
      <c r="S1800" s="8">
        <f t="shared" si="1049"/>
        <v>94.167657625860869</v>
      </c>
      <c r="T1800" s="9">
        <f t="shared" si="1050"/>
        <v>37</v>
      </c>
      <c r="U1800" s="5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</row>
    <row r="1801" spans="1:31">
      <c r="A1801" s="1"/>
      <c r="B1801" s="31">
        <f t="shared" si="1052"/>
        <v>2002</v>
      </c>
      <c r="C1801" s="33">
        <v>46</v>
      </c>
      <c r="D1801" s="34"/>
      <c r="E1801" s="35">
        <v>1142</v>
      </c>
      <c r="F1801" s="35">
        <v>1016</v>
      </c>
      <c r="G1801" s="35">
        <v>886</v>
      </c>
      <c r="H1801" s="35">
        <v>4916194</v>
      </c>
      <c r="I1801" s="34">
        <v>4371816</v>
      </c>
      <c r="J1801" s="34"/>
      <c r="K1801" s="72">
        <v>91556</v>
      </c>
      <c r="L1801" s="36">
        <f t="shared" si="1005"/>
        <v>177.50727206649481</v>
      </c>
      <c r="M1801" s="28">
        <f>IF(L1789=0,0,L1801/L1789*100)</f>
        <v>47.578997788054721</v>
      </c>
      <c r="N1801" s="37">
        <f t="shared" si="1051"/>
        <v>-0.33537326031199599</v>
      </c>
      <c r="O1801" s="29">
        <f t="shared" si="1006"/>
        <v>4304.8984238178637</v>
      </c>
      <c r="P1801" s="30">
        <f t="shared" si="1007"/>
        <v>80.171628721541154</v>
      </c>
      <c r="Q1801" s="6">
        <f t="shared" si="1047"/>
        <v>88.96672504378283</v>
      </c>
      <c r="R1801" s="7">
        <f t="shared" si="1048"/>
        <v>77.583187390542903</v>
      </c>
      <c r="S1801" s="8">
        <f t="shared" si="1049"/>
        <v>88.926840559994176</v>
      </c>
      <c r="T1801" s="9">
        <f t="shared" si="1050"/>
        <v>126</v>
      </c>
      <c r="U1801" s="5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</row>
    <row r="1802" spans="1:31">
      <c r="A1802" s="1"/>
      <c r="B1802" s="31">
        <f t="shared" si="1052"/>
        <v>2003</v>
      </c>
      <c r="C1802" s="33">
        <v>56</v>
      </c>
      <c r="D1802" s="34"/>
      <c r="E1802" s="35">
        <v>1638</v>
      </c>
      <c r="F1802" s="35">
        <v>1491</v>
      </c>
      <c r="G1802" s="35"/>
      <c r="H1802" s="35">
        <v>6221432</v>
      </c>
      <c r="I1802" s="34">
        <v>5655396</v>
      </c>
      <c r="J1802" s="34"/>
      <c r="K1802" s="72">
        <v>124723</v>
      </c>
      <c r="L1802" s="36">
        <f t="shared" si="1005"/>
        <v>164.89889977758713</v>
      </c>
      <c r="M1802" s="28">
        <f>IF(L1789=0,0,L1802/L1789*100)</f>
        <v>44.199453331869364</v>
      </c>
      <c r="N1802" s="37">
        <f t="shared" si="1051"/>
        <v>-7.103017325501197</v>
      </c>
      <c r="O1802" s="29">
        <f t="shared" si="1006"/>
        <v>3798.1880341880342</v>
      </c>
      <c r="P1802" s="30">
        <f t="shared" si="1007"/>
        <v>76.143467643467645</v>
      </c>
      <c r="Q1802" s="15">
        <f t="shared" si="1047"/>
        <v>91.025641025641022</v>
      </c>
      <c r="R1802" s="16">
        <f t="shared" si="1048"/>
        <v>0</v>
      </c>
      <c r="S1802" s="17">
        <f t="shared" si="1049"/>
        <v>90.901837390491451</v>
      </c>
      <c r="T1802" s="18">
        <f t="shared" si="1050"/>
        <v>147</v>
      </c>
      <c r="U1802" s="5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</row>
    <row r="1803" spans="1:31">
      <c r="A1803" s="1"/>
      <c r="B1803" s="31">
        <f t="shared" si="1052"/>
        <v>2004</v>
      </c>
      <c r="C1803" s="33">
        <v>41</v>
      </c>
      <c r="D1803" s="34"/>
      <c r="E1803" s="35">
        <v>888</v>
      </c>
      <c r="F1803" s="35">
        <v>828</v>
      </c>
      <c r="G1803" s="35"/>
      <c r="H1803" s="35">
        <v>3343810</v>
      </c>
      <c r="I1803" s="34">
        <v>3116155</v>
      </c>
      <c r="J1803" s="34"/>
      <c r="K1803" s="72">
        <v>66171</v>
      </c>
      <c r="L1803" s="36">
        <f t="shared" si="1005"/>
        <v>167.0505239727373</v>
      </c>
      <c r="M1803" s="28">
        <f>IF(L1789=0,0,L1803/L1789*100)</f>
        <v>44.776174057899254</v>
      </c>
      <c r="N1803" s="37">
        <f t="shared" si="1051"/>
        <v>1.3048141607083112</v>
      </c>
      <c r="O1803" s="29">
        <f t="shared" si="1006"/>
        <v>3765.551801801802</v>
      </c>
      <c r="P1803" s="30">
        <f t="shared" si="1007"/>
        <v>74.516891891891888</v>
      </c>
      <c r="Q1803" s="6">
        <f t="shared" si="1047"/>
        <v>93.243243243243242</v>
      </c>
      <c r="R1803" s="7">
        <f t="shared" si="1048"/>
        <v>0</v>
      </c>
      <c r="S1803" s="8">
        <f t="shared" si="1049"/>
        <v>93.191748334983146</v>
      </c>
      <c r="T1803" s="9">
        <f t="shared" si="1050"/>
        <v>60</v>
      </c>
      <c r="U1803" s="5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</row>
    <row r="1804" spans="1:31">
      <c r="A1804" s="1"/>
      <c r="B1804" s="31">
        <f t="shared" si="1052"/>
        <v>2005</v>
      </c>
      <c r="C1804" s="33">
        <v>43</v>
      </c>
      <c r="D1804" s="34"/>
      <c r="E1804" s="35">
        <v>1561</v>
      </c>
      <c r="F1804" s="35">
        <v>1533</v>
      </c>
      <c r="G1804" s="35"/>
      <c r="H1804" s="35">
        <v>6484158</v>
      </c>
      <c r="I1804" s="34">
        <v>6392284</v>
      </c>
      <c r="J1804" s="34"/>
      <c r="K1804" s="72">
        <v>119449</v>
      </c>
      <c r="L1804" s="36">
        <f t="shared" si="1005"/>
        <v>179.45064281191137</v>
      </c>
      <c r="M1804" s="28">
        <f>IF(L1789=0,0,L1804/L1789*100)</f>
        <v>48.099898319740589</v>
      </c>
      <c r="N1804" s="37">
        <f t="shared" si="1051"/>
        <v>7.4229751240994455</v>
      </c>
      <c r="O1804" s="29">
        <f t="shared" si="1006"/>
        <v>4153.8488148622682</v>
      </c>
      <c r="P1804" s="30">
        <f t="shared" si="1007"/>
        <v>76.520819987187707</v>
      </c>
      <c r="Q1804" s="6">
        <f t="shared" si="1047"/>
        <v>98.206278026905821</v>
      </c>
      <c r="R1804" s="7">
        <f t="shared" si="1048"/>
        <v>0</v>
      </c>
      <c r="S1804" s="8">
        <f t="shared" si="1049"/>
        <v>98.583100535181273</v>
      </c>
      <c r="T1804" s="9">
        <f t="shared" si="1050"/>
        <v>28</v>
      </c>
      <c r="U1804" s="5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</row>
    <row r="1805" spans="1:31">
      <c r="A1805" s="1"/>
      <c r="B1805" s="31">
        <f t="shared" si="1052"/>
        <v>2006</v>
      </c>
      <c r="C1805" s="33">
        <v>37</v>
      </c>
      <c r="D1805" s="34">
        <v>0</v>
      </c>
      <c r="E1805" s="35">
        <v>1367</v>
      </c>
      <c r="F1805" s="35">
        <v>1343</v>
      </c>
      <c r="G1805" s="35">
        <v>0</v>
      </c>
      <c r="H1805" s="35">
        <v>5333584</v>
      </c>
      <c r="I1805" s="34">
        <v>5232948</v>
      </c>
      <c r="J1805" s="34">
        <v>0</v>
      </c>
      <c r="K1805" s="72">
        <v>106799</v>
      </c>
      <c r="L1805" s="36">
        <f t="shared" ref="L1805:L1810" si="1053">IF(H1805=0,0,H1805/K1805*3.30578)</f>
        <v>165.09195138081819</v>
      </c>
      <c r="M1805" s="28">
        <f>IF(L1789=0,0,L1805/L1789*100)</f>
        <v>44.251198827680206</v>
      </c>
      <c r="N1805" s="37">
        <f t="shared" si="1051"/>
        <v>-8.0014711600353721</v>
      </c>
      <c r="O1805" s="29">
        <f t="shared" ref="O1805:O1818" si="1054">IF(H1805=0,0,H1805/E1805)</f>
        <v>3901.670811997074</v>
      </c>
      <c r="P1805" s="30">
        <f t="shared" ref="P1805:P1818" si="1055">IF(K1805=0,0,K1805/E1805)</f>
        <v>78.126554498902706</v>
      </c>
      <c r="Q1805" s="6"/>
      <c r="R1805" s="7"/>
      <c r="S1805" s="8"/>
      <c r="T1805" s="9"/>
      <c r="U1805" s="5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</row>
    <row r="1806" spans="1:31">
      <c r="A1806" s="1"/>
      <c r="B1806" s="31">
        <f t="shared" si="1052"/>
        <v>2007</v>
      </c>
      <c r="C1806" s="33">
        <v>10</v>
      </c>
      <c r="D1806" s="34"/>
      <c r="E1806" s="35">
        <v>284</v>
      </c>
      <c r="F1806" s="35">
        <v>261</v>
      </c>
      <c r="G1806" s="35"/>
      <c r="H1806" s="35">
        <v>1297747</v>
      </c>
      <c r="I1806" s="34">
        <v>1175903</v>
      </c>
      <c r="J1806" s="34"/>
      <c r="K1806" s="72">
        <v>21725</v>
      </c>
      <c r="L1806" s="36">
        <f t="shared" si="1053"/>
        <v>197.47139597974683</v>
      </c>
      <c r="M1806" s="28">
        <f>IF(L1789=0,0,L1806/L1789*100)</f>
        <v>52.930175778966792</v>
      </c>
      <c r="N1806" s="37">
        <f>IF(L1805=0,"     －",IF(L1806=0,"     －",(L1806-L1805)/L1805*100))</f>
        <v>19.612975876842636</v>
      </c>
      <c r="O1806" s="29">
        <f t="shared" si="1054"/>
        <v>4569.5316901408451</v>
      </c>
      <c r="P1806" s="30">
        <f t="shared" si="1055"/>
        <v>76.49647887323944</v>
      </c>
      <c r="Q1806" s="6"/>
      <c r="R1806" s="7"/>
      <c r="S1806" s="8"/>
      <c r="T1806" s="9"/>
      <c r="U1806" s="5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</row>
    <row r="1807" spans="1:31">
      <c r="A1807" s="1"/>
      <c r="B1807" s="31">
        <f t="shared" si="1052"/>
        <v>2008</v>
      </c>
      <c r="C1807" s="33">
        <v>18</v>
      </c>
      <c r="D1807" s="34"/>
      <c r="E1807" s="35">
        <v>490</v>
      </c>
      <c r="F1807" s="35">
        <v>450</v>
      </c>
      <c r="G1807" s="35"/>
      <c r="H1807" s="35">
        <v>2188640</v>
      </c>
      <c r="I1807" s="34">
        <v>2008472</v>
      </c>
      <c r="J1807" s="34"/>
      <c r="K1807" s="72">
        <v>36265</v>
      </c>
      <c r="L1807" s="36">
        <f t="shared" si="1053"/>
        <v>199.50813013098028</v>
      </c>
      <c r="M1807" s="28">
        <f>IF(L1789=0,0,L1807/L1789*100)</f>
        <v>53.476101410904228</v>
      </c>
      <c r="N1807" s="37">
        <f>IF(L1806=0,"     －",IF(L1807=0,"     －",(L1807-L1806)/L1806*100))</f>
        <v>1.0314071772918134</v>
      </c>
      <c r="O1807" s="29">
        <f t="shared" si="1054"/>
        <v>4466.6122448979595</v>
      </c>
      <c r="P1807" s="30">
        <f t="shared" si="1055"/>
        <v>74.010204081632651</v>
      </c>
      <c r="Q1807" s="6"/>
      <c r="R1807" s="7"/>
      <c r="S1807" s="8"/>
      <c r="T1807" s="9"/>
      <c r="U1807" s="5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</row>
    <row r="1808" spans="1:31">
      <c r="A1808" s="1"/>
      <c r="B1808" s="31">
        <f t="shared" si="1052"/>
        <v>2009</v>
      </c>
      <c r="C1808" s="33">
        <v>13</v>
      </c>
      <c r="D1808" s="34"/>
      <c r="E1808" s="35">
        <v>422</v>
      </c>
      <c r="F1808" s="35">
        <v>409</v>
      </c>
      <c r="G1808" s="35"/>
      <c r="H1808" s="35">
        <v>1768538</v>
      </c>
      <c r="I1808" s="34">
        <v>1711492</v>
      </c>
      <c r="J1808" s="34"/>
      <c r="K1808" s="72">
        <v>29964</v>
      </c>
      <c r="L1808" s="36">
        <f t="shared" si="1053"/>
        <v>195.11405518755839</v>
      </c>
      <c r="M1808" s="28">
        <f>IF(L1789=0,0,L1808/L1789*100)</f>
        <v>52.298314835854512</v>
      </c>
      <c r="N1808" s="37">
        <f>IF(L1807=0,"     －",IF(L1808=0,"     －",(L1808-L1807)/L1807*100))</f>
        <v>-2.2024540756996238</v>
      </c>
      <c r="O1808" s="29">
        <f t="shared" si="1054"/>
        <v>4190.8483412322275</v>
      </c>
      <c r="P1808" s="30">
        <f t="shared" si="1055"/>
        <v>71.004739336492889</v>
      </c>
      <c r="Q1808" s="6"/>
      <c r="R1808" s="7"/>
      <c r="S1808" s="8"/>
      <c r="T1808" s="9"/>
      <c r="U1808" s="5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</row>
    <row r="1809" spans="1:31">
      <c r="A1809" s="1"/>
      <c r="B1809" s="31">
        <f t="shared" si="1052"/>
        <v>2010</v>
      </c>
      <c r="C1809" s="33">
        <v>15</v>
      </c>
      <c r="D1809" s="34"/>
      <c r="E1809" s="35">
        <v>272</v>
      </c>
      <c r="F1809" s="35">
        <v>235</v>
      </c>
      <c r="G1809" s="35"/>
      <c r="H1809" s="35">
        <v>1093449</v>
      </c>
      <c r="I1809" s="34">
        <v>944219</v>
      </c>
      <c r="J1809" s="34"/>
      <c r="K1809" s="72">
        <v>18385</v>
      </c>
      <c r="L1809" s="36">
        <f t="shared" si="1053"/>
        <v>196.61146778460702</v>
      </c>
      <c r="M1809" s="28">
        <f>IF(L1789=0,0,L1809/L1789*100)</f>
        <v>52.699680874627795</v>
      </c>
      <c r="N1809" s="37">
        <f>IF(L1808=0,"     －",IF(L1809=0,"     －",(L1809-L1808)/L1808*100))</f>
        <v>0.76745501271509964</v>
      </c>
      <c r="O1809" s="29">
        <f t="shared" si="1054"/>
        <v>4020.0330882352941</v>
      </c>
      <c r="P1809" s="30">
        <f t="shared" si="1055"/>
        <v>67.591911764705884</v>
      </c>
      <c r="Q1809" s="6"/>
      <c r="R1809" s="7"/>
      <c r="S1809" s="8"/>
      <c r="T1809" s="9"/>
      <c r="U1809" s="5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</row>
    <row r="1810" spans="1:31">
      <c r="A1810" s="1"/>
      <c r="B1810" s="31">
        <f t="shared" si="1052"/>
        <v>2011</v>
      </c>
      <c r="C1810" s="33">
        <v>10</v>
      </c>
      <c r="D1810" s="34"/>
      <c r="E1810" s="35">
        <v>193</v>
      </c>
      <c r="F1810" s="35">
        <v>169</v>
      </c>
      <c r="G1810" s="35"/>
      <c r="H1810" s="35">
        <v>899688</v>
      </c>
      <c r="I1810" s="34">
        <v>788388</v>
      </c>
      <c r="J1810" s="34"/>
      <c r="K1810" s="72">
        <v>14703</v>
      </c>
      <c r="L1810" s="36">
        <f t="shared" si="1053"/>
        <v>202.28324808814529</v>
      </c>
      <c r="M1810" s="28">
        <f>IF(L1789=0,0,L1810/L1789*100)</f>
        <v>54.219943224303755</v>
      </c>
      <c r="N1810" s="37">
        <f>IF(L1809=0,"     －",IF(L1810=0,"     －",(L1810-L1809)/L1809*100))</f>
        <v>2.884765760332888</v>
      </c>
      <c r="O1810" s="29">
        <f t="shared" si="1054"/>
        <v>4661.5958549222796</v>
      </c>
      <c r="P1810" s="30">
        <f t="shared" si="1055"/>
        <v>76.181347150259072</v>
      </c>
      <c r="Q1810" s="6"/>
      <c r="R1810" s="7"/>
      <c r="S1810" s="8"/>
      <c r="T1810" s="9"/>
      <c r="U1810" s="5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</row>
    <row r="1811" spans="1:31">
      <c r="A1811" s="1"/>
      <c r="B1811" s="31">
        <f t="shared" si="1052"/>
        <v>2012</v>
      </c>
      <c r="C1811" s="33">
        <v>10</v>
      </c>
      <c r="D1811" s="34"/>
      <c r="E1811" s="35">
        <v>227</v>
      </c>
      <c r="F1811" s="35">
        <v>196</v>
      </c>
      <c r="G1811" s="35"/>
      <c r="H1811" s="35">
        <v>976590</v>
      </c>
      <c r="I1811" s="34">
        <v>854550</v>
      </c>
      <c r="J1811" s="34"/>
      <c r="K1811" s="72">
        <v>15834</v>
      </c>
      <c r="L1811" s="36">
        <f>IF(H1811=0,0,H1811/K1811*3.30578)</f>
        <v>203.88983770367562</v>
      </c>
      <c r="M1811" s="28">
        <f>IF(L1789=0,0,L1811/L1789*100)</f>
        <v>54.650573039486737</v>
      </c>
      <c r="N1811" s="37">
        <f t="shared" ref="N1811:N1813" si="1056">IF(L1810=0,"     －",IF(L1811=0,"     －",(L1811-L1810)/L1810*100))</f>
        <v>0.79422771322628993</v>
      </c>
      <c r="O1811" s="29">
        <f t="shared" si="1054"/>
        <v>4302.1585903083696</v>
      </c>
      <c r="P1811" s="30">
        <f t="shared" si="1055"/>
        <v>69.753303964757706</v>
      </c>
      <c r="Q1811" s="6"/>
      <c r="R1811" s="7"/>
      <c r="S1811" s="8"/>
      <c r="T1811" s="9"/>
      <c r="U1811" s="5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</row>
    <row r="1812" spans="1:31">
      <c r="A1812" s="1"/>
      <c r="B1812" s="31">
        <f t="shared" si="1052"/>
        <v>2013</v>
      </c>
      <c r="C1812" s="33">
        <v>15</v>
      </c>
      <c r="D1812" s="34"/>
      <c r="E1812" s="35">
        <v>516</v>
      </c>
      <c r="F1812" s="35">
        <v>471</v>
      </c>
      <c r="G1812" s="35"/>
      <c r="H1812" s="35">
        <v>2514935</v>
      </c>
      <c r="I1812" s="34">
        <v>2326649</v>
      </c>
      <c r="J1812" s="34"/>
      <c r="K1812" s="72">
        <v>37340</v>
      </c>
      <c r="L1812" s="36">
        <f>IF(H1812=0,0,H1812/K1812*3.30578)</f>
        <v>222.65189674076058</v>
      </c>
      <c r="M1812" s="28">
        <f>IF(L1789=0,0,L1812/L1789*100)</f>
        <v>59.679549909180373</v>
      </c>
      <c r="N1812" s="37">
        <f t="shared" si="1056"/>
        <v>9.2020569776277377</v>
      </c>
      <c r="O1812" s="29">
        <f t="shared" si="1054"/>
        <v>4873.9050387596899</v>
      </c>
      <c r="P1812" s="30">
        <f t="shared" si="1055"/>
        <v>72.36434108527132</v>
      </c>
      <c r="Q1812" s="6"/>
      <c r="R1812" s="7"/>
      <c r="S1812" s="8"/>
      <c r="T1812" s="9"/>
      <c r="U1812" s="5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</row>
    <row r="1813" spans="1:31">
      <c r="A1813" s="1"/>
      <c r="B1813" s="31">
        <f t="shared" si="1052"/>
        <v>2014</v>
      </c>
      <c r="C1813" s="33">
        <v>15</v>
      </c>
      <c r="D1813" s="34"/>
      <c r="E1813" s="35">
        <v>410</v>
      </c>
      <c r="F1813" s="35">
        <v>410</v>
      </c>
      <c r="G1813" s="35"/>
      <c r="H1813" s="35">
        <v>2150529</v>
      </c>
      <c r="I1813" s="34">
        <v>2150529</v>
      </c>
      <c r="J1813" s="34"/>
      <c r="K1813" s="72">
        <v>29690</v>
      </c>
      <c r="L1813" s="36">
        <f>IF(H1813=0,0,H1813/K1813*3.30578)</f>
        <v>239.44680894644659</v>
      </c>
      <c r="M1813" s="28">
        <f>IF(L1789=0,0,L1813/L1789*100)</f>
        <v>64.181253311988399</v>
      </c>
      <c r="N1813" s="37">
        <f t="shared" si="1056"/>
        <v>7.5431255927007763</v>
      </c>
      <c r="O1813" s="29">
        <f t="shared" si="1054"/>
        <v>5245.1926829268295</v>
      </c>
      <c r="P1813" s="30">
        <f t="shared" si="1055"/>
        <v>72.41463414634147</v>
      </c>
      <c r="Q1813" s="6"/>
      <c r="R1813" s="7"/>
      <c r="S1813" s="8"/>
      <c r="T1813" s="9"/>
      <c r="U1813" s="5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</row>
    <row r="1814" spans="1:31">
      <c r="A1814" s="1"/>
      <c r="B1814" s="31">
        <f t="shared" ref="B1814:B1823" si="1057">B1813+1</f>
        <v>2015</v>
      </c>
      <c r="C1814" s="33">
        <v>3</v>
      </c>
      <c r="D1814" s="34"/>
      <c r="E1814" s="35">
        <v>30</v>
      </c>
      <c r="F1814" s="35">
        <v>30</v>
      </c>
      <c r="G1814" s="35"/>
      <c r="H1814" s="35">
        <v>164960</v>
      </c>
      <c r="I1814" s="34">
        <v>164960</v>
      </c>
      <c r="J1814" s="34"/>
      <c r="K1814" s="72">
        <v>1986</v>
      </c>
      <c r="L1814" s="36">
        <f>IF(H1814=0,0,H1814/K1814*3.30578)</f>
        <v>274.58281409869085</v>
      </c>
      <c r="M1814" s="28">
        <f>IF(L1789=0,0,L1814/L1789*100)</f>
        <v>73.599097955522041</v>
      </c>
      <c r="N1814" s="37">
        <f>IF(L1813=0,"     －",IF(L1814=0,"     －",(L1814-L1813)/L1813*100))</f>
        <v>14.673824765859623</v>
      </c>
      <c r="O1814" s="29">
        <f t="shared" si="1054"/>
        <v>5498.666666666667</v>
      </c>
      <c r="P1814" s="30">
        <f t="shared" si="1055"/>
        <v>66.2</v>
      </c>
      <c r="Q1814" s="6"/>
      <c r="R1814" s="7"/>
      <c r="S1814" s="8"/>
      <c r="T1814" s="9"/>
      <c r="U1814" s="5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</row>
    <row r="1815" spans="1:31">
      <c r="A1815" s="1"/>
      <c r="B1815" s="31">
        <f t="shared" si="1057"/>
        <v>2016</v>
      </c>
      <c r="C1815" s="33">
        <v>7</v>
      </c>
      <c r="D1815" s="34"/>
      <c r="E1815" s="35">
        <v>154</v>
      </c>
      <c r="F1815" s="35">
        <v>138</v>
      </c>
      <c r="G1815" s="35"/>
      <c r="H1815" s="35">
        <v>813283</v>
      </c>
      <c r="I1815" s="34">
        <v>728506</v>
      </c>
      <c r="J1815" s="34"/>
      <c r="K1815" s="72">
        <v>10705</v>
      </c>
      <c r="L1815" s="36">
        <f>IF(H1815=0,0,H1815/K1815*3.30578)</f>
        <v>251.1475642914526</v>
      </c>
      <c r="M1815" s="28">
        <f>IF(L1789=0,0,L1815/L1789*100)</f>
        <v>67.317520385430115</v>
      </c>
      <c r="N1815" s="37">
        <f>IF(L1814=0,"     －",IF(L1815=0,"     －",(L1815-L1814)/L1814*100))</f>
        <v>-8.534856736814973</v>
      </c>
      <c r="O1815" s="29">
        <f t="shared" si="1054"/>
        <v>5281.0584415584417</v>
      </c>
      <c r="P1815" s="30">
        <f t="shared" si="1055"/>
        <v>69.512987012987011</v>
      </c>
      <c r="Q1815" s="6"/>
      <c r="R1815" s="7"/>
      <c r="S1815" s="8"/>
      <c r="T1815" s="9"/>
      <c r="U1815" s="5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</row>
    <row r="1816" spans="1:31">
      <c r="A1816" s="1"/>
      <c r="B1816" s="31">
        <f t="shared" si="1057"/>
        <v>2017</v>
      </c>
      <c r="C1816" s="33">
        <v>9</v>
      </c>
      <c r="D1816" s="34"/>
      <c r="E1816" s="35">
        <v>69</v>
      </c>
      <c r="F1816" s="35">
        <v>68</v>
      </c>
      <c r="G1816" s="35"/>
      <c r="H1816" s="35">
        <v>358385</v>
      </c>
      <c r="I1816" s="34">
        <v>350887</v>
      </c>
      <c r="J1816" s="34"/>
      <c r="K1816" s="72">
        <v>4722</v>
      </c>
      <c r="L1816" s="36">
        <f t="shared" ref="L1816:L1823" si="1058">IF(H1816=0,0,H1816/K1816*3.30578)</f>
        <v>250.89834080897924</v>
      </c>
      <c r="M1816" s="28">
        <f>IF(L1789=0,0,L1816/L1789*100)</f>
        <v>67.250718595377876</v>
      </c>
      <c r="N1816" s="37">
        <f>IF(L1815=0,"     －",IF(L1816=0,"     －",(L1816-L1815)/L1815*100))</f>
        <v>-9.9233883942483558E-2</v>
      </c>
      <c r="O1816" s="29">
        <f t="shared" si="1054"/>
        <v>5193.985507246377</v>
      </c>
      <c r="P1816" s="30">
        <f t="shared" si="1055"/>
        <v>68.434782608695656</v>
      </c>
      <c r="Q1816" s="6"/>
      <c r="R1816" s="7"/>
      <c r="S1816" s="8"/>
      <c r="T1816" s="9"/>
      <c r="U1816" s="5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</row>
    <row r="1817" spans="1:31">
      <c r="A1817" s="1"/>
      <c r="B1817" s="31">
        <f t="shared" si="1057"/>
        <v>2018</v>
      </c>
      <c r="C1817" s="33">
        <v>5</v>
      </c>
      <c r="D1817" s="34"/>
      <c r="E1817" s="35">
        <v>53</v>
      </c>
      <c r="F1817" s="35">
        <v>42</v>
      </c>
      <c r="G1817" s="35"/>
      <c r="H1817" s="35">
        <v>344284</v>
      </c>
      <c r="I1817" s="34">
        <v>267156</v>
      </c>
      <c r="J1817" s="34"/>
      <c r="K1817" s="72">
        <v>3656</v>
      </c>
      <c r="L1817" s="36">
        <f t="shared" si="1058"/>
        <v>311.30392820568932</v>
      </c>
      <c r="M1817" s="28">
        <f>IF(L1789=0,0,L1817/L1789*100)</f>
        <v>83.441814744146313</v>
      </c>
      <c r="N1817" s="37">
        <f>IF(L1816=0,"     －",IF(L1817=0,"     －",(L1817-L1816)/L1816*100))</f>
        <v>24.075722143854154</v>
      </c>
      <c r="O1817" s="29">
        <f t="shared" si="1054"/>
        <v>6495.9245283018872</v>
      </c>
      <c r="P1817" s="30">
        <f t="shared" si="1055"/>
        <v>68.981132075471692</v>
      </c>
      <c r="Q1817" s="6"/>
      <c r="R1817" s="7"/>
      <c r="S1817" s="8"/>
      <c r="T1817" s="9"/>
      <c r="U1817" s="5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</row>
    <row r="1818" spans="1:31">
      <c r="A1818" s="1"/>
      <c r="B1818" s="31">
        <f t="shared" si="1057"/>
        <v>2019</v>
      </c>
      <c r="C1818" s="33">
        <v>22</v>
      </c>
      <c r="D1818" s="34"/>
      <c r="E1818" s="35">
        <v>214</v>
      </c>
      <c r="F1818" s="35">
        <v>191</v>
      </c>
      <c r="G1818" s="35"/>
      <c r="H1818" s="35">
        <v>1250366</v>
      </c>
      <c r="I1818" s="34">
        <v>1108157</v>
      </c>
      <c r="J1818" s="34"/>
      <c r="K1818" s="72">
        <v>14945</v>
      </c>
      <c r="L1818" s="36">
        <f t="shared" si="1058"/>
        <v>276.57644131682838</v>
      </c>
      <c r="M1818" s="28">
        <f>IF(L1789=0,0,L1818/L1789*100)</f>
        <v>74.133469217598787</v>
      </c>
      <c r="N1818" s="37">
        <f>IF(L1817=0,"     －",IF(L1818=0,"     －",(L1818-L1817)/L1817*100))</f>
        <v>-11.155492668860663</v>
      </c>
      <c r="O1818" s="29">
        <f t="shared" si="1054"/>
        <v>5842.8317757009345</v>
      </c>
      <c r="P1818" s="30">
        <f t="shared" si="1055"/>
        <v>69.836448598130843</v>
      </c>
      <c r="Q1818" s="6"/>
      <c r="R1818" s="7"/>
      <c r="S1818" s="8"/>
      <c r="T1818" s="9"/>
      <c r="U1818" s="5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</row>
    <row r="1819" spans="1:31">
      <c r="A1819" s="1"/>
      <c r="B1819" s="31">
        <f t="shared" si="1057"/>
        <v>2020</v>
      </c>
      <c r="C1819" s="33">
        <v>10</v>
      </c>
      <c r="D1819" s="34"/>
      <c r="E1819" s="35">
        <v>102</v>
      </c>
      <c r="F1819" s="35">
        <v>102</v>
      </c>
      <c r="G1819" s="35"/>
      <c r="H1819" s="35">
        <v>571077</v>
      </c>
      <c r="I1819" s="34">
        <v>571077</v>
      </c>
      <c r="J1819" s="34"/>
      <c r="K1819" s="72">
        <v>7075</v>
      </c>
      <c r="L1819" s="36">
        <f t="shared" si="1058"/>
        <v>266.8346183830389</v>
      </c>
      <c r="M1819" s="28">
        <f>IF(L1789=0,0,L1819/L1789*100)</f>
        <v>71.522273820236364</v>
      </c>
      <c r="N1819" s="37">
        <f t="shared" ref="N1819:N1823" si="1059">IF(L1818=0,"     －",IF(L1819=0,"     －",(L1819-L1818)/L1818*100))</f>
        <v>-3.522289493424303</v>
      </c>
      <c r="O1819" s="29">
        <f>IF(H1819=0,0,H1819/E1819)</f>
        <v>5598.7941176470586</v>
      </c>
      <c r="P1819" s="30">
        <f>IF(K1819=0,0,K1819/E1819)</f>
        <v>69.362745098039213</v>
      </c>
      <c r="Q1819" s="6"/>
      <c r="R1819" s="7"/>
      <c r="S1819" s="8"/>
      <c r="T1819" s="9"/>
      <c r="U1819" s="5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</row>
    <row r="1820" spans="1:31">
      <c r="A1820" s="1"/>
      <c r="B1820" s="31">
        <f t="shared" si="1057"/>
        <v>2021</v>
      </c>
      <c r="C1820" s="81">
        <v>10</v>
      </c>
      <c r="D1820" s="34"/>
      <c r="E1820" s="35">
        <v>78</v>
      </c>
      <c r="F1820" s="35">
        <v>73</v>
      </c>
      <c r="G1820" s="35"/>
      <c r="H1820" s="35">
        <v>344376</v>
      </c>
      <c r="I1820" s="34">
        <v>322936</v>
      </c>
      <c r="J1820" s="34"/>
      <c r="K1820" s="72">
        <v>5446</v>
      </c>
      <c r="L1820" s="36">
        <f t="shared" si="1058"/>
        <v>209.03989961072347</v>
      </c>
      <c r="M1820" s="28">
        <f>IF(L1789=0,0,L1820/L1789*100)</f>
        <v>56.030994141288041</v>
      </c>
      <c r="N1820" s="37">
        <f t="shared" si="1059"/>
        <v>-21.659378053169846</v>
      </c>
      <c r="O1820" s="29">
        <f>IF(H1820=0,0,H1820/E1820)</f>
        <v>4415.0769230769229</v>
      </c>
      <c r="P1820" s="30">
        <f>IF(K1820=0,0,K1820/E1820)</f>
        <v>69.820512820512818</v>
      </c>
      <c r="Q1820" s="6"/>
      <c r="R1820" s="7"/>
      <c r="S1820" s="8"/>
      <c r="T1820" s="9"/>
      <c r="U1820" s="5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</row>
    <row r="1821" spans="1:31">
      <c r="A1821" s="1"/>
      <c r="B1821" s="31">
        <f t="shared" si="1057"/>
        <v>2022</v>
      </c>
      <c r="C1821" s="81">
        <v>16</v>
      </c>
      <c r="D1821" s="34"/>
      <c r="E1821" s="35">
        <v>265</v>
      </c>
      <c r="F1821" s="35">
        <v>243</v>
      </c>
      <c r="G1821" s="35"/>
      <c r="H1821" s="35">
        <v>1583457</v>
      </c>
      <c r="I1821" s="34">
        <v>1412629</v>
      </c>
      <c r="J1821" s="34"/>
      <c r="K1821" s="72">
        <v>17523</v>
      </c>
      <c r="L1821" s="36">
        <f t="shared" si="1058"/>
        <v>298.72513162472177</v>
      </c>
      <c r="M1821" s="28">
        <f>IF(L1789=0,0,L1821/L1789*100)</f>
        <v>80.070197752150349</v>
      </c>
      <c r="N1821" s="37">
        <f t="shared" si="1059"/>
        <v>42.903403695185077</v>
      </c>
      <c r="O1821" s="29">
        <f>IF(H1821=0,0,H1821/E1821)</f>
        <v>5975.3094339622639</v>
      </c>
      <c r="P1821" s="30">
        <f>IF(K1821=0,0,K1821/E1821)</f>
        <v>66.124528301886798</v>
      </c>
      <c r="Q1821" s="6"/>
      <c r="R1821" s="7"/>
      <c r="S1821" s="8"/>
      <c r="T1821" s="9"/>
      <c r="U1821" s="5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</row>
    <row r="1822" spans="1:31">
      <c r="A1822" s="1"/>
      <c r="B1822" s="31">
        <f t="shared" si="1057"/>
        <v>2023</v>
      </c>
      <c r="C1822" s="81">
        <v>8</v>
      </c>
      <c r="D1822" s="34"/>
      <c r="E1822" s="35">
        <v>133</v>
      </c>
      <c r="F1822" s="35">
        <v>126</v>
      </c>
      <c r="G1822" s="35"/>
      <c r="H1822" s="35">
        <v>939124</v>
      </c>
      <c r="I1822" s="34">
        <v>887124</v>
      </c>
      <c r="J1822" s="34"/>
      <c r="K1822" s="72">
        <v>9303</v>
      </c>
      <c r="L1822" s="36">
        <f t="shared" si="1058"/>
        <v>333.71356946361391</v>
      </c>
      <c r="M1822" s="28">
        <f>IF(L1789=0,0,L1822/L1789*100)</f>
        <v>89.44848849575736</v>
      </c>
      <c r="N1822" s="37">
        <f t="shared" si="1059"/>
        <v>11.71258596442663</v>
      </c>
      <c r="O1822" s="29">
        <f>IF(H1822=0,0,H1822/E1822)</f>
        <v>7061.082706766917</v>
      </c>
      <c r="P1822" s="30">
        <f>IF(K1822=0,0,K1822/E1822)</f>
        <v>69.94736842105263</v>
      </c>
      <c r="Q1822" s="6"/>
      <c r="R1822" s="7"/>
      <c r="S1822" s="8"/>
      <c r="T1822" s="9"/>
      <c r="U1822" s="5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</row>
    <row r="1823" spans="1:31">
      <c r="A1823" s="1"/>
      <c r="B1823" s="31">
        <f t="shared" si="1057"/>
        <v>2024</v>
      </c>
      <c r="C1823" s="81">
        <v>19</v>
      </c>
      <c r="D1823" s="34"/>
      <c r="E1823" s="35">
        <v>155</v>
      </c>
      <c r="F1823" s="35">
        <v>143</v>
      </c>
      <c r="G1823" s="35"/>
      <c r="H1823" s="35">
        <v>921370</v>
      </c>
      <c r="I1823" s="34">
        <v>852812</v>
      </c>
      <c r="J1823" s="34"/>
      <c r="K1823" s="72">
        <v>10686</v>
      </c>
      <c r="L1823" s="36">
        <f t="shared" si="1058"/>
        <v>285.03149154033315</v>
      </c>
      <c r="M1823" s="28">
        <f>IF(L1789=0,0,L1823/L1789*100)</f>
        <v>76.399758430422281</v>
      </c>
      <c r="N1823" s="37">
        <f t="shared" si="1059"/>
        <v>-14.587982742664215</v>
      </c>
      <c r="O1823" s="29">
        <f>IF(H1823=0,0,H1823/E1823)</f>
        <v>5944.322580645161</v>
      </c>
      <c r="P1823" s="30">
        <f>IF(K1823=0,0,K1823/E1823)</f>
        <v>68.941935483870964</v>
      </c>
      <c r="Q1823" s="6"/>
      <c r="R1823" s="7"/>
      <c r="S1823" s="8"/>
      <c r="T1823" s="9"/>
      <c r="U1823" s="5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</row>
    <row r="1824" spans="1:31">
      <c r="A1824" s="1"/>
      <c r="B1824" s="58" t="s">
        <v>77</v>
      </c>
      <c r="C1824" s="59">
        <v>2</v>
      </c>
      <c r="D1824" s="60">
        <v>1</v>
      </c>
      <c r="E1824" s="61">
        <v>92</v>
      </c>
      <c r="F1824" s="61">
        <v>90</v>
      </c>
      <c r="G1824" s="61">
        <v>85</v>
      </c>
      <c r="H1824" s="61">
        <v>685345</v>
      </c>
      <c r="I1824" s="60">
        <v>671555</v>
      </c>
      <c r="J1824" s="60">
        <v>635428</v>
      </c>
      <c r="K1824" s="73">
        <v>7091</v>
      </c>
      <c r="L1824" s="63">
        <f t="shared" ref="L1824:L1944" si="1060">IF(H1824=0,0,H1824/K1824*3.30578)</f>
        <v>319.50356707093499</v>
      </c>
      <c r="M1824" s="62">
        <v>100</v>
      </c>
      <c r="N1824" s="63"/>
      <c r="O1824" s="64">
        <f t="shared" ref="O1824:O1944" si="1061">IF(H1824=0,0,H1824/E1824)</f>
        <v>7449.402173913043</v>
      </c>
      <c r="P1824" s="65">
        <f t="shared" ref="P1824:P1944" si="1062">IF(K1824=0,0,K1824/E1824)</f>
        <v>77.076086956521735</v>
      </c>
      <c r="Q1824" s="6">
        <f t="shared" ref="Q1824:Q1839" si="1063">IF(F1824=0,0,F1824/E1824*100)</f>
        <v>97.826086956521735</v>
      </c>
      <c r="R1824" s="7">
        <f t="shared" ref="R1824:R1839" si="1064">IF(G1824=0,0,G1824/E1824*100)</f>
        <v>92.391304347826093</v>
      </c>
      <c r="S1824" s="8">
        <f t="shared" ref="S1824:S1839" si="1065">IF(I1824=0,0,I1824/H1824*100)</f>
        <v>97.987874720031527</v>
      </c>
      <c r="T1824" s="9">
        <f t="shared" ref="T1824:T1839" si="1066">E1824-F1824</f>
        <v>2</v>
      </c>
      <c r="U1824" s="5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</row>
    <row r="1825" spans="1:31">
      <c r="A1825" s="1"/>
      <c r="B1825" s="31">
        <v>1991</v>
      </c>
      <c r="C1825" s="33">
        <v>4</v>
      </c>
      <c r="D1825" s="34">
        <v>2</v>
      </c>
      <c r="E1825" s="35">
        <v>139</v>
      </c>
      <c r="F1825" s="35">
        <v>123</v>
      </c>
      <c r="G1825" s="35">
        <v>110</v>
      </c>
      <c r="H1825" s="35">
        <v>861309</v>
      </c>
      <c r="I1825" s="34">
        <v>797087</v>
      </c>
      <c r="J1825" s="34">
        <v>718253</v>
      </c>
      <c r="K1825" s="72">
        <v>7253</v>
      </c>
      <c r="L1825" s="36">
        <f t="shared" si="1060"/>
        <v>392.56832566110575</v>
      </c>
      <c r="M1825" s="28">
        <f>IF(L1824=0,0,L1825/L1824*100)</f>
        <v>122.86821372919108</v>
      </c>
      <c r="N1825" s="37">
        <f t="shared" ref="N1825:N1840" si="1067">IF(L1824=0,"     －",IF(L1825=0,"     －",(L1825-L1824)/L1824*100))</f>
        <v>22.868213729191069</v>
      </c>
      <c r="O1825" s="29">
        <f t="shared" si="1061"/>
        <v>6196.4676258992804</v>
      </c>
      <c r="P1825" s="30">
        <f t="shared" si="1062"/>
        <v>52.179856115107917</v>
      </c>
      <c r="Q1825" s="6">
        <f t="shared" si="1063"/>
        <v>88.489208633093526</v>
      </c>
      <c r="R1825" s="7">
        <f t="shared" si="1064"/>
        <v>79.136690647482013</v>
      </c>
      <c r="S1825" s="8">
        <f t="shared" si="1065"/>
        <v>92.543674801958417</v>
      </c>
      <c r="T1825" s="9">
        <f t="shared" si="1066"/>
        <v>16</v>
      </c>
      <c r="U1825" s="5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</row>
    <row r="1826" spans="1:31">
      <c r="A1826" s="1"/>
      <c r="B1826" s="31">
        <v>1992</v>
      </c>
      <c r="C1826" s="33">
        <v>1</v>
      </c>
      <c r="D1826" s="34">
        <v>1</v>
      </c>
      <c r="E1826" s="35">
        <v>32</v>
      </c>
      <c r="F1826" s="35">
        <v>32</v>
      </c>
      <c r="G1826" s="35">
        <v>24</v>
      </c>
      <c r="H1826" s="35">
        <v>162530</v>
      </c>
      <c r="I1826" s="34">
        <v>162530</v>
      </c>
      <c r="J1826" s="34">
        <v>120200</v>
      </c>
      <c r="K1826" s="72">
        <v>2172</v>
      </c>
      <c r="L1826" s="36">
        <f t="shared" si="1060"/>
        <v>247.3703606813996</v>
      </c>
      <c r="M1826" s="28">
        <f>IF(L1824=0,0,L1826/L1824*100)</f>
        <v>77.423348649650407</v>
      </c>
      <c r="N1826" s="37">
        <f t="shared" si="1067"/>
        <v>-36.98667352624161</v>
      </c>
      <c r="O1826" s="29">
        <f t="shared" si="1061"/>
        <v>5079.0625</v>
      </c>
      <c r="P1826" s="30">
        <f t="shared" si="1062"/>
        <v>67.875</v>
      </c>
      <c r="Q1826" s="6">
        <f t="shared" si="1063"/>
        <v>100</v>
      </c>
      <c r="R1826" s="7">
        <f t="shared" si="1064"/>
        <v>75</v>
      </c>
      <c r="S1826" s="8">
        <f t="shared" si="1065"/>
        <v>100</v>
      </c>
      <c r="T1826" s="9">
        <f t="shared" si="1066"/>
        <v>0</v>
      </c>
      <c r="U1826" s="5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</row>
    <row r="1827" spans="1:31">
      <c r="A1827" s="1"/>
      <c r="B1827" s="31">
        <f>B1826+1</f>
        <v>1993</v>
      </c>
      <c r="C1827" s="33">
        <v>7</v>
      </c>
      <c r="D1827" s="34">
        <v>5</v>
      </c>
      <c r="E1827" s="35">
        <v>311</v>
      </c>
      <c r="F1827" s="35">
        <v>305</v>
      </c>
      <c r="G1827" s="35">
        <v>294</v>
      </c>
      <c r="H1827" s="35">
        <v>1443904</v>
      </c>
      <c r="I1827" s="34">
        <v>1414062</v>
      </c>
      <c r="J1827" s="34">
        <v>1364122</v>
      </c>
      <c r="K1827" s="72">
        <v>18802</v>
      </c>
      <c r="L1827" s="36">
        <f t="shared" si="1060"/>
        <v>253.86815046909902</v>
      </c>
      <c r="M1827" s="28">
        <f>IF(L1824=0,0,L1827/L1824*100)</f>
        <v>79.457062966917107</v>
      </c>
      <c r="N1827" s="37">
        <f t="shared" si="1067"/>
        <v>2.6267454879399392</v>
      </c>
      <c r="O1827" s="29">
        <f t="shared" si="1061"/>
        <v>4642.7781350482319</v>
      </c>
      <c r="P1827" s="30">
        <f t="shared" si="1062"/>
        <v>60.456591639871384</v>
      </c>
      <c r="Q1827" s="6">
        <f t="shared" si="1063"/>
        <v>98.070739549839232</v>
      </c>
      <c r="R1827" s="7">
        <f t="shared" si="1064"/>
        <v>94.533762057877809</v>
      </c>
      <c r="S1827" s="8">
        <f t="shared" si="1065"/>
        <v>97.933242099197727</v>
      </c>
      <c r="T1827" s="9">
        <f t="shared" si="1066"/>
        <v>6</v>
      </c>
      <c r="U1827" s="5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</row>
    <row r="1828" spans="1:31">
      <c r="A1828" s="1"/>
      <c r="B1828" s="31">
        <f t="shared" ref="B1828:B1848" si="1068">B1827+1</f>
        <v>1994</v>
      </c>
      <c r="C1828" s="33">
        <v>10</v>
      </c>
      <c r="D1828" s="34">
        <v>6</v>
      </c>
      <c r="E1828" s="35">
        <v>359</v>
      </c>
      <c r="F1828" s="35">
        <v>314</v>
      </c>
      <c r="G1828" s="35">
        <v>305</v>
      </c>
      <c r="H1828" s="35">
        <v>1501141</v>
      </c>
      <c r="I1828" s="34">
        <v>1294201</v>
      </c>
      <c r="J1828" s="34">
        <v>1268271</v>
      </c>
      <c r="K1828" s="72">
        <v>20089</v>
      </c>
      <c r="L1828" s="36">
        <f t="shared" si="1060"/>
        <v>247.02284309721739</v>
      </c>
      <c r="M1828" s="28">
        <f>IF(L1824=0,0,L1828/L1824*100)</f>
        <v>77.314580667067887</v>
      </c>
      <c r="N1828" s="37">
        <f t="shared" si="1067"/>
        <v>-2.6964025850556022</v>
      </c>
      <c r="O1828" s="29">
        <f t="shared" si="1061"/>
        <v>4181.4512534818941</v>
      </c>
      <c r="P1828" s="30">
        <f t="shared" si="1062"/>
        <v>55.958217270194986</v>
      </c>
      <c r="Q1828" s="6">
        <f t="shared" si="1063"/>
        <v>87.465181058495816</v>
      </c>
      <c r="R1828" s="7">
        <f t="shared" si="1064"/>
        <v>84.958217270194993</v>
      </c>
      <c r="S1828" s="8">
        <f t="shared" si="1065"/>
        <v>86.214486180845114</v>
      </c>
      <c r="T1828" s="9">
        <f t="shared" si="1066"/>
        <v>45</v>
      </c>
      <c r="U1828" s="5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</row>
    <row r="1829" spans="1:31">
      <c r="A1829" s="1"/>
      <c r="B1829" s="31">
        <f t="shared" si="1068"/>
        <v>1995</v>
      </c>
      <c r="C1829" s="33">
        <v>15</v>
      </c>
      <c r="D1829" s="34">
        <v>11</v>
      </c>
      <c r="E1829" s="35">
        <v>525</v>
      </c>
      <c r="F1829" s="35">
        <v>511</v>
      </c>
      <c r="G1829" s="35">
        <v>476</v>
      </c>
      <c r="H1829" s="35">
        <v>2134426</v>
      </c>
      <c r="I1829" s="34">
        <v>2073425</v>
      </c>
      <c r="J1829" s="34">
        <v>1915885</v>
      </c>
      <c r="K1829" s="72">
        <v>34277</v>
      </c>
      <c r="L1829" s="36">
        <f t="shared" si="1060"/>
        <v>205.85065152376231</v>
      </c>
      <c r="M1829" s="28">
        <f>IF(L1824=0,0,L1829/L1824*100)</f>
        <v>64.428279599789292</v>
      </c>
      <c r="N1829" s="37">
        <f t="shared" si="1067"/>
        <v>-16.667362037142254</v>
      </c>
      <c r="O1829" s="29">
        <f t="shared" si="1061"/>
        <v>4065.5733333333333</v>
      </c>
      <c r="P1829" s="30">
        <f t="shared" si="1062"/>
        <v>65.289523809523814</v>
      </c>
      <c r="Q1829" s="6">
        <f t="shared" si="1063"/>
        <v>97.333333333333343</v>
      </c>
      <c r="R1829" s="7">
        <f t="shared" si="1064"/>
        <v>90.666666666666657</v>
      </c>
      <c r="S1829" s="8">
        <f t="shared" si="1065"/>
        <v>97.142041935396222</v>
      </c>
      <c r="T1829" s="9">
        <f t="shared" si="1066"/>
        <v>14</v>
      </c>
      <c r="U1829" s="5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</row>
    <row r="1830" spans="1:31">
      <c r="A1830" s="1"/>
      <c r="B1830" s="31">
        <f t="shared" si="1068"/>
        <v>1996</v>
      </c>
      <c r="C1830" s="33">
        <v>17</v>
      </c>
      <c r="D1830" s="34">
        <v>13</v>
      </c>
      <c r="E1830" s="35">
        <v>519</v>
      </c>
      <c r="F1830" s="35">
        <v>502</v>
      </c>
      <c r="G1830" s="35">
        <v>460</v>
      </c>
      <c r="H1830" s="35">
        <v>2171558</v>
      </c>
      <c r="I1830" s="34">
        <v>2095088</v>
      </c>
      <c r="J1830" s="34">
        <v>1918880</v>
      </c>
      <c r="K1830" s="72">
        <v>36356</v>
      </c>
      <c r="L1830" s="36">
        <f t="shared" si="1060"/>
        <v>197.45552330399383</v>
      </c>
      <c r="M1830" s="28">
        <f>IF(L1824=0,0,L1830/L1824*100)</f>
        <v>61.800725767845812</v>
      </c>
      <c r="N1830" s="37">
        <f t="shared" si="1067"/>
        <v>-4.0782616705973318</v>
      </c>
      <c r="O1830" s="29">
        <f t="shared" si="1061"/>
        <v>4184.1194605009632</v>
      </c>
      <c r="P1830" s="30">
        <f t="shared" si="1062"/>
        <v>70.050096339113679</v>
      </c>
      <c r="Q1830" s="6">
        <f t="shared" si="1063"/>
        <v>96.724470134874764</v>
      </c>
      <c r="R1830" s="7">
        <f t="shared" si="1064"/>
        <v>88.631984585741804</v>
      </c>
      <c r="S1830" s="8">
        <f t="shared" si="1065"/>
        <v>96.478565159208273</v>
      </c>
      <c r="T1830" s="9">
        <f t="shared" si="1066"/>
        <v>17</v>
      </c>
      <c r="U1830" s="5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</row>
    <row r="1831" spans="1:31">
      <c r="A1831" s="1"/>
      <c r="B1831" s="31">
        <f t="shared" si="1068"/>
        <v>1997</v>
      </c>
      <c r="C1831" s="33">
        <v>13</v>
      </c>
      <c r="D1831">
        <v>9</v>
      </c>
      <c r="E1831" s="35">
        <v>360</v>
      </c>
      <c r="F1831" s="35">
        <v>332</v>
      </c>
      <c r="G1831" s="35">
        <v>269</v>
      </c>
      <c r="H1831" s="35">
        <v>1604494</v>
      </c>
      <c r="I1831" s="34">
        <v>1474051</v>
      </c>
      <c r="J1831" s="34">
        <v>1199843</v>
      </c>
      <c r="K1831" s="72">
        <v>26171</v>
      </c>
      <c r="L1831" s="36">
        <f t="shared" si="1060"/>
        <v>202.67105480570095</v>
      </c>
      <c r="M1831" s="28">
        <f>IF(L1824=0,0,L1831/L1824*100)</f>
        <v>63.433111768891358</v>
      </c>
      <c r="N1831" s="37">
        <f t="shared" si="1067"/>
        <v>2.6413702764229678</v>
      </c>
      <c r="O1831" s="29">
        <f t="shared" si="1061"/>
        <v>4456.9277777777779</v>
      </c>
      <c r="P1831" s="30">
        <f t="shared" si="1062"/>
        <v>72.697222222222223</v>
      </c>
      <c r="Q1831" s="6">
        <f t="shared" si="1063"/>
        <v>92.222222222222229</v>
      </c>
      <c r="R1831" s="7">
        <f t="shared" si="1064"/>
        <v>74.722222222222229</v>
      </c>
      <c r="S1831" s="8">
        <f t="shared" si="1065"/>
        <v>91.870147223984631</v>
      </c>
      <c r="T1831" s="9">
        <f t="shared" si="1066"/>
        <v>28</v>
      </c>
      <c r="U1831" s="5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</row>
    <row r="1832" spans="1:31">
      <c r="A1832" s="1"/>
      <c r="B1832" s="31">
        <f t="shared" si="1068"/>
        <v>1998</v>
      </c>
      <c r="C1832" s="33">
        <v>9</v>
      </c>
      <c r="D1832" s="34">
        <v>3</v>
      </c>
      <c r="E1832" s="35">
        <v>338</v>
      </c>
      <c r="F1832" s="35">
        <v>290</v>
      </c>
      <c r="G1832" s="35">
        <v>232</v>
      </c>
      <c r="H1832" s="35">
        <v>1386050</v>
      </c>
      <c r="I1832" s="34">
        <v>1187730</v>
      </c>
      <c r="J1832" s="34">
        <v>960927</v>
      </c>
      <c r="K1832" s="72">
        <v>23915</v>
      </c>
      <c r="L1832" s="36">
        <f t="shared" si="1060"/>
        <v>191.59424499268243</v>
      </c>
      <c r="M1832" s="28">
        <f>IF(L1824=0,0,L1832/L1824*100)</f>
        <v>59.966230345761808</v>
      </c>
      <c r="N1832" s="37">
        <f t="shared" si="1067"/>
        <v>-5.4654128206110926</v>
      </c>
      <c r="O1832" s="29">
        <f t="shared" si="1061"/>
        <v>4100.7396449704138</v>
      </c>
      <c r="P1832" s="30">
        <f t="shared" si="1062"/>
        <v>70.754437869822482</v>
      </c>
      <c r="Q1832" s="6">
        <f t="shared" si="1063"/>
        <v>85.798816568047343</v>
      </c>
      <c r="R1832" s="7">
        <f t="shared" si="1064"/>
        <v>68.639053254437869</v>
      </c>
      <c r="S1832" s="8">
        <f t="shared" si="1065"/>
        <v>85.691713863136258</v>
      </c>
      <c r="T1832" s="9">
        <f t="shared" si="1066"/>
        <v>48</v>
      </c>
      <c r="U1832" s="5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</row>
    <row r="1833" spans="1:31">
      <c r="A1833" s="1"/>
      <c r="B1833" s="31">
        <f t="shared" si="1068"/>
        <v>1999</v>
      </c>
      <c r="C1833" s="33">
        <v>22</v>
      </c>
      <c r="D1833" s="34">
        <v>19</v>
      </c>
      <c r="E1833" s="35">
        <v>870</v>
      </c>
      <c r="F1833" s="35">
        <v>849</v>
      </c>
      <c r="G1833" s="35">
        <v>801</v>
      </c>
      <c r="H1833" s="35">
        <v>3363100</v>
      </c>
      <c r="I1833" s="34">
        <v>3287430</v>
      </c>
      <c r="J1833" s="34">
        <v>3102790</v>
      </c>
      <c r="K1833" s="72">
        <v>62982</v>
      </c>
      <c r="L1833" s="36">
        <f t="shared" si="1060"/>
        <v>176.52136670794829</v>
      </c>
      <c r="M1833" s="28">
        <f>IF(L1824=0,0,L1833/L1824*100)</f>
        <v>55.248637230005535</v>
      </c>
      <c r="N1833" s="37">
        <f t="shared" si="1067"/>
        <v>-7.8670830041423345</v>
      </c>
      <c r="O1833" s="29">
        <f t="shared" si="1061"/>
        <v>3865.632183908046</v>
      </c>
      <c r="P1833" s="30">
        <f t="shared" si="1062"/>
        <v>72.393103448275866</v>
      </c>
      <c r="Q1833" s="6">
        <f t="shared" si="1063"/>
        <v>97.586206896551715</v>
      </c>
      <c r="R1833" s="7">
        <f t="shared" si="1064"/>
        <v>92.068965517241381</v>
      </c>
      <c r="S1833" s="8">
        <f t="shared" si="1065"/>
        <v>97.749992566382204</v>
      </c>
      <c r="T1833" s="9">
        <f t="shared" si="1066"/>
        <v>21</v>
      </c>
      <c r="U1833" s="5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</row>
    <row r="1834" spans="1:31">
      <c r="A1834" s="1"/>
      <c r="B1834" s="31">
        <f t="shared" si="1068"/>
        <v>2000</v>
      </c>
      <c r="C1834" s="33">
        <v>21</v>
      </c>
      <c r="D1834" s="34">
        <v>13</v>
      </c>
      <c r="E1834" s="35">
        <v>680</v>
      </c>
      <c r="F1834" s="35">
        <v>614</v>
      </c>
      <c r="G1834" s="35">
        <v>584</v>
      </c>
      <c r="H1834" s="35">
        <v>2601460</v>
      </c>
      <c r="I1834" s="34">
        <v>2353370</v>
      </c>
      <c r="J1834" s="34">
        <v>2243000</v>
      </c>
      <c r="K1834" s="72">
        <v>51849</v>
      </c>
      <c r="L1834" s="36">
        <f t="shared" si="1060"/>
        <v>165.86345809562383</v>
      </c>
      <c r="M1834" s="28">
        <f>IF(L1824=0,0,L1834/L1824*100)</f>
        <v>51.912865830007917</v>
      </c>
      <c r="N1834" s="37">
        <f t="shared" si="1067"/>
        <v>-6.0377442182156891</v>
      </c>
      <c r="O1834" s="29">
        <f t="shared" si="1061"/>
        <v>3825.6764705882351</v>
      </c>
      <c r="P1834" s="30">
        <f t="shared" si="1062"/>
        <v>76.248529411764707</v>
      </c>
      <c r="Q1834" s="6">
        <f t="shared" si="1063"/>
        <v>90.294117647058826</v>
      </c>
      <c r="R1834" s="7">
        <f t="shared" si="1064"/>
        <v>85.882352941176464</v>
      </c>
      <c r="S1834" s="8">
        <f t="shared" si="1065"/>
        <v>90.463432072759147</v>
      </c>
      <c r="T1834" s="9">
        <f t="shared" si="1066"/>
        <v>66</v>
      </c>
      <c r="U1834" s="5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</row>
    <row r="1835" spans="1:31">
      <c r="A1835" s="1"/>
      <c r="B1835" s="31">
        <f t="shared" si="1068"/>
        <v>2001</v>
      </c>
      <c r="C1835" s="33">
        <v>9</v>
      </c>
      <c r="D1835" s="34"/>
      <c r="E1835" s="35">
        <v>261</v>
      </c>
      <c r="F1835" s="35">
        <v>250</v>
      </c>
      <c r="G1835" s="35">
        <v>179</v>
      </c>
      <c r="H1835" s="35">
        <v>997977</v>
      </c>
      <c r="I1835" s="34">
        <v>957387</v>
      </c>
      <c r="J1835" s="34"/>
      <c r="K1835" s="72">
        <v>21250</v>
      </c>
      <c r="L1835" s="36">
        <f t="shared" si="1060"/>
        <v>155.25140739105882</v>
      </c>
      <c r="M1835" s="28">
        <f>IF(L1824=0,0,L1835/L1824*100)</f>
        <v>48.591447292540082</v>
      </c>
      <c r="N1835" s="37">
        <f t="shared" si="1067"/>
        <v>-6.3980643032577635</v>
      </c>
      <c r="O1835" s="29">
        <f t="shared" si="1061"/>
        <v>3823.6666666666665</v>
      </c>
      <c r="P1835" s="30">
        <f t="shared" si="1062"/>
        <v>81.417624521072796</v>
      </c>
      <c r="Q1835" s="6">
        <f t="shared" si="1063"/>
        <v>95.785440613026822</v>
      </c>
      <c r="R1835" s="7">
        <f t="shared" si="1064"/>
        <v>68.582375478927204</v>
      </c>
      <c r="S1835" s="8">
        <f t="shared" si="1065"/>
        <v>95.932771997751459</v>
      </c>
      <c r="T1835" s="9">
        <f t="shared" si="1066"/>
        <v>11</v>
      </c>
      <c r="U1835" s="5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</row>
    <row r="1836" spans="1:31">
      <c r="A1836" s="1"/>
      <c r="B1836" s="31">
        <f t="shared" si="1068"/>
        <v>2002</v>
      </c>
      <c r="C1836" s="33">
        <v>22</v>
      </c>
      <c r="D1836" s="34"/>
      <c r="E1836" s="35">
        <v>427</v>
      </c>
      <c r="F1836" s="35">
        <v>403</v>
      </c>
      <c r="G1836" s="35">
        <v>291</v>
      </c>
      <c r="H1836" s="35">
        <v>1475170</v>
      </c>
      <c r="I1836" s="34">
        <v>1391279</v>
      </c>
      <c r="J1836" s="34"/>
      <c r="K1836" s="72">
        <v>32494</v>
      </c>
      <c r="L1836" s="36">
        <f t="shared" si="1060"/>
        <v>150.07655205884163</v>
      </c>
      <c r="M1836" s="28">
        <f>IF(L1824=0,0,L1836/L1824*100)</f>
        <v>46.971792344816663</v>
      </c>
      <c r="N1836" s="37">
        <f t="shared" si="1067"/>
        <v>-3.3332099329588556</v>
      </c>
      <c r="O1836" s="29">
        <f t="shared" si="1061"/>
        <v>3454.7306791569085</v>
      </c>
      <c r="P1836" s="30">
        <f t="shared" si="1062"/>
        <v>76.098360655737707</v>
      </c>
      <c r="Q1836" s="6">
        <f t="shared" si="1063"/>
        <v>94.379391100702577</v>
      </c>
      <c r="R1836" s="7">
        <f t="shared" si="1064"/>
        <v>68.149882903981265</v>
      </c>
      <c r="S1836" s="8">
        <f t="shared" si="1065"/>
        <v>94.313130012134195</v>
      </c>
      <c r="T1836" s="9">
        <f t="shared" si="1066"/>
        <v>24</v>
      </c>
      <c r="U1836" s="5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</row>
    <row r="1837" spans="1:31">
      <c r="A1837" s="1"/>
      <c r="B1837" s="31">
        <f t="shared" si="1068"/>
        <v>2003</v>
      </c>
      <c r="C1837" s="33">
        <v>6</v>
      </c>
      <c r="D1837" s="34"/>
      <c r="E1837" s="35">
        <v>154</v>
      </c>
      <c r="F1837" s="35">
        <v>154</v>
      </c>
      <c r="G1837" s="35"/>
      <c r="H1837" s="35">
        <v>557480</v>
      </c>
      <c r="I1837" s="34">
        <v>557480</v>
      </c>
      <c r="J1837" s="34"/>
      <c r="K1837" s="72">
        <v>12213</v>
      </c>
      <c r="L1837" s="36">
        <f t="shared" si="1060"/>
        <v>150.89709607794973</v>
      </c>
      <c r="M1837" s="28">
        <f>IF(L1824=0,0,L1837/L1824*100)</f>
        <v>47.228610766792507</v>
      </c>
      <c r="N1837" s="37">
        <f t="shared" si="1067"/>
        <v>0.54675031365751348</v>
      </c>
      <c r="O1837" s="29">
        <f t="shared" si="1061"/>
        <v>3620</v>
      </c>
      <c r="P1837" s="30">
        <f t="shared" si="1062"/>
        <v>79.305194805194802</v>
      </c>
      <c r="Q1837" s="15">
        <f t="shared" si="1063"/>
        <v>100</v>
      </c>
      <c r="R1837" s="16">
        <f t="shared" si="1064"/>
        <v>0</v>
      </c>
      <c r="S1837" s="17">
        <f t="shared" si="1065"/>
        <v>100</v>
      </c>
      <c r="T1837" s="18">
        <f t="shared" si="1066"/>
        <v>0</v>
      </c>
      <c r="U1837" s="5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</row>
    <row r="1838" spans="1:31">
      <c r="A1838" s="1"/>
      <c r="B1838" s="31">
        <f t="shared" si="1068"/>
        <v>2004</v>
      </c>
      <c r="C1838" s="33">
        <v>7</v>
      </c>
      <c r="D1838" s="34"/>
      <c r="E1838" s="35">
        <v>161</v>
      </c>
      <c r="F1838" s="35">
        <v>148</v>
      </c>
      <c r="G1838" s="35"/>
      <c r="H1838" s="35">
        <v>586870</v>
      </c>
      <c r="I1838" s="34">
        <v>537440</v>
      </c>
      <c r="J1838" s="34"/>
      <c r="K1838" s="72">
        <v>12014</v>
      </c>
      <c r="L1838" s="36">
        <f t="shared" si="1060"/>
        <v>161.4835282670218</v>
      </c>
      <c r="M1838" s="28">
        <f>IF(L1824=0,0,L1838/L1824*100)</f>
        <v>50.54201107907187</v>
      </c>
      <c r="N1838" s="37">
        <f t="shared" si="1067"/>
        <v>7.0156632991819663</v>
      </c>
      <c r="O1838" s="29">
        <f t="shared" si="1061"/>
        <v>3645.1552795031057</v>
      </c>
      <c r="P1838" s="30">
        <f t="shared" si="1062"/>
        <v>74.621118012422357</v>
      </c>
      <c r="Q1838" s="6">
        <f t="shared" si="1063"/>
        <v>91.925465838509311</v>
      </c>
      <c r="R1838" s="7">
        <f t="shared" si="1064"/>
        <v>0</v>
      </c>
      <c r="S1838" s="8">
        <f t="shared" si="1065"/>
        <v>91.577351031744683</v>
      </c>
      <c r="T1838" s="9">
        <f t="shared" si="1066"/>
        <v>13</v>
      </c>
      <c r="U1838" s="5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</row>
    <row r="1839" spans="1:31">
      <c r="A1839" s="1"/>
      <c r="B1839" s="31">
        <f t="shared" si="1068"/>
        <v>2005</v>
      </c>
      <c r="C1839" s="33">
        <v>14</v>
      </c>
      <c r="D1839" s="34"/>
      <c r="E1839" s="35">
        <v>325</v>
      </c>
      <c r="F1839" s="35">
        <v>281</v>
      </c>
      <c r="G1839" s="35"/>
      <c r="H1839" s="35">
        <v>1192664</v>
      </c>
      <c r="I1839" s="34">
        <v>1025014</v>
      </c>
      <c r="J1839" s="34"/>
      <c r="K1839" s="72">
        <v>24744</v>
      </c>
      <c r="L1839" s="36">
        <f t="shared" si="1060"/>
        <v>159.33902351762043</v>
      </c>
      <c r="M1839" s="28">
        <f>IF(L1824=0,0,L1839/L1824*100)</f>
        <v>49.870812078365489</v>
      </c>
      <c r="N1839" s="37">
        <f t="shared" si="1067"/>
        <v>-1.3280021636976549</v>
      </c>
      <c r="O1839" s="29">
        <f t="shared" si="1061"/>
        <v>3669.7353846153846</v>
      </c>
      <c r="P1839" s="30">
        <f t="shared" si="1062"/>
        <v>76.135384615384609</v>
      </c>
      <c r="Q1839" s="6">
        <f t="shared" si="1063"/>
        <v>86.461538461538453</v>
      </c>
      <c r="R1839" s="7">
        <f t="shared" si="1064"/>
        <v>0</v>
      </c>
      <c r="S1839" s="8">
        <f t="shared" si="1065"/>
        <v>85.943232964187729</v>
      </c>
      <c r="T1839" s="9">
        <f t="shared" si="1066"/>
        <v>44</v>
      </c>
      <c r="U1839" s="5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</row>
    <row r="1840" spans="1:31">
      <c r="A1840" s="1"/>
      <c r="B1840" s="31">
        <f t="shared" si="1068"/>
        <v>2006</v>
      </c>
      <c r="C1840" s="33">
        <v>7</v>
      </c>
      <c r="D1840" s="34">
        <v>0</v>
      </c>
      <c r="E1840" s="35">
        <v>184</v>
      </c>
      <c r="F1840" s="35">
        <v>175</v>
      </c>
      <c r="G1840" s="35">
        <v>0</v>
      </c>
      <c r="H1840" s="35">
        <v>645170</v>
      </c>
      <c r="I1840" s="34">
        <v>616660</v>
      </c>
      <c r="J1840" s="34">
        <v>0</v>
      </c>
      <c r="K1840" s="72">
        <v>13651</v>
      </c>
      <c r="L1840" s="36">
        <f t="shared" si="1060"/>
        <v>156.23691177203136</v>
      </c>
      <c r="M1840" s="28">
        <f>IF(L1824=0,0,L1840/L1824*100)</f>
        <v>48.899895924274368</v>
      </c>
      <c r="N1840" s="37">
        <f t="shared" si="1067"/>
        <v>-1.9468625306631335</v>
      </c>
      <c r="O1840" s="29">
        <f t="shared" si="1061"/>
        <v>3506.358695652174</v>
      </c>
      <c r="P1840" s="30">
        <f t="shared" si="1062"/>
        <v>74.190217391304344</v>
      </c>
      <c r="Q1840" s="6"/>
      <c r="R1840" s="7"/>
      <c r="S1840" s="8"/>
      <c r="T1840" s="9"/>
      <c r="U1840" s="5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</row>
    <row r="1841" spans="1:31">
      <c r="A1841" s="1"/>
      <c r="B1841" s="31">
        <f t="shared" si="1068"/>
        <v>2007</v>
      </c>
      <c r="C1841" s="33">
        <v>13</v>
      </c>
      <c r="D1841" s="34"/>
      <c r="E1841" s="35">
        <v>499</v>
      </c>
      <c r="F1841" s="35">
        <v>467</v>
      </c>
      <c r="G1841" s="35"/>
      <c r="H1841" s="35">
        <v>2211786</v>
      </c>
      <c r="I1841" s="34">
        <v>2072860</v>
      </c>
      <c r="J1841" s="34"/>
      <c r="K1841" s="72">
        <v>40461</v>
      </c>
      <c r="L1841" s="36">
        <f t="shared" ref="L1841:L1846" si="1069">IF(H1841=0,0,H1841/K1841*3.30578)</f>
        <v>180.70927369763476</v>
      </c>
      <c r="M1841" s="28">
        <f>IF(L1824=0,0,L1841/L1824*100)</f>
        <v>56.559391606890685</v>
      </c>
      <c r="N1841" s="37">
        <f>IF(L1840=0,"     －",IF(L1841=0,"     －",(L1841-L1840)/L1840*100))</f>
        <v>15.6636236904833</v>
      </c>
      <c r="O1841" s="29">
        <f>IF(H1841=0,0,H1841/E1841)</f>
        <v>4432.4368737474952</v>
      </c>
      <c r="P1841" s="30">
        <f>IF(K1841=0,0,K1841/E1841)</f>
        <v>81.084168336673343</v>
      </c>
      <c r="Q1841" s="6"/>
      <c r="R1841" s="7"/>
      <c r="S1841" s="8"/>
      <c r="T1841" s="9"/>
      <c r="U1841" s="5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</row>
    <row r="1842" spans="1:31">
      <c r="A1842" s="1"/>
      <c r="B1842" s="31">
        <f t="shared" si="1068"/>
        <v>2008</v>
      </c>
      <c r="C1842" s="33">
        <v>8</v>
      </c>
      <c r="D1842" s="34"/>
      <c r="E1842" s="35">
        <v>174</v>
      </c>
      <c r="F1842" s="35">
        <v>159</v>
      </c>
      <c r="G1842" s="35"/>
      <c r="H1842" s="35">
        <v>779748</v>
      </c>
      <c r="I1842" s="34">
        <v>712270</v>
      </c>
      <c r="J1842" s="34"/>
      <c r="K1842" s="72">
        <v>12652</v>
      </c>
      <c r="L1842" s="36">
        <f t="shared" si="1069"/>
        <v>203.73659053430288</v>
      </c>
      <c r="M1842" s="28">
        <f>IF(L1824=0,0,L1842/L1824*100)</f>
        <v>63.766609056064162</v>
      </c>
      <c r="N1842" s="37">
        <f>IF(L1841=0,"     －",IF(L1842=0,"     －",(L1842-L1841)/L1841*100))</f>
        <v>12.742742176695229</v>
      </c>
      <c r="O1842" s="29">
        <f>IF(H1842=0,0,H1842/E1842)</f>
        <v>4481.3103448275861</v>
      </c>
      <c r="P1842" s="30">
        <f>IF(K1842=0,0,K1842/E1842)</f>
        <v>72.712643678160916</v>
      </c>
      <c r="Q1842" s="6"/>
      <c r="R1842" s="7"/>
      <c r="S1842" s="8"/>
      <c r="T1842" s="9"/>
      <c r="U1842" s="5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</row>
    <row r="1843" spans="1:31">
      <c r="A1843" s="1"/>
      <c r="B1843" s="31">
        <f t="shared" si="1068"/>
        <v>2009</v>
      </c>
      <c r="C1843" s="33">
        <v>6</v>
      </c>
      <c r="D1843" s="34"/>
      <c r="E1843" s="35">
        <v>126</v>
      </c>
      <c r="F1843" s="35">
        <v>119</v>
      </c>
      <c r="G1843" s="35"/>
      <c r="H1843" s="35">
        <v>473190</v>
      </c>
      <c r="I1843" s="34">
        <v>445970</v>
      </c>
      <c r="J1843" s="34"/>
      <c r="K1843" s="72">
        <v>9383</v>
      </c>
      <c r="L1843" s="36">
        <f t="shared" si="1069"/>
        <v>166.71235619737823</v>
      </c>
      <c r="M1843" s="28">
        <f>IF(L1824=0,0,L1843/L1824*100)</f>
        <v>52.178558670165131</v>
      </c>
      <c r="N1843" s="37">
        <f>IF(L1842=0,"     －",IF(L1843=0,"     －",(L1843-L1842)/L1842*100))</f>
        <v>-18.172599354798237</v>
      </c>
      <c r="O1843" s="29">
        <f>IF(H1843=0,0,H1843/E1843)</f>
        <v>3755.4761904761904</v>
      </c>
      <c r="P1843" s="30">
        <f>IF(K1843=0,0,K1843/E1843)</f>
        <v>74.468253968253961</v>
      </c>
      <c r="Q1843" s="6"/>
      <c r="R1843" s="7"/>
      <c r="S1843" s="8"/>
      <c r="T1843" s="9"/>
      <c r="U1843" s="5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</row>
    <row r="1844" spans="1:31">
      <c r="A1844" s="1"/>
      <c r="B1844" s="31">
        <f t="shared" si="1068"/>
        <v>2010</v>
      </c>
      <c r="C1844" s="33">
        <v>4</v>
      </c>
      <c r="D1844" s="34"/>
      <c r="E1844" s="35">
        <v>48</v>
      </c>
      <c r="F1844" s="35">
        <v>46</v>
      </c>
      <c r="G1844" s="35"/>
      <c r="H1844" s="35">
        <v>200099</v>
      </c>
      <c r="I1844" s="34">
        <v>191860</v>
      </c>
      <c r="J1844" s="34"/>
      <c r="K1844" s="72">
        <v>3307</v>
      </c>
      <c r="L1844" s="36">
        <f t="shared" si="1069"/>
        <v>200.02518059268218</v>
      </c>
      <c r="M1844" s="28">
        <f>IF(L1824=0,0,L1844/L1824*100)</f>
        <v>62.604991370338389</v>
      </c>
      <c r="N1844" s="37">
        <f>IF(L1843=0,"     －",IF(L1844=0,"     －",(L1844-L1843)/L1843*100))</f>
        <v>19.982216768541981</v>
      </c>
      <c r="O1844" s="29">
        <f>IF(H1844=0,0,H1844/E1844)</f>
        <v>4168.729166666667</v>
      </c>
      <c r="P1844" s="30">
        <f>IF(K1844=0,0,K1844/E1844)</f>
        <v>68.895833333333329</v>
      </c>
      <c r="Q1844" s="6"/>
      <c r="R1844" s="7"/>
      <c r="S1844" s="8"/>
      <c r="T1844" s="9"/>
      <c r="U1844" s="5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</row>
    <row r="1845" spans="1:31">
      <c r="A1845" s="1"/>
      <c r="B1845" s="31">
        <f t="shared" si="1068"/>
        <v>2011</v>
      </c>
      <c r="C1845" s="33">
        <v>4</v>
      </c>
      <c r="D1845" s="34"/>
      <c r="E1845" s="35">
        <v>53</v>
      </c>
      <c r="F1845" s="35">
        <v>50</v>
      </c>
      <c r="G1845" s="35"/>
      <c r="H1845" s="35">
        <v>213176</v>
      </c>
      <c r="I1845" s="34">
        <v>201346</v>
      </c>
      <c r="J1845" s="34"/>
      <c r="K1845" s="72">
        <v>3848</v>
      </c>
      <c r="L1845" s="36">
        <f t="shared" si="1069"/>
        <v>183.13746291060289</v>
      </c>
      <c r="M1845" s="28">
        <f>IF(L1824=0,0,L1845/L1824*100)</f>
        <v>57.319379745748947</v>
      </c>
      <c r="N1845" s="37">
        <f>IF(L1844=0,"     －",IF(L1845=0,"     －",(L1845-L1844)/L1844*100))</f>
        <v>-8.4427958680203847</v>
      </c>
      <c r="O1845" s="29">
        <f>IF(H1845=0,0,H1845/E1845)</f>
        <v>4022.1886792452829</v>
      </c>
      <c r="P1845" s="30">
        <f>IF(K1845=0,0,K1845/E1845)</f>
        <v>72.603773584905667</v>
      </c>
      <c r="Q1845" s="6"/>
      <c r="R1845" s="7"/>
      <c r="S1845" s="8"/>
      <c r="T1845" s="9"/>
      <c r="U1845" s="5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</row>
    <row r="1846" spans="1:31">
      <c r="A1846" s="1"/>
      <c r="B1846" s="31">
        <f t="shared" si="1068"/>
        <v>2012</v>
      </c>
      <c r="C1846" s="33">
        <v>4</v>
      </c>
      <c r="D1846" s="34"/>
      <c r="E1846" s="35">
        <v>83</v>
      </c>
      <c r="F1846" s="35">
        <v>83</v>
      </c>
      <c r="G1846" s="35"/>
      <c r="H1846" s="35">
        <v>364024</v>
      </c>
      <c r="I1846" s="34">
        <v>364024</v>
      </c>
      <c r="J1846" s="34"/>
      <c r="K1846" s="72">
        <v>6100</v>
      </c>
      <c r="L1846" s="36">
        <f t="shared" si="1069"/>
        <v>197.27594405245901</v>
      </c>
      <c r="M1846" s="28">
        <f>IF(L1824=0,0,L1846/L1824*100)</f>
        <v>61.744520056848238</v>
      </c>
      <c r="N1846" s="37">
        <f t="shared" ref="N1846:N1848" si="1070">IF(L1845=0,"     －",IF(L1846=0,"     －",(L1846-L1845)/L1845*100))</f>
        <v>7.7201468870177079</v>
      </c>
      <c r="O1846" s="29">
        <f t="shared" ref="O1846:O1853" si="1071">IF(H1846=0,0,H1846/E1846)</f>
        <v>4385.8313253012047</v>
      </c>
      <c r="P1846" s="30">
        <f t="shared" ref="P1846:P1853" si="1072">IF(K1846=0,0,K1846/E1846)</f>
        <v>73.493975903614455</v>
      </c>
      <c r="Q1846" s="6"/>
      <c r="R1846" s="7"/>
      <c r="S1846" s="8"/>
      <c r="T1846" s="9"/>
      <c r="U1846" s="5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</row>
    <row r="1847" spans="1:31">
      <c r="A1847" s="1"/>
      <c r="B1847" s="31">
        <f t="shared" si="1068"/>
        <v>2013</v>
      </c>
      <c r="C1847" s="33">
        <v>2</v>
      </c>
      <c r="D1847" s="34"/>
      <c r="E1847" s="35">
        <v>15</v>
      </c>
      <c r="F1847" s="35">
        <v>13</v>
      </c>
      <c r="G1847" s="35"/>
      <c r="H1847" s="35">
        <v>60050</v>
      </c>
      <c r="I1847" s="34">
        <v>52200</v>
      </c>
      <c r="J1847" s="34"/>
      <c r="K1847" s="72">
        <v>986</v>
      </c>
      <c r="L1847" s="36">
        <f>IF(H1847=0,0,H1847/K1847*3.30578)</f>
        <v>201.33071906693709</v>
      </c>
      <c r="M1847" s="28">
        <f>IF(L1824=0,0,L1847/L1824*100)</f>
        <v>63.013606049111303</v>
      </c>
      <c r="N1847" s="37">
        <f t="shared" si="1070"/>
        <v>2.0553823903637478</v>
      </c>
      <c r="O1847" s="29">
        <f t="shared" si="1071"/>
        <v>4003.3333333333335</v>
      </c>
      <c r="P1847" s="30">
        <f t="shared" si="1072"/>
        <v>65.733333333333334</v>
      </c>
      <c r="Q1847" s="6"/>
      <c r="R1847" s="7"/>
      <c r="S1847" s="8"/>
      <c r="T1847" s="9"/>
      <c r="U1847" s="5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</row>
    <row r="1848" spans="1:31">
      <c r="A1848" s="1"/>
      <c r="B1848" s="31">
        <f t="shared" si="1068"/>
        <v>2014</v>
      </c>
      <c r="C1848" s="33">
        <v>0</v>
      </c>
      <c r="D1848" s="34"/>
      <c r="E1848" s="35">
        <v>0</v>
      </c>
      <c r="F1848" s="35">
        <v>0</v>
      </c>
      <c r="G1848" s="35"/>
      <c r="H1848" s="35">
        <v>0</v>
      </c>
      <c r="I1848" s="34">
        <v>0</v>
      </c>
      <c r="J1848" s="34"/>
      <c r="K1848" s="72">
        <v>0</v>
      </c>
      <c r="L1848" s="36">
        <f>IF(H1848=0,0,H1848/K1848*3.30578)</f>
        <v>0</v>
      </c>
      <c r="M1848" s="28">
        <f>IF(L1824=0,0,L1848/L1824*100)</f>
        <v>0</v>
      </c>
      <c r="N1848" s="37" t="str">
        <f t="shared" si="1070"/>
        <v xml:space="preserve">     －</v>
      </c>
      <c r="O1848" s="29">
        <f t="shared" si="1071"/>
        <v>0</v>
      </c>
      <c r="P1848" s="30">
        <f t="shared" si="1072"/>
        <v>0</v>
      </c>
      <c r="Q1848" s="6"/>
      <c r="R1848" s="7"/>
      <c r="S1848" s="8"/>
      <c r="T1848" s="9"/>
      <c r="U1848" s="5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</row>
    <row r="1849" spans="1:31">
      <c r="A1849" s="1"/>
      <c r="B1849" s="31">
        <f t="shared" ref="B1849:B1858" si="1073">B1848+1</f>
        <v>2015</v>
      </c>
      <c r="C1849" s="33">
        <v>4</v>
      </c>
      <c r="D1849" s="34"/>
      <c r="E1849" s="35">
        <v>85</v>
      </c>
      <c r="F1849" s="35">
        <v>80</v>
      </c>
      <c r="G1849" s="35"/>
      <c r="H1849" s="35">
        <v>414061</v>
      </c>
      <c r="I1849" s="34">
        <v>392311</v>
      </c>
      <c r="J1849" s="34"/>
      <c r="K1849" s="72">
        <v>6142</v>
      </c>
      <c r="L1849" s="36">
        <f>IF(H1849=0,0,H1849/K1849*3.30578)</f>
        <v>222.85811992510583</v>
      </c>
      <c r="M1849" s="28">
        <f>IF(L1824=0,0,L1849/L1824*100)</f>
        <v>69.751371469235494</v>
      </c>
      <c r="N1849" s="37" t="str">
        <f>IF(L1848=0,"     －",IF(L1849=0,"     －",(L1849-L1848)/L1848*100))</f>
        <v xml:space="preserve">     －</v>
      </c>
      <c r="O1849" s="29">
        <f t="shared" si="1071"/>
        <v>4871.3058823529409</v>
      </c>
      <c r="P1849" s="30">
        <f t="shared" si="1072"/>
        <v>72.258823529411771</v>
      </c>
      <c r="Q1849" s="6"/>
      <c r="R1849" s="7"/>
      <c r="S1849" s="8"/>
      <c r="T1849" s="9"/>
      <c r="U1849" s="5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</row>
    <row r="1850" spans="1:31">
      <c r="A1850" s="1"/>
      <c r="B1850" s="31">
        <f t="shared" si="1073"/>
        <v>2016</v>
      </c>
      <c r="C1850" s="33">
        <v>6</v>
      </c>
      <c r="D1850" s="34"/>
      <c r="E1850" s="35">
        <v>86</v>
      </c>
      <c r="F1850" s="35">
        <v>80</v>
      </c>
      <c r="G1850" s="35"/>
      <c r="H1850" s="35">
        <v>413341</v>
      </c>
      <c r="I1850" s="34">
        <v>383767</v>
      </c>
      <c r="J1850" s="34"/>
      <c r="K1850" s="72">
        <v>5988</v>
      </c>
      <c r="L1850" s="36">
        <f>IF(H1850=0,0,H1850/K1850*3.30578)</f>
        <v>228.19211940213759</v>
      </c>
      <c r="M1850" s="28">
        <f>IF(L1824=0,0,L1850/L1824*100)</f>
        <v>71.420836234819006</v>
      </c>
      <c r="N1850" s="37">
        <f>IF(L1849=0,"     －",IF(L1850=0,"     －",(L1850-L1849)/L1849*100))</f>
        <v>2.393450810239413</v>
      </c>
      <c r="O1850" s="29">
        <f t="shared" si="1071"/>
        <v>4806.2906976744189</v>
      </c>
      <c r="P1850" s="30">
        <f t="shared" si="1072"/>
        <v>69.627906976744185</v>
      </c>
      <c r="Q1850" s="6"/>
      <c r="R1850" s="7"/>
      <c r="S1850" s="8"/>
      <c r="T1850" s="9"/>
      <c r="U1850" s="5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</row>
    <row r="1851" spans="1:31">
      <c r="A1851" s="1"/>
      <c r="B1851" s="31">
        <f t="shared" si="1073"/>
        <v>2017</v>
      </c>
      <c r="C1851" s="33">
        <v>4</v>
      </c>
      <c r="D1851" s="34"/>
      <c r="E1851" s="35">
        <v>34</v>
      </c>
      <c r="F1851" s="35">
        <v>32</v>
      </c>
      <c r="G1851" s="35"/>
      <c r="H1851" s="35">
        <v>166695</v>
      </c>
      <c r="I1851" s="34">
        <v>154897</v>
      </c>
      <c r="J1851" s="34"/>
      <c r="K1851" s="72">
        <v>2432</v>
      </c>
      <c r="L1851" s="36">
        <f t="shared" ref="L1851:L1856" si="1074">IF(H1851=0,0,H1851/K1851*3.30578)</f>
        <v>226.58593630756576</v>
      </c>
      <c r="M1851" s="28">
        <f>IF(L1824=0,0,L1851/L1824*100)</f>
        <v>70.918124133888</v>
      </c>
      <c r="N1851" s="37">
        <f>IF(L1850=0,"     －",IF(L1851=0,"     －",(L1851-L1850)/L1850*100))</f>
        <v>-0.70387316563780811</v>
      </c>
      <c r="O1851" s="29">
        <f t="shared" si="1071"/>
        <v>4902.7941176470586</v>
      </c>
      <c r="P1851" s="30">
        <f t="shared" si="1072"/>
        <v>71.529411764705884</v>
      </c>
      <c r="Q1851" s="6"/>
      <c r="R1851" s="7"/>
      <c r="S1851" s="8"/>
      <c r="T1851" s="9"/>
      <c r="U1851" s="5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</row>
    <row r="1852" spans="1:31">
      <c r="A1852" s="1"/>
      <c r="B1852" s="31">
        <f t="shared" si="1073"/>
        <v>2018</v>
      </c>
      <c r="C1852" s="33">
        <v>6</v>
      </c>
      <c r="D1852" s="34"/>
      <c r="E1852" s="35">
        <v>86</v>
      </c>
      <c r="F1852" s="35">
        <v>76</v>
      </c>
      <c r="G1852" s="35"/>
      <c r="H1852" s="35">
        <v>423114</v>
      </c>
      <c r="I1852" s="34">
        <v>375783</v>
      </c>
      <c r="J1852" s="34"/>
      <c r="K1852" s="72">
        <v>6070</v>
      </c>
      <c r="L1852" s="36">
        <f t="shared" si="1074"/>
        <v>230.43192733443161</v>
      </c>
      <c r="M1852" s="28">
        <f>IF(L1824=0,0,L1852/L1824*100)</f>
        <v>72.121863754739223</v>
      </c>
      <c r="N1852" s="37">
        <f>IF(L1851=0,"     －",IF(L1852=0,"     －",(L1852-L1851)/L1851*100))</f>
        <v>1.6973652864515527</v>
      </c>
      <c r="O1852" s="29">
        <f t="shared" si="1071"/>
        <v>4919.9302325581393</v>
      </c>
      <c r="P1852" s="30">
        <f t="shared" si="1072"/>
        <v>70.581395348837205</v>
      </c>
      <c r="Q1852" s="6"/>
      <c r="R1852" s="7"/>
      <c r="S1852" s="8"/>
      <c r="T1852" s="9"/>
      <c r="U1852" s="5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</row>
    <row r="1853" spans="1:31">
      <c r="A1853" s="1"/>
      <c r="B1853" s="31">
        <f t="shared" si="1073"/>
        <v>2019</v>
      </c>
      <c r="C1853" s="33">
        <v>18</v>
      </c>
      <c r="D1853" s="34"/>
      <c r="E1853" s="35">
        <v>129</v>
      </c>
      <c r="F1853" s="35">
        <v>115</v>
      </c>
      <c r="G1853" s="35"/>
      <c r="H1853" s="35">
        <v>648713</v>
      </c>
      <c r="I1853" s="34">
        <v>579563</v>
      </c>
      <c r="J1853" s="34"/>
      <c r="K1853" s="72">
        <v>9227</v>
      </c>
      <c r="L1853" s="36">
        <f t="shared" si="1074"/>
        <v>232.41600315812292</v>
      </c>
      <c r="M1853" s="28">
        <f>IF(L1824=0,0,L1853/L1824*100)</f>
        <v>72.742850819728972</v>
      </c>
      <c r="N1853" s="37">
        <f>IF(L1852=0,"     －",IF(L1853=0,"     －",(L1853-L1852)/L1852*100))</f>
        <v>0.86102470549221011</v>
      </c>
      <c r="O1853" s="29">
        <f t="shared" si="1071"/>
        <v>5028.7829457364342</v>
      </c>
      <c r="P1853" s="30">
        <f t="shared" si="1072"/>
        <v>71.52713178294573</v>
      </c>
      <c r="Q1853" s="6"/>
      <c r="R1853" s="7"/>
      <c r="S1853" s="8"/>
      <c r="T1853" s="9"/>
      <c r="U1853" s="5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</row>
    <row r="1854" spans="1:31">
      <c r="A1854" s="1"/>
      <c r="B1854" s="31">
        <f t="shared" si="1073"/>
        <v>2020</v>
      </c>
      <c r="C1854" s="33">
        <v>10</v>
      </c>
      <c r="D1854" s="34"/>
      <c r="E1854" s="35">
        <v>58</v>
      </c>
      <c r="F1854" s="35">
        <v>47</v>
      </c>
      <c r="G1854" s="35"/>
      <c r="H1854" s="35">
        <v>277878</v>
      </c>
      <c r="I1854" s="34">
        <v>228084</v>
      </c>
      <c r="J1854" s="34"/>
      <c r="K1854" s="72">
        <v>4070</v>
      </c>
      <c r="L1854" s="36">
        <f t="shared" si="1074"/>
        <v>225.70111421130221</v>
      </c>
      <c r="M1854" s="28">
        <f>IF(L1824=0,0,L1854/L1824*100)</f>
        <v>70.641187602513639</v>
      </c>
      <c r="N1854" s="37">
        <f t="shared" ref="N1854:N1858" si="1075">IF(L1853=0,"     －",IF(L1854=0,"     －",(L1854-L1853)/L1853*100))</f>
        <v>-2.8891680674210161</v>
      </c>
      <c r="O1854" s="29">
        <f>IF(H1854=0,0,H1854/E1854)</f>
        <v>4791</v>
      </c>
      <c r="P1854" s="30">
        <f>IF(K1854=0,0,K1854/E1854)</f>
        <v>70.172413793103445</v>
      </c>
      <c r="Q1854" s="6"/>
      <c r="R1854" s="7"/>
      <c r="S1854" s="8"/>
      <c r="T1854" s="9"/>
      <c r="U1854" s="5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</row>
    <row r="1855" spans="1:31">
      <c r="A1855" s="1"/>
      <c r="B1855" s="31">
        <f t="shared" si="1073"/>
        <v>2021</v>
      </c>
      <c r="C1855" s="81">
        <v>6</v>
      </c>
      <c r="D1855" s="34"/>
      <c r="E1855" s="35">
        <v>42</v>
      </c>
      <c r="F1855" s="35">
        <v>42</v>
      </c>
      <c r="G1855" s="35"/>
      <c r="H1855" s="35">
        <v>210716</v>
      </c>
      <c r="I1855" s="34">
        <v>210716</v>
      </c>
      <c r="J1855" s="34"/>
      <c r="K1855" s="72">
        <v>2935</v>
      </c>
      <c r="L1855" s="36">
        <f t="shared" si="1074"/>
        <v>237.33585638160139</v>
      </c>
      <c r="M1855" s="28">
        <f>IF(L1824=0,0,L1855/L1824*100)</f>
        <v>74.282693791931592</v>
      </c>
      <c r="N1855" s="37">
        <f t="shared" si="1075"/>
        <v>5.1549334219975043</v>
      </c>
      <c r="O1855" s="29">
        <f>IF(H1855=0,0,H1855/E1855)</f>
        <v>5017.0476190476193</v>
      </c>
      <c r="P1855" s="30">
        <f>IF(K1855=0,0,K1855/E1855)</f>
        <v>69.88095238095238</v>
      </c>
      <c r="Q1855" s="6"/>
      <c r="R1855" s="7"/>
      <c r="S1855" s="8"/>
      <c r="T1855" s="9"/>
      <c r="U1855" s="5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</row>
    <row r="1856" spans="1:31">
      <c r="A1856" s="1"/>
      <c r="B1856" s="31">
        <f t="shared" si="1073"/>
        <v>2022</v>
      </c>
      <c r="C1856" s="81">
        <v>12</v>
      </c>
      <c r="D1856" s="34"/>
      <c r="E1856" s="35">
        <v>90</v>
      </c>
      <c r="F1856" s="35">
        <v>86</v>
      </c>
      <c r="G1856" s="35"/>
      <c r="H1856" s="35">
        <v>566135</v>
      </c>
      <c r="I1856" s="34">
        <v>538243</v>
      </c>
      <c r="J1856" s="34"/>
      <c r="K1856" s="72">
        <v>6253</v>
      </c>
      <c r="L1856" s="36">
        <f t="shared" si="1074"/>
        <v>299.29917804253955</v>
      </c>
      <c r="M1856" s="28">
        <f>IF(L1824=0,0,L1856/L1824*100)</f>
        <v>93.676318166454237</v>
      </c>
      <c r="N1856" s="37">
        <f t="shared" si="1075"/>
        <v>26.107863601237813</v>
      </c>
      <c r="O1856" s="29">
        <f>IF(H1856=0,0,H1856/E1856)</f>
        <v>6290.3888888888887</v>
      </c>
      <c r="P1856" s="30">
        <f>IF(K1856=0,0,K1856/E1856)</f>
        <v>69.477777777777774</v>
      </c>
      <c r="Q1856" s="6"/>
      <c r="R1856" s="7"/>
      <c r="S1856" s="8"/>
      <c r="T1856" s="9"/>
      <c r="U1856" s="5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</row>
    <row r="1857" spans="1:31">
      <c r="A1857" s="1"/>
      <c r="B1857" s="31">
        <f t="shared" si="1073"/>
        <v>2023</v>
      </c>
      <c r="C1857" s="81">
        <v>6</v>
      </c>
      <c r="D1857" s="34"/>
      <c r="E1857" s="35">
        <v>147</v>
      </c>
      <c r="F1857" s="35">
        <v>137</v>
      </c>
      <c r="G1857" s="35"/>
      <c r="H1857" s="35">
        <v>1157866</v>
      </c>
      <c r="I1857" s="34">
        <v>1077716</v>
      </c>
      <c r="J1857" s="34"/>
      <c r="K1857" s="72">
        <v>9995</v>
      </c>
      <c r="L1857" s="36">
        <f>IF(H1857=0,0,H1857/K1857*3.30578)</f>
        <v>382.95650480040018</v>
      </c>
      <c r="M1857" s="28">
        <f>IF(L1824=0,0,L1857/L1824*100)</f>
        <v>119.85985268057355</v>
      </c>
      <c r="N1857" s="37">
        <f t="shared" si="1075"/>
        <v>27.951071334372447</v>
      </c>
      <c r="O1857" s="29">
        <f>IF(H1857=0,0,H1857/E1857)</f>
        <v>7876.6394557823132</v>
      </c>
      <c r="P1857" s="30">
        <f>IF(K1857=0,0,K1857/E1857)</f>
        <v>67.993197278911566</v>
      </c>
      <c r="Q1857" s="6"/>
      <c r="R1857" s="7"/>
      <c r="S1857" s="8"/>
      <c r="T1857" s="9"/>
      <c r="U1857" s="5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</row>
    <row r="1858" spans="1:31">
      <c r="A1858" s="1"/>
      <c r="B1858" s="31">
        <f t="shared" si="1073"/>
        <v>2024</v>
      </c>
      <c r="C1858" s="81">
        <v>20</v>
      </c>
      <c r="D1858" s="34"/>
      <c r="E1858" s="35">
        <v>240</v>
      </c>
      <c r="F1858" s="35">
        <v>233</v>
      </c>
      <c r="G1858" s="35"/>
      <c r="H1858" s="35">
        <v>1926482</v>
      </c>
      <c r="I1858" s="34">
        <v>1879582</v>
      </c>
      <c r="J1858" s="34"/>
      <c r="K1858" s="72">
        <v>16247</v>
      </c>
      <c r="L1858" s="36">
        <f t="shared" ref="L1858" si="1076">IF(H1858=0,0,H1858/K1858*3.30578)</f>
        <v>391.98163759217084</v>
      </c>
      <c r="M1858" s="28">
        <f>IF(L1824=0,0,L1858/L1824*100)</f>
        <v>122.68458884064495</v>
      </c>
      <c r="N1858" s="37">
        <f t="shared" si="1075"/>
        <v>2.3566991756608564</v>
      </c>
      <c r="O1858" s="29">
        <f>IF(H1858=0,0,H1858/E1858)</f>
        <v>8027.0083333333332</v>
      </c>
      <c r="P1858" s="30">
        <f>IF(K1858=0,0,K1858/E1858)</f>
        <v>67.69583333333334</v>
      </c>
      <c r="Q1858" s="6"/>
      <c r="R1858" s="7"/>
      <c r="S1858" s="8"/>
      <c r="T1858" s="9"/>
      <c r="U1858" s="5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</row>
    <row r="1859" spans="1:31">
      <c r="A1859" s="1"/>
      <c r="B1859" s="58" t="s">
        <v>78</v>
      </c>
      <c r="C1859" s="59">
        <v>3</v>
      </c>
      <c r="D1859" s="60">
        <v>2</v>
      </c>
      <c r="E1859" s="61">
        <v>46</v>
      </c>
      <c r="F1859" s="61">
        <v>40</v>
      </c>
      <c r="G1859" s="61">
        <v>38</v>
      </c>
      <c r="H1859" s="61">
        <v>427883</v>
      </c>
      <c r="I1859" s="60">
        <v>398435</v>
      </c>
      <c r="J1859" s="60">
        <v>387212</v>
      </c>
      <c r="K1859" s="73">
        <v>3450</v>
      </c>
      <c r="L1859" s="63">
        <f t="shared" si="1060"/>
        <v>409.99625035942029</v>
      </c>
      <c r="M1859" s="62">
        <v>100</v>
      </c>
      <c r="N1859" s="63"/>
      <c r="O1859" s="64">
        <f t="shared" si="1061"/>
        <v>9301.8043478260861</v>
      </c>
      <c r="P1859" s="65">
        <f t="shared" si="1062"/>
        <v>75</v>
      </c>
      <c r="Q1859" s="6">
        <f t="shared" ref="Q1859:Q1874" si="1077">IF(F1859=0,0,F1859/E1859*100)</f>
        <v>86.956521739130437</v>
      </c>
      <c r="R1859" s="7">
        <f t="shared" ref="R1859:R1874" si="1078">IF(G1859=0,0,G1859/E1859*100)</f>
        <v>82.608695652173907</v>
      </c>
      <c r="S1859" s="8">
        <f t="shared" ref="S1859:S1874" si="1079">IF(I1859=0,0,I1859/H1859*100)</f>
        <v>93.11774480407027</v>
      </c>
      <c r="T1859" s="9">
        <f t="shared" ref="T1859:T1874" si="1080">E1859-F1859</f>
        <v>6</v>
      </c>
      <c r="U1859" s="51"/>
      <c r="V1859" s="1"/>
      <c r="W1859" s="1"/>
      <c r="X1859" s="1"/>
      <c r="Y1859" s="11"/>
      <c r="Z1859" s="11"/>
      <c r="AA1859" s="11"/>
      <c r="AB1859" s="1"/>
      <c r="AC1859" s="1"/>
      <c r="AD1859" s="1"/>
      <c r="AE1859" s="1"/>
    </row>
    <row r="1860" spans="1:31">
      <c r="A1860" s="1"/>
      <c r="B1860" s="31">
        <v>1991</v>
      </c>
      <c r="C1860" s="33">
        <v>6</v>
      </c>
      <c r="D1860" s="34">
        <v>3</v>
      </c>
      <c r="E1860" s="35">
        <v>199</v>
      </c>
      <c r="F1860" s="35">
        <v>149</v>
      </c>
      <c r="G1860" s="35">
        <v>139</v>
      </c>
      <c r="H1860" s="35">
        <v>1993150</v>
      </c>
      <c r="I1860" s="34">
        <v>1541444</v>
      </c>
      <c r="J1860" s="34">
        <v>1439559</v>
      </c>
      <c r="K1860" s="72">
        <v>18879</v>
      </c>
      <c r="L1860" s="36">
        <f t="shared" si="1060"/>
        <v>349.00764908098944</v>
      </c>
      <c r="M1860" s="28">
        <f>IF(L1859=0,0,L1860/L1859*100)</f>
        <v>85.124595353014669</v>
      </c>
      <c r="N1860" s="37">
        <f t="shared" ref="N1860:N1875" si="1081">IF(L1859=0,"     －",IF(L1860=0,"     －",(L1860-L1859)/L1859*100))</f>
        <v>-14.875404646985338</v>
      </c>
      <c r="O1860" s="29">
        <f t="shared" si="1061"/>
        <v>10015.829145728643</v>
      </c>
      <c r="P1860" s="30">
        <f t="shared" si="1062"/>
        <v>94.869346733668337</v>
      </c>
      <c r="Q1860" s="6">
        <f t="shared" si="1077"/>
        <v>74.874371859296488</v>
      </c>
      <c r="R1860" s="7">
        <f t="shared" si="1078"/>
        <v>69.849246231155774</v>
      </c>
      <c r="S1860" s="8">
        <f t="shared" si="1079"/>
        <v>77.337079497278182</v>
      </c>
      <c r="T1860" s="9">
        <f t="shared" si="1080"/>
        <v>50</v>
      </c>
      <c r="U1860" s="51"/>
      <c r="V1860" s="1"/>
      <c r="W1860" s="1"/>
      <c r="X1860" s="1"/>
      <c r="Y1860" s="10"/>
      <c r="Z1860" s="10"/>
      <c r="AA1860" s="10"/>
      <c r="AB1860" s="1"/>
      <c r="AC1860" s="1"/>
      <c r="AD1860" s="1"/>
      <c r="AE1860" s="1"/>
    </row>
    <row r="1861" spans="1:31">
      <c r="A1861" s="1"/>
      <c r="B1861" s="31">
        <v>1992</v>
      </c>
      <c r="C1861" s="33">
        <v>2</v>
      </c>
      <c r="D1861" s="34">
        <v>1</v>
      </c>
      <c r="E1861" s="35">
        <v>107</v>
      </c>
      <c r="F1861" s="35">
        <v>102</v>
      </c>
      <c r="G1861" s="35">
        <v>105</v>
      </c>
      <c r="H1861" s="35">
        <v>614118</v>
      </c>
      <c r="I1861" s="34">
        <v>583885</v>
      </c>
      <c r="J1861" s="34">
        <v>603282</v>
      </c>
      <c r="K1861" s="72">
        <v>8059</v>
      </c>
      <c r="L1861" s="36">
        <f t="shared" si="1060"/>
        <v>251.90954237994788</v>
      </c>
      <c r="M1861" s="28">
        <f>IF(L1859=0,0,L1861/L1859*100)</f>
        <v>61.441913714848162</v>
      </c>
      <c r="N1861" s="37">
        <f t="shared" si="1081"/>
        <v>-27.821197316655176</v>
      </c>
      <c r="O1861" s="29">
        <f t="shared" si="1061"/>
        <v>5739.4205607476633</v>
      </c>
      <c r="P1861" s="30">
        <f t="shared" si="1062"/>
        <v>75.317757009345797</v>
      </c>
      <c r="Q1861" s="6">
        <f t="shared" si="1077"/>
        <v>95.327102803738313</v>
      </c>
      <c r="R1861" s="7">
        <f t="shared" si="1078"/>
        <v>98.130841121495322</v>
      </c>
      <c r="S1861" s="8">
        <f t="shared" si="1079"/>
        <v>95.077004745016424</v>
      </c>
      <c r="T1861" s="9">
        <f t="shared" si="1080"/>
        <v>5</v>
      </c>
      <c r="U1861" s="51"/>
      <c r="V1861" s="1"/>
      <c r="W1861" s="1"/>
      <c r="X1861" s="1"/>
      <c r="Y1861" s="12"/>
      <c r="Z1861" s="13"/>
      <c r="AA1861" s="14"/>
      <c r="AB1861" s="1"/>
      <c r="AC1861" s="1"/>
      <c r="AD1861" s="1"/>
      <c r="AE1861" s="1"/>
    </row>
    <row r="1862" spans="1:31">
      <c r="A1862" s="1"/>
      <c r="B1862" s="31">
        <f>B1861+1</f>
        <v>1993</v>
      </c>
      <c r="C1862" s="33">
        <v>1</v>
      </c>
      <c r="D1862" s="34">
        <v>-2</v>
      </c>
      <c r="E1862" s="35">
        <v>36</v>
      </c>
      <c r="F1862" s="35">
        <v>36</v>
      </c>
      <c r="G1862" s="35">
        <v>36</v>
      </c>
      <c r="H1862" s="35">
        <v>211330</v>
      </c>
      <c r="I1862" s="34">
        <v>211330</v>
      </c>
      <c r="J1862" s="34">
        <v>211330</v>
      </c>
      <c r="K1862" s="72">
        <v>2491</v>
      </c>
      <c r="L1862" s="36">
        <f t="shared" si="1060"/>
        <v>280.45382874347649</v>
      </c>
      <c r="M1862" s="28">
        <f>IF(L1859=0,0,L1862/L1859*100)</f>
        <v>68.403998450624528</v>
      </c>
      <c r="N1862" s="37">
        <f t="shared" si="1081"/>
        <v>11.331165184872628</v>
      </c>
      <c r="O1862" s="29">
        <f t="shared" si="1061"/>
        <v>5870.2777777777774</v>
      </c>
      <c r="P1862" s="30">
        <f t="shared" si="1062"/>
        <v>69.194444444444443</v>
      </c>
      <c r="Q1862" s="6">
        <f t="shared" si="1077"/>
        <v>100</v>
      </c>
      <c r="R1862" s="7">
        <f t="shared" si="1078"/>
        <v>100</v>
      </c>
      <c r="S1862" s="8">
        <f t="shared" si="1079"/>
        <v>100</v>
      </c>
      <c r="T1862" s="9">
        <f t="shared" si="1080"/>
        <v>0</v>
      </c>
      <c r="U1862" s="51"/>
      <c r="V1862" s="1"/>
      <c r="W1862" s="1"/>
      <c r="X1862" s="1"/>
      <c r="Y1862" s="19"/>
      <c r="Z1862" s="13"/>
      <c r="AA1862" s="14"/>
      <c r="AB1862" s="1"/>
      <c r="AC1862" s="1"/>
      <c r="AD1862" s="1"/>
      <c r="AE1862" s="1"/>
    </row>
    <row r="1863" spans="1:31">
      <c r="A1863" s="1"/>
      <c r="B1863" s="31">
        <f t="shared" ref="B1863:B1883" si="1082">B1862+1</f>
        <v>1994</v>
      </c>
      <c r="C1863" s="33">
        <v>9</v>
      </c>
      <c r="D1863" s="34">
        <v>6</v>
      </c>
      <c r="E1863" s="35">
        <v>286</v>
      </c>
      <c r="F1863" s="35">
        <v>267</v>
      </c>
      <c r="G1863" s="35">
        <v>254</v>
      </c>
      <c r="H1863" s="35">
        <v>1392087</v>
      </c>
      <c r="I1863" s="34">
        <v>1300013</v>
      </c>
      <c r="J1863" s="34">
        <v>1236951</v>
      </c>
      <c r="K1863" s="72">
        <v>18528</v>
      </c>
      <c r="L1863" s="36">
        <f t="shared" si="1060"/>
        <v>248.37723245142487</v>
      </c>
      <c r="M1863" s="28">
        <f>IF(L1859=0,0,L1863/L1859*100)</f>
        <v>60.580366828644593</v>
      </c>
      <c r="N1863" s="37">
        <f t="shared" si="1081"/>
        <v>-11.437389332770069</v>
      </c>
      <c r="O1863" s="29">
        <f t="shared" si="1061"/>
        <v>4867.4370629370633</v>
      </c>
      <c r="P1863" s="30">
        <f t="shared" si="1062"/>
        <v>64.783216783216787</v>
      </c>
      <c r="Q1863" s="6">
        <f t="shared" si="1077"/>
        <v>93.35664335664336</v>
      </c>
      <c r="R1863" s="7">
        <f t="shared" si="1078"/>
        <v>88.811188811188813</v>
      </c>
      <c r="S1863" s="8">
        <f t="shared" si="1079"/>
        <v>93.385901886879196</v>
      </c>
      <c r="T1863" s="9">
        <f t="shared" si="1080"/>
        <v>19</v>
      </c>
      <c r="U1863" s="5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</row>
    <row r="1864" spans="1:31">
      <c r="A1864" s="1"/>
      <c r="B1864" s="31">
        <f t="shared" si="1082"/>
        <v>1995</v>
      </c>
      <c r="C1864" s="33">
        <v>8</v>
      </c>
      <c r="D1864" s="34">
        <v>4</v>
      </c>
      <c r="E1864" s="35">
        <v>374</v>
      </c>
      <c r="F1864" s="35">
        <v>337</v>
      </c>
      <c r="G1864" s="35">
        <v>275</v>
      </c>
      <c r="H1864" s="35">
        <v>1937008</v>
      </c>
      <c r="I1864" s="34">
        <v>1781594</v>
      </c>
      <c r="J1864" s="34">
        <v>1489015</v>
      </c>
      <c r="K1864" s="72">
        <v>26687</v>
      </c>
      <c r="L1864" s="36">
        <f t="shared" si="1060"/>
        <v>239.94163099036984</v>
      </c>
      <c r="M1864" s="28">
        <f>IF(L1859=0,0,L1864/L1859*100)</f>
        <v>58.522884241020925</v>
      </c>
      <c r="N1864" s="37">
        <f t="shared" si="1081"/>
        <v>-3.3962861160009017</v>
      </c>
      <c r="O1864" s="29">
        <f t="shared" si="1061"/>
        <v>5179.1657754010694</v>
      </c>
      <c r="P1864" s="30">
        <f t="shared" si="1062"/>
        <v>71.355614973262036</v>
      </c>
      <c r="Q1864" s="6">
        <f t="shared" si="1077"/>
        <v>90.106951871657756</v>
      </c>
      <c r="R1864" s="7">
        <f t="shared" si="1078"/>
        <v>73.529411764705884</v>
      </c>
      <c r="S1864" s="8">
        <f t="shared" si="1079"/>
        <v>91.976594830790575</v>
      </c>
      <c r="T1864" s="9">
        <f t="shared" si="1080"/>
        <v>37</v>
      </c>
      <c r="U1864" s="5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</row>
    <row r="1865" spans="1:31">
      <c r="A1865" s="1"/>
      <c r="B1865" s="31">
        <f t="shared" si="1082"/>
        <v>1996</v>
      </c>
      <c r="C1865" s="33">
        <v>11</v>
      </c>
      <c r="D1865" s="34">
        <v>7</v>
      </c>
      <c r="E1865" s="35">
        <v>394</v>
      </c>
      <c r="F1865" s="35">
        <v>366</v>
      </c>
      <c r="G1865" s="35">
        <v>342</v>
      </c>
      <c r="H1865" s="35">
        <v>1743085</v>
      </c>
      <c r="I1865" s="34">
        <v>1622017</v>
      </c>
      <c r="J1865" s="34">
        <v>1530954</v>
      </c>
      <c r="K1865" s="72">
        <v>28724</v>
      </c>
      <c r="L1865" s="36">
        <f t="shared" si="1060"/>
        <v>200.60769848558698</v>
      </c>
      <c r="M1865" s="28">
        <f>IF(L1859=0,0,L1865/L1859*100)</f>
        <v>48.929154427565052</v>
      </c>
      <c r="N1865" s="37">
        <f t="shared" si="1081"/>
        <v>-16.393125420724321</v>
      </c>
      <c r="O1865" s="29">
        <f t="shared" si="1061"/>
        <v>4424.0736040609136</v>
      </c>
      <c r="P1865" s="30">
        <f t="shared" si="1062"/>
        <v>72.903553299492387</v>
      </c>
      <c r="Q1865" s="6">
        <f t="shared" si="1077"/>
        <v>92.89340101522842</v>
      </c>
      <c r="R1865" s="7">
        <f t="shared" si="1078"/>
        <v>86.802030456852791</v>
      </c>
      <c r="S1865" s="8">
        <f t="shared" si="1079"/>
        <v>93.054383463801244</v>
      </c>
      <c r="T1865" s="9">
        <f t="shared" si="1080"/>
        <v>28</v>
      </c>
      <c r="U1865" s="51"/>
      <c r="V1865" s="1"/>
      <c r="W1865" s="1"/>
      <c r="X1865" s="1"/>
      <c r="Y1865" s="11"/>
      <c r="Z1865" s="11"/>
      <c r="AA1865" s="11"/>
      <c r="AB1865" s="1"/>
      <c r="AC1865" s="1"/>
      <c r="AD1865" s="1"/>
      <c r="AE1865" s="1"/>
    </row>
    <row r="1866" spans="1:31">
      <c r="A1866" s="1"/>
      <c r="B1866" s="31">
        <f t="shared" si="1082"/>
        <v>1997</v>
      </c>
      <c r="C1866" s="33">
        <v>13</v>
      </c>
      <c r="D1866">
        <v>7</v>
      </c>
      <c r="E1866" s="35">
        <v>443</v>
      </c>
      <c r="F1866" s="35">
        <v>393</v>
      </c>
      <c r="G1866" s="35">
        <v>348</v>
      </c>
      <c r="H1866" s="35">
        <v>2036019</v>
      </c>
      <c r="I1866" s="34">
        <v>1804195</v>
      </c>
      <c r="J1866" s="34">
        <v>1592712</v>
      </c>
      <c r="K1866" s="72">
        <v>34108</v>
      </c>
      <c r="L1866" s="36">
        <f t="shared" si="1060"/>
        <v>197.33290986923888</v>
      </c>
      <c r="M1866" s="28">
        <f>IF(L1859=0,0,L1866/L1859*100)</f>
        <v>48.130418191934289</v>
      </c>
      <c r="N1866" s="37">
        <f t="shared" si="1081"/>
        <v>-1.6324341693114968</v>
      </c>
      <c r="O1866" s="29">
        <f t="shared" si="1061"/>
        <v>4595.9796839729115</v>
      </c>
      <c r="P1866" s="30">
        <f t="shared" si="1062"/>
        <v>76.993227990970652</v>
      </c>
      <c r="Q1866" s="6">
        <f t="shared" si="1077"/>
        <v>88.713318284424375</v>
      </c>
      <c r="R1866" s="7">
        <f t="shared" si="1078"/>
        <v>78.555304740406314</v>
      </c>
      <c r="S1866" s="8">
        <f t="shared" si="1079"/>
        <v>88.613858711534618</v>
      </c>
      <c r="T1866" s="9">
        <f t="shared" si="1080"/>
        <v>50</v>
      </c>
      <c r="U1866" s="51"/>
      <c r="V1866" s="1"/>
      <c r="W1866" s="1"/>
      <c r="X1866" s="1"/>
      <c r="Y1866" s="10"/>
      <c r="Z1866" s="10"/>
      <c r="AA1866" s="10"/>
      <c r="AB1866" s="1"/>
      <c r="AC1866" s="1"/>
      <c r="AD1866" s="1"/>
      <c r="AE1866" s="1"/>
    </row>
    <row r="1867" spans="1:31">
      <c r="A1867" s="1"/>
      <c r="B1867" s="31">
        <f t="shared" si="1082"/>
        <v>1998</v>
      </c>
      <c r="C1867" s="33">
        <v>10</v>
      </c>
      <c r="D1867" s="34">
        <v>4</v>
      </c>
      <c r="E1867" s="35">
        <v>207</v>
      </c>
      <c r="F1867" s="35">
        <v>185</v>
      </c>
      <c r="G1867" s="35">
        <v>156</v>
      </c>
      <c r="H1867" s="35">
        <v>929799</v>
      </c>
      <c r="I1867" s="34">
        <v>828498</v>
      </c>
      <c r="J1867" s="34">
        <v>697628</v>
      </c>
      <c r="K1867" s="72">
        <v>16153</v>
      </c>
      <c r="L1867" s="36">
        <f t="shared" si="1060"/>
        <v>190.28731122515941</v>
      </c>
      <c r="M1867" s="28">
        <f>IF(L1859=0,0,L1867/L1859*100)</f>
        <v>46.411963782192004</v>
      </c>
      <c r="N1867" s="37">
        <f t="shared" si="1081"/>
        <v>-3.570412380148944</v>
      </c>
      <c r="O1867" s="29">
        <f t="shared" si="1061"/>
        <v>4491.782608695652</v>
      </c>
      <c r="P1867" s="30">
        <f t="shared" si="1062"/>
        <v>78.033816425120776</v>
      </c>
      <c r="Q1867" s="6">
        <f t="shared" si="1077"/>
        <v>89.371980676328505</v>
      </c>
      <c r="R1867" s="7">
        <f t="shared" si="1078"/>
        <v>75.362318840579718</v>
      </c>
      <c r="S1867" s="8">
        <f t="shared" si="1079"/>
        <v>89.105064643003487</v>
      </c>
      <c r="T1867" s="9">
        <f t="shared" si="1080"/>
        <v>22</v>
      </c>
      <c r="U1867" s="51"/>
      <c r="V1867" s="1"/>
      <c r="W1867" s="1"/>
      <c r="X1867" s="1"/>
      <c r="Y1867" s="12"/>
      <c r="Z1867" s="13"/>
      <c r="AA1867" s="14"/>
      <c r="AB1867" s="1"/>
      <c r="AC1867" s="1"/>
      <c r="AD1867" s="1"/>
      <c r="AE1867" s="1"/>
    </row>
    <row r="1868" spans="1:31">
      <c r="A1868" s="1"/>
      <c r="B1868" s="31">
        <f t="shared" si="1082"/>
        <v>1999</v>
      </c>
      <c r="C1868" s="33">
        <v>15</v>
      </c>
      <c r="D1868" s="34">
        <v>12</v>
      </c>
      <c r="E1868" s="35">
        <v>479</v>
      </c>
      <c r="F1868" s="35">
        <v>469</v>
      </c>
      <c r="G1868" s="35">
        <v>427</v>
      </c>
      <c r="H1868" s="35">
        <v>2206740</v>
      </c>
      <c r="I1868" s="34">
        <v>2171800</v>
      </c>
      <c r="J1868" s="34">
        <v>2008550</v>
      </c>
      <c r="K1868" s="72">
        <v>38556</v>
      </c>
      <c r="L1868" s="36">
        <f t="shared" si="1060"/>
        <v>189.20523283535636</v>
      </c>
      <c r="M1868" s="28">
        <f>IF(L1859=0,0,L1868/L1859*100)</f>
        <v>46.14803980999605</v>
      </c>
      <c r="N1868" s="37">
        <f t="shared" si="1081"/>
        <v>-0.56865504212347506</v>
      </c>
      <c r="O1868" s="29">
        <f t="shared" si="1061"/>
        <v>4606.9728601252609</v>
      </c>
      <c r="P1868" s="30">
        <f t="shared" si="1062"/>
        <v>80.492693110647181</v>
      </c>
      <c r="Q1868" s="6">
        <f t="shared" si="1077"/>
        <v>97.912317327766175</v>
      </c>
      <c r="R1868" s="7">
        <f t="shared" si="1078"/>
        <v>89.144050104384135</v>
      </c>
      <c r="S1868" s="8">
        <f t="shared" si="1079"/>
        <v>98.416668932452396</v>
      </c>
      <c r="T1868" s="9">
        <f t="shared" si="1080"/>
        <v>10</v>
      </c>
      <c r="U1868" s="51"/>
      <c r="V1868" s="1"/>
      <c r="W1868" s="1"/>
      <c r="X1868" s="1"/>
      <c r="Y1868" s="19"/>
      <c r="Z1868" s="13"/>
      <c r="AA1868" s="14"/>
      <c r="AB1868" s="1"/>
      <c r="AC1868" s="1"/>
      <c r="AD1868" s="1"/>
      <c r="AE1868" s="1"/>
    </row>
    <row r="1869" spans="1:31">
      <c r="A1869" s="1"/>
      <c r="B1869" s="31">
        <f t="shared" si="1082"/>
        <v>2000</v>
      </c>
      <c r="C1869" s="33">
        <v>18</v>
      </c>
      <c r="D1869" s="34">
        <v>13</v>
      </c>
      <c r="E1869" s="35">
        <v>610</v>
      </c>
      <c r="F1869" s="35">
        <v>574</v>
      </c>
      <c r="G1869" s="35">
        <v>551</v>
      </c>
      <c r="H1869" s="35">
        <v>2337040</v>
      </c>
      <c r="I1869" s="34">
        <v>2221570</v>
      </c>
      <c r="J1869" s="34">
        <v>2141630</v>
      </c>
      <c r="K1869" s="72">
        <v>45704</v>
      </c>
      <c r="L1869" s="36">
        <f t="shared" si="1060"/>
        <v>169.03859817959039</v>
      </c>
      <c r="M1869" s="28">
        <f>IF(L1859=0,0,L1869/L1859*100)</f>
        <v>41.229303446410526</v>
      </c>
      <c r="N1869" s="37">
        <f t="shared" si="1081"/>
        <v>-10.65860301724037</v>
      </c>
      <c r="O1869" s="29">
        <f t="shared" si="1061"/>
        <v>3831.2131147540986</v>
      </c>
      <c r="P1869" s="30">
        <f t="shared" si="1062"/>
        <v>74.924590163934425</v>
      </c>
      <c r="Q1869" s="6">
        <f t="shared" si="1077"/>
        <v>94.098360655737707</v>
      </c>
      <c r="R1869" s="7">
        <f t="shared" si="1078"/>
        <v>90.327868852459019</v>
      </c>
      <c r="S1869" s="8">
        <f t="shared" si="1079"/>
        <v>95.059134631841985</v>
      </c>
      <c r="T1869" s="9">
        <f t="shared" si="1080"/>
        <v>36</v>
      </c>
      <c r="U1869" s="5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</row>
    <row r="1870" spans="1:31">
      <c r="A1870" s="1"/>
      <c r="B1870" s="31">
        <f t="shared" si="1082"/>
        <v>2001</v>
      </c>
      <c r="C1870" s="33">
        <v>19</v>
      </c>
      <c r="D1870" s="34"/>
      <c r="E1870" s="35">
        <v>454</v>
      </c>
      <c r="F1870" s="35">
        <v>442</v>
      </c>
      <c r="G1870" s="35">
        <v>395</v>
      </c>
      <c r="H1870" s="35">
        <v>2007591</v>
      </c>
      <c r="I1870" s="34">
        <v>1935821</v>
      </c>
      <c r="J1870" s="34"/>
      <c r="K1870" s="72">
        <v>36766</v>
      </c>
      <c r="L1870" s="36">
        <f t="shared" si="1060"/>
        <v>180.51063961214163</v>
      </c>
      <c r="M1870" s="28">
        <f>IF(L1859=0,0,L1870/L1859*100)</f>
        <v>44.027387922181795</v>
      </c>
      <c r="N1870" s="37">
        <f t="shared" si="1081"/>
        <v>6.7866401851978706</v>
      </c>
      <c r="O1870" s="29">
        <f t="shared" si="1061"/>
        <v>4422.0066079295157</v>
      </c>
      <c r="P1870" s="30">
        <f t="shared" si="1062"/>
        <v>80.982378854625551</v>
      </c>
      <c r="Q1870" s="6">
        <f t="shared" si="1077"/>
        <v>97.356828193832598</v>
      </c>
      <c r="R1870" s="7">
        <f t="shared" si="1078"/>
        <v>87.004405286343612</v>
      </c>
      <c r="S1870" s="8">
        <f t="shared" si="1079"/>
        <v>96.425068651931582</v>
      </c>
      <c r="T1870" s="9">
        <f t="shared" si="1080"/>
        <v>12</v>
      </c>
      <c r="U1870" s="5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</row>
    <row r="1871" spans="1:31">
      <c r="A1871" s="1"/>
      <c r="B1871" s="31">
        <f t="shared" si="1082"/>
        <v>2002</v>
      </c>
      <c r="C1871" s="33">
        <v>19</v>
      </c>
      <c r="D1871" s="34"/>
      <c r="E1871" s="35">
        <v>301</v>
      </c>
      <c r="F1871" s="35">
        <v>263</v>
      </c>
      <c r="G1871" s="35">
        <v>236</v>
      </c>
      <c r="H1871" s="35">
        <v>1253406</v>
      </c>
      <c r="I1871" s="34">
        <v>1100651</v>
      </c>
      <c r="J1871" s="34"/>
      <c r="K1871" s="72">
        <v>25789</v>
      </c>
      <c r="L1871" s="36">
        <f t="shared" si="1060"/>
        <v>160.66867605102951</v>
      </c>
      <c r="M1871" s="28">
        <f>IF(L1859=0,0,L1871/L1859*100)</f>
        <v>39.187840354681406</v>
      </c>
      <c r="N1871" s="37">
        <f t="shared" si="1081"/>
        <v>-10.99212966268693</v>
      </c>
      <c r="O1871" s="29">
        <f t="shared" si="1061"/>
        <v>4164.1395348837214</v>
      </c>
      <c r="P1871" s="30">
        <f t="shared" si="1062"/>
        <v>85.677740863787378</v>
      </c>
      <c r="Q1871" s="6">
        <f t="shared" si="1077"/>
        <v>87.375415282392026</v>
      </c>
      <c r="R1871" s="7">
        <f t="shared" si="1078"/>
        <v>78.405315614617948</v>
      </c>
      <c r="S1871" s="8">
        <f t="shared" si="1079"/>
        <v>87.812807661683451</v>
      </c>
      <c r="T1871" s="9">
        <f t="shared" si="1080"/>
        <v>38</v>
      </c>
      <c r="U1871" s="51"/>
      <c r="V1871" s="1"/>
      <c r="W1871" s="1"/>
      <c r="X1871" s="1"/>
      <c r="Y1871" s="1"/>
      <c r="Z1871" s="1"/>
      <c r="AA1871" s="1"/>
      <c r="AB1871" s="1"/>
      <c r="AC1871" s="1"/>
      <c r="AD1871" s="1"/>
      <c r="AE1871" s="1"/>
    </row>
    <row r="1872" spans="1:31">
      <c r="A1872" s="1"/>
      <c r="B1872" s="31">
        <f t="shared" si="1082"/>
        <v>2003</v>
      </c>
      <c r="C1872" s="33">
        <v>12</v>
      </c>
      <c r="D1872" s="34"/>
      <c r="E1872" s="35">
        <v>397</v>
      </c>
      <c r="F1872" s="35">
        <v>384</v>
      </c>
      <c r="G1872" s="35"/>
      <c r="H1872" s="35">
        <v>1392588</v>
      </c>
      <c r="I1872" s="34">
        <v>1342838</v>
      </c>
      <c r="J1872" s="34"/>
      <c r="K1872" s="72">
        <v>31279</v>
      </c>
      <c r="L1872" s="36">
        <f t="shared" si="1060"/>
        <v>147.17828442853033</v>
      </c>
      <c r="M1872" s="28">
        <f>IF(L1859=0,0,L1872/L1859*100)</f>
        <v>35.89747084260101</v>
      </c>
      <c r="N1872" s="37">
        <f t="shared" si="1081"/>
        <v>-8.3964042986291432</v>
      </c>
      <c r="O1872" s="29">
        <f t="shared" si="1061"/>
        <v>3507.7783375314862</v>
      </c>
      <c r="P1872" s="30">
        <f t="shared" si="1062"/>
        <v>78.788413098236774</v>
      </c>
      <c r="Q1872" s="15">
        <f t="shared" si="1077"/>
        <v>96.725440806045341</v>
      </c>
      <c r="R1872" s="16">
        <f t="shared" si="1078"/>
        <v>0</v>
      </c>
      <c r="S1872" s="17">
        <f t="shared" si="1079"/>
        <v>96.427514814144601</v>
      </c>
      <c r="T1872" s="18">
        <f t="shared" si="1080"/>
        <v>13</v>
      </c>
      <c r="U1872" s="5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</row>
    <row r="1873" spans="1:31">
      <c r="A1873" s="1"/>
      <c r="B1873" s="31">
        <f t="shared" si="1082"/>
        <v>2004</v>
      </c>
      <c r="C1873" s="33">
        <v>18</v>
      </c>
      <c r="D1873" s="34"/>
      <c r="E1873" s="35">
        <v>750</v>
      </c>
      <c r="F1873" s="35">
        <v>720</v>
      </c>
      <c r="G1873" s="35"/>
      <c r="H1873" s="35">
        <v>3090152</v>
      </c>
      <c r="I1873" s="34">
        <v>2990619</v>
      </c>
      <c r="J1873" s="34"/>
      <c r="K1873" s="72">
        <v>59834</v>
      </c>
      <c r="L1873" s="36">
        <f t="shared" si="1060"/>
        <v>170.72839319717886</v>
      </c>
      <c r="M1873" s="28">
        <f>IF(L1859=0,0,L1873/L1859*100)</f>
        <v>41.641452341944841</v>
      </c>
      <c r="N1873" s="37">
        <f t="shared" si="1081"/>
        <v>16.001075742994168</v>
      </c>
      <c r="O1873" s="29">
        <f t="shared" si="1061"/>
        <v>4120.202666666667</v>
      </c>
      <c r="P1873" s="30">
        <f t="shared" si="1062"/>
        <v>79.778666666666666</v>
      </c>
      <c r="Q1873" s="6">
        <f t="shared" si="1077"/>
        <v>96</v>
      </c>
      <c r="R1873" s="7">
        <f t="shared" si="1078"/>
        <v>0</v>
      </c>
      <c r="S1873" s="8">
        <f t="shared" si="1079"/>
        <v>96.77902575666181</v>
      </c>
      <c r="T1873" s="9">
        <f t="shared" si="1080"/>
        <v>30</v>
      </c>
      <c r="U1873" s="5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</row>
    <row r="1874" spans="1:31">
      <c r="A1874" s="1"/>
      <c r="B1874" s="31">
        <f t="shared" si="1082"/>
        <v>2005</v>
      </c>
      <c r="C1874" s="33">
        <v>24</v>
      </c>
      <c r="D1874" s="34"/>
      <c r="E1874" s="35">
        <v>897</v>
      </c>
      <c r="F1874" s="35">
        <v>884</v>
      </c>
      <c r="G1874" s="35"/>
      <c r="H1874" s="35">
        <v>3900034</v>
      </c>
      <c r="I1874" s="34">
        <v>3847986</v>
      </c>
      <c r="J1874" s="34"/>
      <c r="K1874" s="72">
        <v>73792</v>
      </c>
      <c r="L1874" s="36">
        <f t="shared" si="1060"/>
        <v>174.71615346541631</v>
      </c>
      <c r="M1874" s="28">
        <f>IF(L1859=0,0,L1874/L1859*100)</f>
        <v>42.614085692796614</v>
      </c>
      <c r="N1874" s="37">
        <f t="shared" si="1081"/>
        <v>2.3357334966726238</v>
      </c>
      <c r="O1874" s="29">
        <f t="shared" si="1061"/>
        <v>4347.8639910813827</v>
      </c>
      <c r="P1874" s="30">
        <f t="shared" si="1062"/>
        <v>82.265328874024533</v>
      </c>
      <c r="Q1874" s="6">
        <f t="shared" si="1077"/>
        <v>98.550724637681171</v>
      </c>
      <c r="R1874" s="7">
        <f t="shared" si="1078"/>
        <v>0</v>
      </c>
      <c r="S1874" s="8">
        <f t="shared" si="1079"/>
        <v>98.665447531995881</v>
      </c>
      <c r="T1874" s="9">
        <f t="shared" si="1080"/>
        <v>13</v>
      </c>
      <c r="U1874" s="5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</row>
    <row r="1875" spans="1:31">
      <c r="A1875" s="1"/>
      <c r="B1875" s="31">
        <f t="shared" si="1082"/>
        <v>2006</v>
      </c>
      <c r="C1875" s="33">
        <v>13</v>
      </c>
      <c r="D1875" s="34">
        <v>0</v>
      </c>
      <c r="E1875" s="35">
        <v>534</v>
      </c>
      <c r="F1875" s="35">
        <v>532</v>
      </c>
      <c r="G1875" s="35">
        <v>0</v>
      </c>
      <c r="H1875" s="35">
        <v>2372262</v>
      </c>
      <c r="I1875" s="34">
        <v>2363086</v>
      </c>
      <c r="J1875" s="34">
        <v>0</v>
      </c>
      <c r="K1875" s="72">
        <v>43295</v>
      </c>
      <c r="L1875" s="36">
        <f t="shared" si="1060"/>
        <v>181.13353214828501</v>
      </c>
      <c r="M1875" s="28">
        <f>IF(L1859=0,0,L1875/L1859*100)</f>
        <v>44.179314320434784</v>
      </c>
      <c r="N1875" s="37">
        <f t="shared" si="1081"/>
        <v>3.6730311168045322</v>
      </c>
      <c r="O1875" s="29">
        <f t="shared" si="1061"/>
        <v>4442.4382022471909</v>
      </c>
      <c r="P1875" s="30">
        <f t="shared" si="1062"/>
        <v>81.076779026217224</v>
      </c>
      <c r="Q1875" s="6"/>
      <c r="R1875" s="7"/>
      <c r="S1875" s="8"/>
      <c r="T1875" s="9"/>
      <c r="U1875" s="5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</row>
    <row r="1876" spans="1:31">
      <c r="A1876" s="1"/>
      <c r="B1876" s="31">
        <f t="shared" si="1082"/>
        <v>2007</v>
      </c>
      <c r="C1876" s="33">
        <v>12</v>
      </c>
      <c r="D1876" s="34"/>
      <c r="E1876" s="35">
        <v>384</v>
      </c>
      <c r="F1876" s="35">
        <v>346</v>
      </c>
      <c r="G1876" s="35"/>
      <c r="H1876" s="35">
        <v>1981246</v>
      </c>
      <c r="I1876" s="34">
        <v>1780158</v>
      </c>
      <c r="J1876" s="34"/>
      <c r="K1876" s="72">
        <v>33163</v>
      </c>
      <c r="L1876" s="36">
        <f t="shared" ref="L1876:L1881" si="1083">IF(H1876=0,0,H1876/K1876*3.30578)</f>
        <v>197.49610716400807</v>
      </c>
      <c r="M1876" s="28">
        <f>IF(L1859=0,0,L1876/L1859*100)</f>
        <v>48.170222774202081</v>
      </c>
      <c r="N1876" s="37">
        <f>IF(L1875=0,"     －",IF(L1876=0,"     －",(L1876-L1875)/L1875*100))</f>
        <v>9.0334323091142661</v>
      </c>
      <c r="O1876" s="29">
        <f>IF(H1876=0,0,H1876/E1876)</f>
        <v>5159.494791666667</v>
      </c>
      <c r="P1876" s="30">
        <f>IF(K1876=0,0,K1876/E1876)</f>
        <v>86.361979166666671</v>
      </c>
      <c r="Q1876" s="6"/>
      <c r="R1876" s="7"/>
      <c r="S1876" s="8"/>
      <c r="T1876" s="9"/>
      <c r="U1876" s="5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</row>
    <row r="1877" spans="1:31">
      <c r="A1877" s="1"/>
      <c r="B1877" s="31">
        <f t="shared" si="1082"/>
        <v>2008</v>
      </c>
      <c r="C1877" s="33">
        <v>19</v>
      </c>
      <c r="D1877" s="34"/>
      <c r="E1877" s="35">
        <v>726</v>
      </c>
      <c r="F1877" s="35">
        <v>671</v>
      </c>
      <c r="G1877" s="35"/>
      <c r="H1877" s="35">
        <v>3998636</v>
      </c>
      <c r="I1877" s="34">
        <v>3697526</v>
      </c>
      <c r="J1877" s="34"/>
      <c r="K1877" s="72">
        <v>60877</v>
      </c>
      <c r="L1877" s="36">
        <f t="shared" si="1083"/>
        <v>217.13637196445291</v>
      </c>
      <c r="M1877" s="28">
        <f>IF(L1859=0,0,L1877/L1859*100)</f>
        <v>52.960575072113912</v>
      </c>
      <c r="N1877" s="37">
        <f>IF(L1876=0,"     －",IF(L1877=0,"     －",(L1877-L1876)/L1876*100))</f>
        <v>9.9446338879656189</v>
      </c>
      <c r="O1877" s="29">
        <f>IF(H1877=0,0,H1877/E1877)</f>
        <v>5507.7630853994488</v>
      </c>
      <c r="P1877" s="30">
        <f>IF(K1877=0,0,K1877/E1877)</f>
        <v>83.852617079889811</v>
      </c>
      <c r="Q1877" s="6"/>
      <c r="R1877" s="7"/>
      <c r="S1877" s="8"/>
      <c r="T1877" s="9"/>
      <c r="U1877" s="5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</row>
    <row r="1878" spans="1:31">
      <c r="A1878" s="1"/>
      <c r="B1878" s="31">
        <f t="shared" si="1082"/>
        <v>2009</v>
      </c>
      <c r="C1878" s="33">
        <v>16</v>
      </c>
      <c r="D1878" s="34"/>
      <c r="E1878" s="35">
        <v>267</v>
      </c>
      <c r="F1878" s="35">
        <v>261</v>
      </c>
      <c r="G1878" s="35"/>
      <c r="H1878" s="35">
        <v>1242070</v>
      </c>
      <c r="I1878" s="34">
        <v>1216240</v>
      </c>
      <c r="J1878" s="34"/>
      <c r="K1878" s="72">
        <v>20957</v>
      </c>
      <c r="L1878" s="36">
        <f t="shared" si="1083"/>
        <v>195.92547428544162</v>
      </c>
      <c r="M1878" s="28">
        <f>IF(L1859=0,0,L1878/L1859*100)</f>
        <v>47.787138080820242</v>
      </c>
      <c r="N1878" s="37">
        <f>IF(L1877=0,"     －",IF(L1878=0,"     －",(L1878-L1877)/L1877*100))</f>
        <v>-9.7684683073196457</v>
      </c>
      <c r="O1878" s="29">
        <f>IF(H1878=0,0,H1878/E1878)</f>
        <v>4651.9475655430715</v>
      </c>
      <c r="P1878" s="30">
        <f>IF(K1878=0,0,K1878/E1878)</f>
        <v>78.490636704119851</v>
      </c>
      <c r="Q1878" s="6"/>
      <c r="R1878" s="7"/>
      <c r="S1878" s="8"/>
      <c r="T1878" s="9"/>
      <c r="U1878" s="5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</row>
    <row r="1879" spans="1:31">
      <c r="A1879" s="1"/>
      <c r="B1879" s="31">
        <f t="shared" si="1082"/>
        <v>2010</v>
      </c>
      <c r="C1879" s="33">
        <v>18</v>
      </c>
      <c r="D1879" s="34"/>
      <c r="E1879" s="35">
        <v>190</v>
      </c>
      <c r="F1879" s="35">
        <v>179</v>
      </c>
      <c r="G1879" s="35"/>
      <c r="H1879" s="35">
        <v>802520</v>
      </c>
      <c r="I1879" s="34">
        <v>750680</v>
      </c>
      <c r="J1879" s="34"/>
      <c r="K1879" s="72">
        <v>14283</v>
      </c>
      <c r="L1879" s="36">
        <f t="shared" si="1083"/>
        <v>185.74211059301265</v>
      </c>
      <c r="M1879" s="28">
        <f>IF(L1859=0,0,L1879/L1859*100)</f>
        <v>45.303368123533602</v>
      </c>
      <c r="N1879" s="37">
        <f>IF(L1878=0,"     －",IF(L1879=0,"     －",(L1879-L1878)/L1878*100))</f>
        <v>-5.197570009499092</v>
      </c>
      <c r="O1879" s="29">
        <f>IF(H1879=0,0,H1879/E1879)</f>
        <v>4223.7894736842109</v>
      </c>
      <c r="P1879" s="30">
        <f>IF(K1879=0,0,K1879/E1879)</f>
        <v>75.173684210526318</v>
      </c>
      <c r="Q1879" s="6"/>
      <c r="R1879" s="7"/>
      <c r="S1879" s="8"/>
      <c r="T1879" s="9"/>
      <c r="U1879" s="5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</row>
    <row r="1880" spans="1:31">
      <c r="A1880" s="1"/>
      <c r="B1880" s="31">
        <f t="shared" si="1082"/>
        <v>2011</v>
      </c>
      <c r="C1880" s="33">
        <v>18</v>
      </c>
      <c r="D1880" s="34"/>
      <c r="E1880" s="35">
        <v>190</v>
      </c>
      <c r="F1880" s="35">
        <v>185</v>
      </c>
      <c r="G1880" s="35"/>
      <c r="H1880" s="35">
        <v>794260</v>
      </c>
      <c r="I1880" s="34">
        <v>773610</v>
      </c>
      <c r="J1880" s="34"/>
      <c r="K1880" s="72">
        <v>15559</v>
      </c>
      <c r="L1880" s="36">
        <f t="shared" si="1083"/>
        <v>168.7543430040491</v>
      </c>
      <c r="M1880" s="28">
        <f>IF(L1859=0,0,L1880/L1859*100)</f>
        <v>41.159972281724968</v>
      </c>
      <c r="N1880" s="37">
        <f>IF(L1879=0,"     －",IF(L1880=0,"     －",(L1880-L1879)/L1879*100))</f>
        <v>-9.1458891765185992</v>
      </c>
      <c r="O1880" s="29">
        <f>IF(H1880=0,0,H1880/E1880)</f>
        <v>4180.3157894736842</v>
      </c>
      <c r="P1880" s="30">
        <f>IF(K1880=0,0,K1880/E1880)</f>
        <v>81.889473684210529</v>
      </c>
      <c r="Q1880" s="6"/>
      <c r="R1880" s="7"/>
      <c r="S1880" s="8"/>
      <c r="T1880" s="9"/>
      <c r="U1880" s="5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</row>
    <row r="1881" spans="1:31">
      <c r="A1881" s="1"/>
      <c r="B1881" s="31">
        <f t="shared" si="1082"/>
        <v>2012</v>
      </c>
      <c r="C1881" s="33">
        <v>12</v>
      </c>
      <c r="D1881" s="34"/>
      <c r="E1881" s="35">
        <v>275</v>
      </c>
      <c r="F1881" s="35">
        <v>227</v>
      </c>
      <c r="G1881" s="35"/>
      <c r="H1881" s="35">
        <v>1086400</v>
      </c>
      <c r="I1881" s="34">
        <v>892061</v>
      </c>
      <c r="J1881" s="34"/>
      <c r="K1881" s="72">
        <v>20700</v>
      </c>
      <c r="L1881" s="36">
        <f t="shared" si="1083"/>
        <v>173.49755516908212</v>
      </c>
      <c r="M1881" s="28">
        <f>IF(L1859=0,0,L1881/L1859*100)</f>
        <v>42.316863877898086</v>
      </c>
      <c r="N1881" s="37">
        <f t="shared" ref="N1881:N1883" si="1084">IF(L1880=0,"     －",IF(L1881=0,"     －",(L1881-L1880)/L1880*100))</f>
        <v>2.8107200565020158</v>
      </c>
      <c r="O1881" s="29">
        <f t="shared" ref="O1881:O1888" si="1085">IF(H1881=0,0,H1881/E1881)</f>
        <v>3950.5454545454545</v>
      </c>
      <c r="P1881" s="30">
        <f t="shared" ref="P1881:P1888" si="1086">IF(K1881=0,0,K1881/E1881)</f>
        <v>75.272727272727266</v>
      </c>
      <c r="Q1881" s="6"/>
      <c r="R1881" s="7"/>
      <c r="S1881" s="8"/>
      <c r="T1881" s="9"/>
      <c r="U1881" s="5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</row>
    <row r="1882" spans="1:31">
      <c r="A1882" s="1"/>
      <c r="B1882" s="31">
        <f t="shared" si="1082"/>
        <v>2013</v>
      </c>
      <c r="C1882" s="33">
        <v>8</v>
      </c>
      <c r="D1882" s="34"/>
      <c r="E1882" s="35">
        <v>79</v>
      </c>
      <c r="F1882" s="35">
        <v>78</v>
      </c>
      <c r="G1882" s="35"/>
      <c r="H1882" s="35">
        <v>285860</v>
      </c>
      <c r="I1882" s="34">
        <v>281480</v>
      </c>
      <c r="J1882" s="34"/>
      <c r="K1882" s="72">
        <v>5907</v>
      </c>
      <c r="L1882" s="36">
        <f>IF(H1882=0,0,H1882/K1882*3.30578)</f>
        <v>159.97803805654308</v>
      </c>
      <c r="M1882" s="28">
        <f>IF(L1859=0,0,L1882/L1859*100)</f>
        <v>39.019390522791241</v>
      </c>
      <c r="N1882" s="37">
        <f t="shared" si="1084"/>
        <v>-7.792338687057339</v>
      </c>
      <c r="O1882" s="29">
        <f t="shared" si="1085"/>
        <v>3618.4810126582279</v>
      </c>
      <c r="P1882" s="30">
        <f t="shared" si="1086"/>
        <v>74.77215189873418</v>
      </c>
      <c r="Q1882" s="6"/>
      <c r="R1882" s="7"/>
      <c r="S1882" s="8"/>
      <c r="T1882" s="9"/>
      <c r="U1882" s="5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</row>
    <row r="1883" spans="1:31">
      <c r="A1883" s="1"/>
      <c r="B1883" s="31">
        <f t="shared" si="1082"/>
        <v>2014</v>
      </c>
      <c r="C1883" s="33">
        <v>7</v>
      </c>
      <c r="D1883" s="34"/>
      <c r="E1883" s="35">
        <v>195</v>
      </c>
      <c r="F1883" s="35">
        <v>195</v>
      </c>
      <c r="G1883" s="35"/>
      <c r="H1883" s="35">
        <v>743620</v>
      </c>
      <c r="I1883" s="34">
        <v>743620</v>
      </c>
      <c r="J1883" s="34"/>
      <c r="K1883" s="72">
        <v>14465</v>
      </c>
      <c r="L1883" s="36">
        <f>IF(H1883=0,0,H1883/K1883*3.30578)</f>
        <v>169.94428783961285</v>
      </c>
      <c r="M1883" s="28">
        <f>IF(L1859=0,0,L1883/L1859*100)</f>
        <v>41.450205383740077</v>
      </c>
      <c r="N1883" s="37">
        <f t="shared" si="1084"/>
        <v>6.2297612248171657</v>
      </c>
      <c r="O1883" s="29">
        <f t="shared" si="1085"/>
        <v>3813.4358974358975</v>
      </c>
      <c r="P1883" s="30">
        <f t="shared" si="1086"/>
        <v>74.179487179487182</v>
      </c>
      <c r="Q1883" s="6"/>
      <c r="R1883" s="7"/>
      <c r="S1883" s="8"/>
      <c r="T1883" s="9"/>
      <c r="U1883" s="5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</row>
    <row r="1884" spans="1:31">
      <c r="A1884" s="1"/>
      <c r="B1884" s="31">
        <f t="shared" ref="B1884:B1893" si="1087">B1883+1</f>
        <v>2015</v>
      </c>
      <c r="C1884" s="33">
        <v>0</v>
      </c>
      <c r="D1884" s="34"/>
      <c r="E1884" s="35">
        <v>0</v>
      </c>
      <c r="F1884" s="35">
        <v>0</v>
      </c>
      <c r="G1884" s="35"/>
      <c r="H1884" s="35">
        <v>0</v>
      </c>
      <c r="I1884" s="34">
        <v>0</v>
      </c>
      <c r="J1884" s="34"/>
      <c r="K1884" s="72">
        <v>0</v>
      </c>
      <c r="L1884" s="36">
        <f>IF(H1884=0,0,H1884/K1884*3.30578)</f>
        <v>0</v>
      </c>
      <c r="M1884" s="28">
        <f>IF(L1859=0,0,L1884/L1859*100)</f>
        <v>0</v>
      </c>
      <c r="N1884" s="37" t="str">
        <f>IF(L1883=0,"     －",IF(L1884=0,"     －",(L1884-L1883)/L1883*100))</f>
        <v xml:space="preserve">     －</v>
      </c>
      <c r="O1884" s="29">
        <f t="shared" si="1085"/>
        <v>0</v>
      </c>
      <c r="P1884" s="30">
        <f t="shared" si="1086"/>
        <v>0</v>
      </c>
      <c r="Q1884" s="6"/>
      <c r="R1884" s="7"/>
      <c r="S1884" s="8"/>
      <c r="T1884" s="9"/>
      <c r="U1884" s="5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</row>
    <row r="1885" spans="1:31">
      <c r="A1885" s="1"/>
      <c r="B1885" s="31">
        <f t="shared" si="1087"/>
        <v>2016</v>
      </c>
      <c r="C1885" s="33">
        <v>3</v>
      </c>
      <c r="D1885" s="34"/>
      <c r="E1885" s="35">
        <v>23</v>
      </c>
      <c r="F1885" s="35">
        <v>21</v>
      </c>
      <c r="G1885" s="35"/>
      <c r="H1885" s="35">
        <v>108064</v>
      </c>
      <c r="I1885" s="34">
        <v>97978</v>
      </c>
      <c r="J1885" s="34"/>
      <c r="K1885" s="72">
        <v>1539</v>
      </c>
      <c r="L1885" s="36">
        <f>IF(H1885=0,0,H1885/K1885*3.30578)</f>
        <v>232.12203373619232</v>
      </c>
      <c r="M1885" s="28">
        <f>IF(L1859=0,0,L1885/L1859*100)</f>
        <v>56.615647955976236</v>
      </c>
      <c r="N1885" s="37" t="str">
        <f>IF(L1884=0,"     －",IF(L1885=0,"     －",(L1885-L1884)/L1884*100))</f>
        <v xml:space="preserve">     －</v>
      </c>
      <c r="O1885" s="29">
        <f t="shared" si="1085"/>
        <v>4698.434782608696</v>
      </c>
      <c r="P1885" s="30">
        <f t="shared" si="1086"/>
        <v>66.913043478260875</v>
      </c>
      <c r="Q1885" s="6"/>
      <c r="R1885" s="7"/>
      <c r="S1885" s="8"/>
      <c r="T1885" s="9"/>
      <c r="U1885" s="51"/>
      <c r="V1885" s="1"/>
      <c r="W1885" s="1"/>
      <c r="X1885" s="1"/>
      <c r="Y1885" s="1"/>
      <c r="Z1885" s="1"/>
      <c r="AA1885" s="1"/>
      <c r="AB1885" s="1"/>
      <c r="AC1885" s="1"/>
      <c r="AD1885" s="1"/>
      <c r="AE1885" s="1"/>
    </row>
    <row r="1886" spans="1:31">
      <c r="A1886" s="1"/>
      <c r="B1886" s="31">
        <f t="shared" si="1087"/>
        <v>2017</v>
      </c>
      <c r="C1886" s="33">
        <v>8</v>
      </c>
      <c r="D1886" s="34"/>
      <c r="E1886" s="35">
        <v>144</v>
      </c>
      <c r="F1886" s="35">
        <v>106</v>
      </c>
      <c r="G1886" s="35"/>
      <c r="H1886" s="35">
        <v>692882</v>
      </c>
      <c r="I1886" s="34">
        <v>510728</v>
      </c>
      <c r="J1886" s="34"/>
      <c r="K1886" s="72">
        <v>10503</v>
      </c>
      <c r="L1886" s="36">
        <f t="shared" ref="L1886:L1893" si="1088">IF(H1886=0,0,H1886/K1886*3.30578)</f>
        <v>218.08202018090068</v>
      </c>
      <c r="M1886" s="28">
        <f>IF(L1859=0,0,L1886/L1859*100)</f>
        <v>53.191223087947911</v>
      </c>
      <c r="N1886" s="37">
        <f>IF(L1885=0,"     －",IF(L1886=0,"     －",(L1886-L1885)/L1885*100))</f>
        <v>-6.0485483990064353</v>
      </c>
      <c r="O1886" s="29">
        <f t="shared" si="1085"/>
        <v>4811.6805555555557</v>
      </c>
      <c r="P1886" s="30">
        <f t="shared" si="1086"/>
        <v>72.9375</v>
      </c>
      <c r="Q1886" s="6"/>
      <c r="R1886" s="7"/>
      <c r="S1886" s="8"/>
      <c r="T1886" s="9"/>
      <c r="U1886" s="5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</row>
    <row r="1887" spans="1:31">
      <c r="A1887" s="1"/>
      <c r="B1887" s="31">
        <f t="shared" si="1087"/>
        <v>2018</v>
      </c>
      <c r="C1887" s="33">
        <v>4</v>
      </c>
      <c r="D1887" s="34"/>
      <c r="E1887" s="35">
        <v>41</v>
      </c>
      <c r="F1887" s="35">
        <v>27</v>
      </c>
      <c r="G1887" s="35"/>
      <c r="H1887" s="35">
        <v>195716</v>
      </c>
      <c r="I1887" s="34">
        <v>126308</v>
      </c>
      <c r="J1887" s="34"/>
      <c r="K1887" s="72">
        <v>2893</v>
      </c>
      <c r="L1887" s="36">
        <f t="shared" si="1088"/>
        <v>223.64121620463186</v>
      </c>
      <c r="M1887" s="28">
        <f>IF(L1859=0,0,L1887/L1859*100)</f>
        <v>54.54713695761324</v>
      </c>
      <c r="N1887" s="37">
        <f>IF(L1886=0,"     －",IF(L1887=0,"     －",(L1887-L1886)/L1886*100))</f>
        <v>2.5491308357836102</v>
      </c>
      <c r="O1887" s="29">
        <f t="shared" si="1085"/>
        <v>4773.5609756097565</v>
      </c>
      <c r="P1887" s="30">
        <f t="shared" si="1086"/>
        <v>70.560975609756099</v>
      </c>
      <c r="Q1887" s="6"/>
      <c r="R1887" s="7"/>
      <c r="S1887" s="8"/>
      <c r="T1887" s="9"/>
      <c r="U1887" s="5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</row>
    <row r="1888" spans="1:31">
      <c r="A1888" s="1"/>
      <c r="B1888" s="31">
        <f t="shared" si="1087"/>
        <v>2019</v>
      </c>
      <c r="C1888" s="33">
        <v>5</v>
      </c>
      <c r="D1888" s="34"/>
      <c r="E1888" s="35">
        <v>31</v>
      </c>
      <c r="F1888" s="35">
        <v>17</v>
      </c>
      <c r="G1888" s="35"/>
      <c r="H1888" s="35">
        <v>144504</v>
      </c>
      <c r="I1888" s="34">
        <v>76120</v>
      </c>
      <c r="J1888" s="34"/>
      <c r="K1888" s="72">
        <v>2084</v>
      </c>
      <c r="L1888" s="36">
        <f t="shared" si="1088"/>
        <v>229.22189689059499</v>
      </c>
      <c r="M1888" s="28">
        <f>IF(L1859=0,0,L1888/L1859*100)</f>
        <v>55.908291036722716</v>
      </c>
      <c r="N1888" s="37">
        <f>IF(L1887=0,"     －",IF(L1888=0,"     －",(L1888-L1887)/L1887*100))</f>
        <v>2.4953721772183552</v>
      </c>
      <c r="O1888" s="29">
        <f t="shared" si="1085"/>
        <v>4661.4193548387093</v>
      </c>
      <c r="P1888" s="30">
        <f t="shared" si="1086"/>
        <v>67.225806451612897</v>
      </c>
      <c r="Q1888" s="6"/>
      <c r="R1888" s="7"/>
      <c r="S1888" s="8"/>
      <c r="T1888" s="9"/>
      <c r="U1888" s="5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</row>
    <row r="1889" spans="1:31">
      <c r="A1889" s="1"/>
      <c r="B1889" s="31">
        <f t="shared" si="1087"/>
        <v>2020</v>
      </c>
      <c r="C1889" s="33">
        <v>4</v>
      </c>
      <c r="D1889" s="34"/>
      <c r="E1889" s="35">
        <v>46</v>
      </c>
      <c r="F1889" s="35">
        <v>36</v>
      </c>
      <c r="G1889" s="35"/>
      <c r="H1889" s="35">
        <v>273150</v>
      </c>
      <c r="I1889" s="34">
        <v>214490</v>
      </c>
      <c r="J1889" s="34"/>
      <c r="K1889" s="72">
        <v>3265</v>
      </c>
      <c r="L1889" s="36">
        <f t="shared" si="1088"/>
        <v>276.56165604900457</v>
      </c>
      <c r="M1889" s="28">
        <f>IF(L1859=0,0,L1889/L1859*100)</f>
        <v>67.454679355374296</v>
      </c>
      <c r="N1889" s="37">
        <f t="shared" ref="N1889:N1893" si="1089">IF(L1888=0,"     －",IF(L1889=0,"     －",(L1889-L1888)/L1888*100))</f>
        <v>20.652372133978243</v>
      </c>
      <c r="O1889" s="29">
        <f>IF(H1889=0,0,H1889/E1889)</f>
        <v>5938.04347826087</v>
      </c>
      <c r="P1889" s="30">
        <f>IF(K1889=0,0,K1889/E1889)</f>
        <v>70.978260869565219</v>
      </c>
      <c r="Q1889" s="6"/>
      <c r="R1889" s="7"/>
      <c r="S1889" s="8"/>
      <c r="T1889" s="9"/>
      <c r="U1889" s="5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</row>
    <row r="1890" spans="1:31">
      <c r="A1890" s="1"/>
      <c r="B1890" s="31">
        <f t="shared" si="1087"/>
        <v>2021</v>
      </c>
      <c r="C1890" s="81">
        <v>11</v>
      </c>
      <c r="D1890" s="34"/>
      <c r="E1890" s="35">
        <v>106</v>
      </c>
      <c r="F1890" s="35">
        <v>102</v>
      </c>
      <c r="G1890" s="35"/>
      <c r="H1890" s="35">
        <v>588806</v>
      </c>
      <c r="I1890" s="34">
        <v>570926</v>
      </c>
      <c r="J1890" s="34"/>
      <c r="K1890" s="72">
        <v>7392</v>
      </c>
      <c r="L1890" s="36">
        <f t="shared" si="1088"/>
        <v>263.32022438852812</v>
      </c>
      <c r="M1890" s="28">
        <f>IF(L1859=0,0,L1890/L1859*100)</f>
        <v>64.225032340586125</v>
      </c>
      <c r="N1890" s="37">
        <f t="shared" si="1089"/>
        <v>-4.7878769058752573</v>
      </c>
      <c r="O1890" s="29">
        <f>IF(H1890=0,0,H1890/E1890)</f>
        <v>5554.7735849056608</v>
      </c>
      <c r="P1890" s="30">
        <f>IF(K1890=0,0,K1890/E1890)</f>
        <v>69.735849056603769</v>
      </c>
      <c r="Q1890" s="6"/>
      <c r="R1890" s="7"/>
      <c r="S1890" s="8"/>
      <c r="T1890" s="9"/>
      <c r="U1890" s="5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</row>
    <row r="1891" spans="1:31">
      <c r="A1891" s="1"/>
      <c r="B1891" s="31">
        <f t="shared" si="1087"/>
        <v>2022</v>
      </c>
      <c r="C1891" s="81">
        <v>0</v>
      </c>
      <c r="D1891" s="34"/>
      <c r="E1891" s="35">
        <v>0</v>
      </c>
      <c r="F1891" s="35">
        <v>0</v>
      </c>
      <c r="G1891" s="35"/>
      <c r="H1891" s="35">
        <v>0</v>
      </c>
      <c r="I1891" s="34">
        <v>0</v>
      </c>
      <c r="J1891" s="34"/>
      <c r="K1891" s="72">
        <v>0</v>
      </c>
      <c r="L1891" s="36">
        <f t="shared" si="1088"/>
        <v>0</v>
      </c>
      <c r="M1891" s="28">
        <f>IF(L1859=0,0,L1891/L1859*100)</f>
        <v>0</v>
      </c>
      <c r="N1891" s="37" t="str">
        <f t="shared" si="1089"/>
        <v xml:space="preserve">     －</v>
      </c>
      <c r="O1891" s="29">
        <f>IF(H1891=0,0,H1891/E1891)</f>
        <v>0</v>
      </c>
      <c r="P1891" s="30">
        <f>IF(K1891=0,0,K1891/E1891)</f>
        <v>0</v>
      </c>
      <c r="Q1891" s="6"/>
      <c r="R1891" s="7"/>
      <c r="S1891" s="8"/>
      <c r="T1891" s="9"/>
      <c r="U1891" s="5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</row>
    <row r="1892" spans="1:31">
      <c r="A1892" s="1"/>
      <c r="B1892" s="31">
        <f t="shared" si="1087"/>
        <v>2023</v>
      </c>
      <c r="C1892" s="81">
        <v>2</v>
      </c>
      <c r="D1892" s="34"/>
      <c r="E1892" s="35">
        <v>75</v>
      </c>
      <c r="F1892" s="35">
        <v>75</v>
      </c>
      <c r="G1892" s="35"/>
      <c r="H1892" s="35">
        <v>446370</v>
      </c>
      <c r="I1892" s="34">
        <v>446370</v>
      </c>
      <c r="J1892" s="34"/>
      <c r="K1892" s="72">
        <v>5745</v>
      </c>
      <c r="L1892" s="36">
        <f t="shared" si="1088"/>
        <v>256.84961159268931</v>
      </c>
      <c r="M1892" s="28">
        <f>IF(L1859=0,0,L1892/L1859*100)</f>
        <v>62.646819664210085</v>
      </c>
      <c r="N1892" s="37" t="str">
        <f t="shared" si="1089"/>
        <v xml:space="preserve">     －</v>
      </c>
      <c r="O1892" s="29">
        <f>IF(H1892=0,0,H1892/E1892)</f>
        <v>5951.6</v>
      </c>
      <c r="P1892" s="30">
        <f>IF(K1892=0,0,K1892/E1892)</f>
        <v>76.599999999999994</v>
      </c>
      <c r="Q1892" s="6"/>
      <c r="R1892" s="7"/>
      <c r="S1892" s="8"/>
      <c r="T1892" s="9"/>
      <c r="U1892" s="5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</row>
    <row r="1893" spans="1:31">
      <c r="A1893" s="1"/>
      <c r="B1893" s="31">
        <f t="shared" si="1087"/>
        <v>2024</v>
      </c>
      <c r="C1893" s="81">
        <v>5</v>
      </c>
      <c r="D1893" s="34"/>
      <c r="E1893" s="35">
        <v>46</v>
      </c>
      <c r="F1893" s="35">
        <v>42</v>
      </c>
      <c r="G1893" s="35"/>
      <c r="H1893" s="35">
        <v>245800</v>
      </c>
      <c r="I1893" s="34">
        <v>225300</v>
      </c>
      <c r="J1893" s="34"/>
      <c r="K1893" s="72">
        <v>3334</v>
      </c>
      <c r="L1893" s="36">
        <f t="shared" si="1088"/>
        <v>243.71947330533891</v>
      </c>
      <c r="M1893" s="28">
        <f>IF(L1859=0,0,L1893/L1859*100)</f>
        <v>59.444317622828002</v>
      </c>
      <c r="N1893" s="37">
        <f t="shared" si="1089"/>
        <v>-5.1119946049099374</v>
      </c>
      <c r="O1893" s="29">
        <f>IF(H1893=0,0,H1893/E1893)</f>
        <v>5343.478260869565</v>
      </c>
      <c r="P1893" s="30">
        <f>IF(K1893=0,0,K1893/E1893)</f>
        <v>72.478260869565219</v>
      </c>
      <c r="Q1893" s="6"/>
      <c r="R1893" s="7"/>
      <c r="S1893" s="8"/>
      <c r="T1893" s="9"/>
      <c r="U1893" s="5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</row>
    <row r="1894" spans="1:31">
      <c r="A1894" s="1"/>
      <c r="B1894" s="58" t="s">
        <v>79</v>
      </c>
      <c r="C1894" s="66">
        <f t="shared" ref="C1894:K1894" si="1090">C1649+C1684+C1719+C1754+C1789+C1824+C1859</f>
        <v>44</v>
      </c>
      <c r="D1894" s="67">
        <f t="shared" si="1090"/>
        <v>28</v>
      </c>
      <c r="E1894" s="68">
        <f t="shared" si="1090"/>
        <v>1577</v>
      </c>
      <c r="F1894" s="68">
        <f t="shared" si="1090"/>
        <v>1386</v>
      </c>
      <c r="G1894" s="68">
        <f t="shared" si="1090"/>
        <v>1294</v>
      </c>
      <c r="H1894" s="68">
        <f t="shared" si="1090"/>
        <v>8469653</v>
      </c>
      <c r="I1894" s="67">
        <f t="shared" si="1090"/>
        <v>7219821</v>
      </c>
      <c r="J1894" s="67">
        <f t="shared" si="1090"/>
        <v>6647758</v>
      </c>
      <c r="K1894" s="74">
        <f t="shared" si="1090"/>
        <v>77021</v>
      </c>
      <c r="L1894" s="63">
        <f t="shared" si="1060"/>
        <v>363.52176022565271</v>
      </c>
      <c r="M1894" s="62">
        <v>100</v>
      </c>
      <c r="N1894" s="63"/>
      <c r="O1894" s="64">
        <f t="shared" si="1061"/>
        <v>5370.7374762206719</v>
      </c>
      <c r="P1894" s="65">
        <f t="shared" si="1062"/>
        <v>48.840202916930885</v>
      </c>
      <c r="Q1894" s="6">
        <f t="shared" ref="Q1894:Q1907" si="1091">IF(F1894=0,0,F1894/E1894*100)</f>
        <v>87.888395688015223</v>
      </c>
      <c r="R1894" s="7">
        <f t="shared" ref="R1894:R1907" si="1092">IF(G1894=0,0,G1894/E1894*100)</f>
        <v>82.054533925174383</v>
      </c>
      <c r="S1894" s="8">
        <f t="shared" ref="S1894:S1907" si="1093">IF(I1894=0,0,I1894/H1894*100)</f>
        <v>85.243409617843852</v>
      </c>
      <c r="T1894" s="9">
        <f t="shared" ref="T1894:T1907" si="1094">E1894-F1894</f>
        <v>191</v>
      </c>
      <c r="U1894" s="5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</row>
    <row r="1895" spans="1:31">
      <c r="A1895" s="1"/>
      <c r="B1895" s="31">
        <v>1991</v>
      </c>
      <c r="C1895" s="43">
        <f t="shared" ref="C1895:K1895" si="1095">C1650+C1685+C1720+C1755+C1790+C1825+C1860</f>
        <v>39</v>
      </c>
      <c r="D1895" s="44">
        <f t="shared" si="1095"/>
        <v>16</v>
      </c>
      <c r="E1895" s="45">
        <f t="shared" si="1095"/>
        <v>1385</v>
      </c>
      <c r="F1895" s="45">
        <f t="shared" si="1095"/>
        <v>1148</v>
      </c>
      <c r="G1895" s="45">
        <f t="shared" si="1095"/>
        <v>950</v>
      </c>
      <c r="H1895" s="45">
        <f t="shared" si="1095"/>
        <v>8533001</v>
      </c>
      <c r="I1895" s="44">
        <f t="shared" si="1095"/>
        <v>7020734</v>
      </c>
      <c r="J1895" s="44">
        <f t="shared" si="1095"/>
        <v>5699980</v>
      </c>
      <c r="K1895" s="75">
        <f t="shared" si="1095"/>
        <v>81280</v>
      </c>
      <c r="L1895" s="36">
        <f t="shared" si="1060"/>
        <v>347.0500005632382</v>
      </c>
      <c r="M1895" s="28">
        <f>IF(L$1894=0,0,L1895/L$1894*100)</f>
        <v>95.468838054649098</v>
      </c>
      <c r="N1895" s="37">
        <f t="shared" ref="N1895:N1909" si="1096">IF(L1894=0,"     －",IF(L1895=0,"     －",(L1895-L1894)/L1894*100))</f>
        <v>-4.5311619453508989</v>
      </c>
      <c r="O1895" s="29">
        <f t="shared" si="1061"/>
        <v>6161.0115523465702</v>
      </c>
      <c r="P1895" s="30">
        <f t="shared" si="1062"/>
        <v>58.685920577617331</v>
      </c>
      <c r="Q1895" s="6">
        <f t="shared" si="1091"/>
        <v>82.888086642599276</v>
      </c>
      <c r="R1895" s="7">
        <f t="shared" si="1092"/>
        <v>68.592057761732846</v>
      </c>
      <c r="S1895" s="8">
        <f t="shared" si="1093"/>
        <v>82.277430882757429</v>
      </c>
      <c r="T1895" s="9">
        <f t="shared" si="1094"/>
        <v>237</v>
      </c>
      <c r="U1895" s="5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</row>
    <row r="1896" spans="1:31">
      <c r="A1896" s="1"/>
      <c r="B1896" s="31">
        <v>1992</v>
      </c>
      <c r="C1896" s="43">
        <f t="shared" ref="C1896:K1896" si="1097">C1651+C1686+C1721+C1756+C1791+C1826+C1861</f>
        <v>26</v>
      </c>
      <c r="D1896" s="44">
        <f t="shared" si="1097"/>
        <v>16</v>
      </c>
      <c r="E1896" s="45">
        <f t="shared" si="1097"/>
        <v>913</v>
      </c>
      <c r="F1896" s="45">
        <f t="shared" si="1097"/>
        <v>832</v>
      </c>
      <c r="G1896" s="45">
        <f t="shared" si="1097"/>
        <v>771</v>
      </c>
      <c r="H1896" s="45">
        <f t="shared" si="1097"/>
        <v>4325598</v>
      </c>
      <c r="I1896" s="44">
        <f t="shared" si="1097"/>
        <v>3953500</v>
      </c>
      <c r="J1896" s="44">
        <f t="shared" si="1097"/>
        <v>3671336</v>
      </c>
      <c r="K1896" s="75">
        <f t="shared" si="1097"/>
        <v>48951</v>
      </c>
      <c r="L1896" s="36">
        <f t="shared" si="1060"/>
        <v>292.11814582827725</v>
      </c>
      <c r="M1896" s="28">
        <f t="shared" ref="M1896:M1910" si="1098">IF(L$1894=0,0,L1896/L$1894*100)</f>
        <v>80.357815622082057</v>
      </c>
      <c r="N1896" s="37">
        <f t="shared" si="1096"/>
        <v>-15.82822493756241</v>
      </c>
      <c r="O1896" s="29">
        <f t="shared" si="1061"/>
        <v>4737.7853231106246</v>
      </c>
      <c r="P1896" s="30">
        <f t="shared" si="1062"/>
        <v>53.615553121577221</v>
      </c>
      <c r="Q1896" s="6">
        <f t="shared" si="1091"/>
        <v>91.12814895947426</v>
      </c>
      <c r="R1896" s="7">
        <f t="shared" si="1092"/>
        <v>84.446878422782035</v>
      </c>
      <c r="S1896" s="8">
        <f t="shared" si="1093"/>
        <v>91.397767430075561</v>
      </c>
      <c r="T1896" s="9">
        <f t="shared" si="1094"/>
        <v>81</v>
      </c>
      <c r="U1896" s="5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</row>
    <row r="1897" spans="1:31">
      <c r="A1897" s="1"/>
      <c r="B1897" s="31">
        <f>B1896+1</f>
        <v>1993</v>
      </c>
      <c r="C1897" s="43">
        <f t="shared" ref="C1897:K1897" si="1099">C1652+C1687+C1722+C1757+C1792+C1827+C1862</f>
        <v>49</v>
      </c>
      <c r="D1897" s="44">
        <f t="shared" si="1099"/>
        <v>26</v>
      </c>
      <c r="E1897" s="45">
        <f t="shared" si="1099"/>
        <v>2052</v>
      </c>
      <c r="F1897" s="45">
        <f t="shared" si="1099"/>
        <v>1911</v>
      </c>
      <c r="G1897" s="45">
        <f t="shared" si="1099"/>
        <v>1759</v>
      </c>
      <c r="H1897" s="45">
        <f t="shared" si="1099"/>
        <v>9247756</v>
      </c>
      <c r="I1897" s="44">
        <f t="shared" si="1099"/>
        <v>8597615</v>
      </c>
      <c r="J1897" s="44">
        <f t="shared" si="1099"/>
        <v>7956033</v>
      </c>
      <c r="K1897" s="75">
        <f t="shared" si="1099"/>
        <v>119976</v>
      </c>
      <c r="L1897" s="36">
        <f t="shared" si="1060"/>
        <v>254.80968551777022</v>
      </c>
      <c r="M1897" s="28">
        <f t="shared" si="1098"/>
        <v>70.094754536729667</v>
      </c>
      <c r="N1897" s="37">
        <f t="shared" si="1096"/>
        <v>-12.771702423593689</v>
      </c>
      <c r="O1897" s="29">
        <f t="shared" si="1061"/>
        <v>4506.7037037037035</v>
      </c>
      <c r="P1897" s="30">
        <f t="shared" si="1062"/>
        <v>58.467836257309941</v>
      </c>
      <c r="Q1897" s="6">
        <f t="shared" si="1091"/>
        <v>93.128654970760238</v>
      </c>
      <c r="R1897" s="7">
        <f t="shared" si="1092"/>
        <v>85.721247563352833</v>
      </c>
      <c r="S1897" s="8">
        <f t="shared" si="1093"/>
        <v>92.969743146337336</v>
      </c>
      <c r="T1897" s="9">
        <f t="shared" si="1094"/>
        <v>141</v>
      </c>
      <c r="U1897" s="5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</row>
    <row r="1898" spans="1:31">
      <c r="A1898" s="1"/>
      <c r="B1898" s="31">
        <f t="shared" ref="B1898:B1928" si="1100">B1897+1</f>
        <v>1994</v>
      </c>
      <c r="C1898" s="43">
        <f t="shared" ref="C1898:K1898" si="1101">C1653+C1688+C1723+C1758+C1793+C1828+C1863</f>
        <v>97</v>
      </c>
      <c r="D1898" s="44">
        <f t="shared" si="1101"/>
        <v>77</v>
      </c>
      <c r="E1898" s="45">
        <f t="shared" si="1101"/>
        <v>3662</v>
      </c>
      <c r="F1898" s="45">
        <f t="shared" si="1101"/>
        <v>3516</v>
      </c>
      <c r="G1898" s="45">
        <f t="shared" si="1101"/>
        <v>3366</v>
      </c>
      <c r="H1898" s="45">
        <f t="shared" si="1101"/>
        <v>17592715</v>
      </c>
      <c r="I1898" s="44">
        <f t="shared" si="1101"/>
        <v>16917124</v>
      </c>
      <c r="J1898" s="44">
        <f t="shared" si="1101"/>
        <v>16239486</v>
      </c>
      <c r="K1898" s="75">
        <f t="shared" si="1101"/>
        <v>233051</v>
      </c>
      <c r="L1898" s="36">
        <f t="shared" si="1060"/>
        <v>249.5490059802361</v>
      </c>
      <c r="M1898" s="28">
        <f t="shared" si="1098"/>
        <v>68.647611583232575</v>
      </c>
      <c r="N1898" s="37">
        <f t="shared" si="1096"/>
        <v>-2.0645524234467296</v>
      </c>
      <c r="O1898" s="29">
        <f t="shared" si="1061"/>
        <v>4804.1275259421082</v>
      </c>
      <c r="P1898" s="30">
        <f t="shared" si="1062"/>
        <v>63.640360458765699</v>
      </c>
      <c r="Q1898" s="6">
        <f t="shared" si="1091"/>
        <v>96.013107591480065</v>
      </c>
      <c r="R1898" s="7">
        <f t="shared" si="1092"/>
        <v>91.916985253959581</v>
      </c>
      <c r="S1898" s="8">
        <f t="shared" si="1093"/>
        <v>96.1598252458475</v>
      </c>
      <c r="T1898" s="9">
        <f t="shared" si="1094"/>
        <v>146</v>
      </c>
      <c r="U1898" s="5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</row>
    <row r="1899" spans="1:31">
      <c r="A1899" s="1"/>
      <c r="B1899" s="31">
        <f t="shared" si="1100"/>
        <v>1995</v>
      </c>
      <c r="C1899" s="43">
        <f t="shared" ref="C1899:K1899" si="1102">C1654+C1689+C1724+C1759+C1794+C1829+C1864</f>
        <v>119</v>
      </c>
      <c r="D1899" s="44">
        <f t="shared" si="1102"/>
        <v>86</v>
      </c>
      <c r="E1899" s="45">
        <f t="shared" si="1102"/>
        <v>4371</v>
      </c>
      <c r="F1899" s="45">
        <f t="shared" si="1102"/>
        <v>4166</v>
      </c>
      <c r="G1899" s="45">
        <f t="shared" si="1102"/>
        <v>3711</v>
      </c>
      <c r="H1899" s="45">
        <f t="shared" si="1102"/>
        <v>19689907</v>
      </c>
      <c r="I1899" s="44">
        <f t="shared" si="1102"/>
        <v>18796498</v>
      </c>
      <c r="J1899" s="44">
        <f t="shared" si="1102"/>
        <v>16723325</v>
      </c>
      <c r="K1899" s="75">
        <f t="shared" si="1102"/>
        <v>288618</v>
      </c>
      <c r="L1899" s="36">
        <f t="shared" si="1060"/>
        <v>225.52474468834234</v>
      </c>
      <c r="M1899" s="28">
        <f t="shared" si="1098"/>
        <v>62.038856916942187</v>
      </c>
      <c r="N1899" s="37">
        <f t="shared" si="1096"/>
        <v>-9.6270715234972517</v>
      </c>
      <c r="O1899" s="29">
        <f t="shared" si="1061"/>
        <v>4504.6687256920613</v>
      </c>
      <c r="P1899" s="30">
        <f t="shared" si="1062"/>
        <v>66.030199039121484</v>
      </c>
      <c r="Q1899" s="6">
        <f t="shared" si="1091"/>
        <v>95.309997712194004</v>
      </c>
      <c r="R1899" s="7">
        <f t="shared" si="1092"/>
        <v>84.900480439258757</v>
      </c>
      <c r="S1899" s="8">
        <f t="shared" si="1093"/>
        <v>95.462604267252246</v>
      </c>
      <c r="T1899" s="9">
        <f t="shared" si="1094"/>
        <v>205</v>
      </c>
      <c r="U1899" s="5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</row>
    <row r="1900" spans="1:31">
      <c r="A1900" s="1"/>
      <c r="B1900" s="31">
        <f t="shared" si="1100"/>
        <v>1996</v>
      </c>
      <c r="C1900" s="43">
        <f t="shared" ref="C1900:K1900" si="1103">C1655+C1690+C1725+C1760+C1795+C1830+C1865</f>
        <v>108</v>
      </c>
      <c r="D1900" s="44">
        <f t="shared" si="1103"/>
        <v>86</v>
      </c>
      <c r="E1900" s="45">
        <f t="shared" si="1103"/>
        <v>3575</v>
      </c>
      <c r="F1900" s="45">
        <f t="shared" si="1103"/>
        <v>3481</v>
      </c>
      <c r="G1900" s="45">
        <f t="shared" si="1103"/>
        <v>3146</v>
      </c>
      <c r="H1900" s="45">
        <f t="shared" si="1103"/>
        <v>15433523</v>
      </c>
      <c r="I1900" s="44">
        <f t="shared" si="1103"/>
        <v>15027416</v>
      </c>
      <c r="J1900" s="44">
        <f t="shared" si="1103"/>
        <v>13597457</v>
      </c>
      <c r="K1900" s="75">
        <f t="shared" si="1103"/>
        <v>248392</v>
      </c>
      <c r="L1900" s="36">
        <f t="shared" si="1060"/>
        <v>205.40046242608457</v>
      </c>
      <c r="M1900" s="28">
        <f t="shared" si="1098"/>
        <v>56.502934596978228</v>
      </c>
      <c r="N1900" s="37">
        <f t="shared" si="1096"/>
        <v>-8.9233145081565031</v>
      </c>
      <c r="O1900" s="29">
        <f t="shared" si="1061"/>
        <v>4317.0693706293705</v>
      </c>
      <c r="P1900" s="30">
        <f t="shared" si="1062"/>
        <v>69.480279720279725</v>
      </c>
      <c r="Q1900" s="6">
        <f t="shared" si="1091"/>
        <v>97.370629370629374</v>
      </c>
      <c r="R1900" s="7">
        <f t="shared" si="1092"/>
        <v>88</v>
      </c>
      <c r="S1900" s="8">
        <f t="shared" si="1093"/>
        <v>97.368669486545627</v>
      </c>
      <c r="T1900" s="9">
        <f t="shared" si="1094"/>
        <v>94</v>
      </c>
      <c r="U1900" s="5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</row>
    <row r="1901" spans="1:31">
      <c r="A1901" s="1"/>
      <c r="B1901" s="31">
        <f t="shared" si="1100"/>
        <v>1997</v>
      </c>
      <c r="C1901" s="43">
        <f t="shared" ref="C1901:K1901" si="1104">C1656+C1691+C1726+C1761+C1796+C1831+C1866</f>
        <v>100</v>
      </c>
      <c r="D1901" s="44">
        <f t="shared" si="1104"/>
        <v>63</v>
      </c>
      <c r="E1901" s="45">
        <f t="shared" si="1104"/>
        <v>3219</v>
      </c>
      <c r="F1901" s="45">
        <f t="shared" si="1104"/>
        <v>2958</v>
      </c>
      <c r="G1901" s="45">
        <f t="shared" si="1104"/>
        <v>2600</v>
      </c>
      <c r="H1901" s="45">
        <f t="shared" si="1104"/>
        <v>14543656</v>
      </c>
      <c r="I1901" s="44">
        <f t="shared" si="1104"/>
        <v>13379768</v>
      </c>
      <c r="J1901" s="44">
        <f t="shared" si="1104"/>
        <v>11842240</v>
      </c>
      <c r="K1901" s="75">
        <f t="shared" si="1104"/>
        <v>235123</v>
      </c>
      <c r="L1901" s="36">
        <f t="shared" si="1060"/>
        <v>204.48074893430248</v>
      </c>
      <c r="M1901" s="28">
        <f t="shared" si="1098"/>
        <v>56.249933651117054</v>
      </c>
      <c r="N1901" s="37">
        <f t="shared" si="1096"/>
        <v>-0.44776602784575448</v>
      </c>
      <c r="O1901" s="29">
        <f t="shared" si="1061"/>
        <v>4518.0664802733772</v>
      </c>
      <c r="P1901" s="30">
        <f t="shared" si="1062"/>
        <v>73.042249145697426</v>
      </c>
      <c r="Q1901" s="6">
        <f t="shared" si="1091"/>
        <v>91.891891891891902</v>
      </c>
      <c r="R1901" s="7">
        <f t="shared" si="1092"/>
        <v>80.770425598011812</v>
      </c>
      <c r="S1901" s="8">
        <f t="shared" si="1093"/>
        <v>91.997280463729339</v>
      </c>
      <c r="T1901" s="9">
        <f t="shared" si="1094"/>
        <v>261</v>
      </c>
      <c r="U1901" s="51"/>
      <c r="V1901" s="1"/>
      <c r="W1901" s="1"/>
      <c r="X1901" s="1"/>
      <c r="Y1901" s="1"/>
      <c r="Z1901" s="1"/>
      <c r="AA1901" s="1"/>
      <c r="AB1901" s="1"/>
      <c r="AC1901" s="1"/>
      <c r="AD1901" s="1"/>
      <c r="AE1901" s="1"/>
    </row>
    <row r="1902" spans="1:31">
      <c r="A1902" s="1"/>
      <c r="B1902" s="31">
        <f t="shared" si="1100"/>
        <v>1998</v>
      </c>
      <c r="C1902" s="43">
        <f t="shared" ref="C1902:K1902" si="1105">C1657+C1692+C1727+C1762+C1797+C1832+C1867</f>
        <v>126</v>
      </c>
      <c r="D1902" s="44">
        <f t="shared" si="1105"/>
        <v>84</v>
      </c>
      <c r="E1902" s="45">
        <f t="shared" si="1105"/>
        <v>3084</v>
      </c>
      <c r="F1902" s="45">
        <f t="shared" si="1105"/>
        <v>2806</v>
      </c>
      <c r="G1902" s="45">
        <f t="shared" si="1105"/>
        <v>2473</v>
      </c>
      <c r="H1902" s="45">
        <f t="shared" si="1105"/>
        <v>12805709</v>
      </c>
      <c r="I1902" s="44">
        <f t="shared" si="1105"/>
        <v>11661758</v>
      </c>
      <c r="J1902" s="44">
        <f t="shared" si="1105"/>
        <v>10306944</v>
      </c>
      <c r="K1902" s="75">
        <f t="shared" si="1105"/>
        <v>219830</v>
      </c>
      <c r="L1902" s="36">
        <f t="shared" si="1060"/>
        <v>192.57088067151889</v>
      </c>
      <c r="M1902" s="28">
        <f t="shared" si="1098"/>
        <v>52.973687339096934</v>
      </c>
      <c r="N1902" s="37">
        <f t="shared" si="1096"/>
        <v>-5.8244447581762842</v>
      </c>
      <c r="O1902" s="29">
        <f t="shared" si="1061"/>
        <v>4152.3051232166017</v>
      </c>
      <c r="P1902" s="30">
        <f t="shared" si="1062"/>
        <v>71.28080415045396</v>
      </c>
      <c r="Q1902" s="6">
        <f t="shared" si="1091"/>
        <v>90.985732814526585</v>
      </c>
      <c r="R1902" s="7">
        <f t="shared" si="1092"/>
        <v>80.188067444876793</v>
      </c>
      <c r="S1902" s="8">
        <f t="shared" si="1093"/>
        <v>91.066867129340508</v>
      </c>
      <c r="T1902" s="9">
        <f t="shared" si="1094"/>
        <v>278</v>
      </c>
      <c r="U1902" s="5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</row>
    <row r="1903" spans="1:31">
      <c r="A1903" s="1"/>
      <c r="B1903" s="31">
        <f t="shared" si="1100"/>
        <v>1999</v>
      </c>
      <c r="C1903" s="43">
        <f t="shared" ref="C1903:K1903" si="1106">C1658+C1693+C1728+C1763+C1798+C1833+C1868</f>
        <v>131</v>
      </c>
      <c r="D1903" s="44">
        <f t="shared" si="1106"/>
        <v>97</v>
      </c>
      <c r="E1903" s="45">
        <f t="shared" si="1106"/>
        <v>4871</v>
      </c>
      <c r="F1903" s="45">
        <f t="shared" si="1106"/>
        <v>4661</v>
      </c>
      <c r="G1903" s="45">
        <f t="shared" si="1106"/>
        <v>4241</v>
      </c>
      <c r="H1903" s="45">
        <f t="shared" si="1106"/>
        <v>20221310</v>
      </c>
      <c r="I1903" s="44">
        <f t="shared" si="1106"/>
        <v>19394860</v>
      </c>
      <c r="J1903" s="44">
        <f t="shared" si="1106"/>
        <v>17751000</v>
      </c>
      <c r="K1903" s="75">
        <f t="shared" si="1106"/>
        <v>360830</v>
      </c>
      <c r="L1903" s="36">
        <f t="shared" si="1060"/>
        <v>185.25954652273924</v>
      </c>
      <c r="M1903" s="28">
        <f t="shared" si="1098"/>
        <v>50.962436583642514</v>
      </c>
      <c r="N1903" s="37">
        <f t="shared" si="1096"/>
        <v>-3.7966976747907619</v>
      </c>
      <c r="O1903" s="29">
        <f t="shared" si="1061"/>
        <v>4151.3672757134054</v>
      </c>
      <c r="P1903" s="30">
        <f t="shared" si="1062"/>
        <v>74.077191541777864</v>
      </c>
      <c r="Q1903" s="6">
        <f t="shared" si="1091"/>
        <v>95.688770273044554</v>
      </c>
      <c r="R1903" s="7">
        <f t="shared" si="1092"/>
        <v>87.066310819133648</v>
      </c>
      <c r="S1903" s="8">
        <f t="shared" si="1093"/>
        <v>95.912974975409611</v>
      </c>
      <c r="T1903" s="9">
        <f t="shared" si="1094"/>
        <v>210</v>
      </c>
      <c r="U1903" s="5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</row>
    <row r="1904" spans="1:31">
      <c r="A1904" s="1"/>
      <c r="B1904" s="31">
        <f t="shared" si="1100"/>
        <v>2000</v>
      </c>
      <c r="C1904" s="43">
        <f t="shared" ref="C1904:K1904" si="1107">C1659+C1694+C1729+C1764+C1799+C1834+C1869</f>
        <v>162</v>
      </c>
      <c r="D1904" s="44">
        <f t="shared" si="1107"/>
        <v>113</v>
      </c>
      <c r="E1904" s="45">
        <f t="shared" si="1107"/>
        <v>5863</v>
      </c>
      <c r="F1904" s="45">
        <f t="shared" si="1107"/>
        <v>5451</v>
      </c>
      <c r="G1904" s="45">
        <f t="shared" si="1107"/>
        <v>5010</v>
      </c>
      <c r="H1904" s="45">
        <f t="shared" si="1107"/>
        <v>23811070</v>
      </c>
      <c r="I1904" s="44">
        <f t="shared" si="1107"/>
        <v>22204230</v>
      </c>
      <c r="J1904" s="44">
        <f t="shared" si="1107"/>
        <v>20539276</v>
      </c>
      <c r="K1904" s="75">
        <f t="shared" si="1107"/>
        <v>442607</v>
      </c>
      <c r="L1904" s="36">
        <f t="shared" si="1060"/>
        <v>177.84210142315868</v>
      </c>
      <c r="M1904" s="28">
        <f t="shared" si="1098"/>
        <v>48.921996117306669</v>
      </c>
      <c r="N1904" s="37">
        <f t="shared" si="1096"/>
        <v>-4.0038126179209472</v>
      </c>
      <c r="O1904" s="29">
        <f t="shared" si="1061"/>
        <v>4061.243390755586</v>
      </c>
      <c r="P1904" s="30">
        <f t="shared" si="1062"/>
        <v>75.491557223264536</v>
      </c>
      <c r="Q1904" s="6">
        <f t="shared" si="1091"/>
        <v>92.972880777758832</v>
      </c>
      <c r="R1904" s="7">
        <f t="shared" si="1092"/>
        <v>85.451134231622035</v>
      </c>
      <c r="S1904" s="8">
        <f t="shared" si="1093"/>
        <v>93.251710233937416</v>
      </c>
      <c r="T1904" s="9">
        <f t="shared" si="1094"/>
        <v>412</v>
      </c>
      <c r="U1904" s="5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</row>
    <row r="1905" spans="1:31">
      <c r="A1905" s="1"/>
      <c r="B1905" s="31">
        <f t="shared" si="1100"/>
        <v>2001</v>
      </c>
      <c r="C1905" s="43">
        <f t="shared" ref="C1905:C1928" si="1108">C1660+C1695+C1730+C1765+C1800+C1835+C1870</f>
        <v>159</v>
      </c>
      <c r="D1905" s="44"/>
      <c r="E1905" s="45">
        <f t="shared" ref="E1905:I1914" si="1109">E1660+E1695+E1730+E1765+E1800+E1835+E1870</f>
        <v>5521</v>
      </c>
      <c r="F1905" s="45">
        <f t="shared" si="1109"/>
        <v>5224</v>
      </c>
      <c r="G1905" s="45">
        <f t="shared" si="1109"/>
        <v>4696</v>
      </c>
      <c r="H1905" s="45">
        <f t="shared" si="1109"/>
        <v>21377568</v>
      </c>
      <c r="I1905" s="44">
        <f t="shared" si="1109"/>
        <v>20274111</v>
      </c>
      <c r="J1905" s="44"/>
      <c r="K1905" s="75">
        <f t="shared" ref="K1905:K1928" si="1110">K1660+K1695+K1730+K1765+K1800+K1835+K1870</f>
        <v>419894</v>
      </c>
      <c r="L1905" s="36">
        <f t="shared" si="1060"/>
        <v>168.30327831081178</v>
      </c>
      <c r="M1905" s="28">
        <f t="shared" si="1098"/>
        <v>46.297992782148469</v>
      </c>
      <c r="N1905" s="37">
        <f t="shared" si="1096"/>
        <v>-5.3636473231106079</v>
      </c>
      <c r="O1905" s="29">
        <f t="shared" si="1061"/>
        <v>3872.0463684115198</v>
      </c>
      <c r="P1905" s="30">
        <f t="shared" si="1062"/>
        <v>76.05397572903459</v>
      </c>
      <c r="Q1905" s="6">
        <f t="shared" si="1091"/>
        <v>94.620539757290345</v>
      </c>
      <c r="R1905" s="7">
        <f t="shared" si="1092"/>
        <v>85.057054881362077</v>
      </c>
      <c r="S1905" s="8">
        <f t="shared" si="1093"/>
        <v>94.838248204847247</v>
      </c>
      <c r="T1905" s="9">
        <f t="shared" si="1094"/>
        <v>297</v>
      </c>
      <c r="U1905" s="5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</row>
    <row r="1906" spans="1:31">
      <c r="A1906" s="1"/>
      <c r="B1906" s="31">
        <f t="shared" si="1100"/>
        <v>2002</v>
      </c>
      <c r="C1906" s="43">
        <f t="shared" si="1108"/>
        <v>199</v>
      </c>
      <c r="D1906" s="44"/>
      <c r="E1906" s="45">
        <f t="shared" si="1109"/>
        <v>4820</v>
      </c>
      <c r="F1906" s="45">
        <f t="shared" si="1109"/>
        <v>4359</v>
      </c>
      <c r="G1906" s="45">
        <f t="shared" si="1109"/>
        <v>3765</v>
      </c>
      <c r="H1906" s="45">
        <f t="shared" si="1109"/>
        <v>18881823</v>
      </c>
      <c r="I1906" s="44">
        <f t="shared" si="1109"/>
        <v>17116314</v>
      </c>
      <c r="J1906" s="44"/>
      <c r="K1906" s="75">
        <f t="shared" si="1110"/>
        <v>372620</v>
      </c>
      <c r="L1906" s="36">
        <f t="shared" si="1060"/>
        <v>167.51423121931188</v>
      </c>
      <c r="M1906" s="28">
        <f t="shared" si="1098"/>
        <v>46.080936424639063</v>
      </c>
      <c r="N1906" s="37">
        <f t="shared" si="1096"/>
        <v>-0.46882455256916256</v>
      </c>
      <c r="O1906" s="29">
        <f t="shared" si="1061"/>
        <v>3917.3906639004149</v>
      </c>
      <c r="P1906" s="30">
        <f t="shared" si="1062"/>
        <v>77.30705394190872</v>
      </c>
      <c r="Q1906" s="6">
        <f t="shared" si="1091"/>
        <v>90.435684647302907</v>
      </c>
      <c r="R1906" s="7">
        <f t="shared" si="1092"/>
        <v>78.112033195020743</v>
      </c>
      <c r="S1906" s="8">
        <f t="shared" si="1093"/>
        <v>90.649689916063707</v>
      </c>
      <c r="T1906" s="9">
        <f t="shared" si="1094"/>
        <v>461</v>
      </c>
      <c r="U1906" s="5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</row>
    <row r="1907" spans="1:31">
      <c r="A1907" s="1"/>
      <c r="B1907" s="31">
        <f t="shared" si="1100"/>
        <v>2003</v>
      </c>
      <c r="C1907" s="43">
        <f t="shared" si="1108"/>
        <v>174</v>
      </c>
      <c r="D1907" s="44"/>
      <c r="E1907" s="45">
        <f t="shared" si="1109"/>
        <v>5010</v>
      </c>
      <c r="F1907" s="45">
        <f t="shared" si="1109"/>
        <v>4655</v>
      </c>
      <c r="G1907" s="45">
        <f t="shared" si="1109"/>
        <v>0</v>
      </c>
      <c r="H1907" s="45">
        <f t="shared" si="1109"/>
        <v>19017390</v>
      </c>
      <c r="I1907" s="44">
        <f t="shared" si="1109"/>
        <v>17681639</v>
      </c>
      <c r="J1907" s="44"/>
      <c r="K1907" s="75">
        <f t="shared" si="1110"/>
        <v>376322</v>
      </c>
      <c r="L1907" s="36">
        <f t="shared" si="1060"/>
        <v>167.05722098149988</v>
      </c>
      <c r="M1907" s="28">
        <f t="shared" si="1098"/>
        <v>45.955218988211513</v>
      </c>
      <c r="N1907" s="37">
        <f t="shared" si="1096"/>
        <v>-0.2728187536578166</v>
      </c>
      <c r="O1907" s="29">
        <f t="shared" si="1061"/>
        <v>3795.8862275449101</v>
      </c>
      <c r="P1907" s="30">
        <f t="shared" si="1062"/>
        <v>75.114171656686622</v>
      </c>
      <c r="Q1907" s="15">
        <f t="shared" si="1091"/>
        <v>92.914171656686634</v>
      </c>
      <c r="R1907" s="16">
        <f t="shared" si="1092"/>
        <v>0</v>
      </c>
      <c r="S1907" s="17">
        <f t="shared" si="1093"/>
        <v>92.976160240706008</v>
      </c>
      <c r="T1907" s="18">
        <f t="shared" si="1094"/>
        <v>355</v>
      </c>
      <c r="U1907" s="5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</row>
    <row r="1908" spans="1:31">
      <c r="A1908" s="1"/>
      <c r="B1908" s="31">
        <f t="shared" si="1100"/>
        <v>2004</v>
      </c>
      <c r="C1908" s="43">
        <f t="shared" si="1108"/>
        <v>165</v>
      </c>
      <c r="D1908" s="44"/>
      <c r="E1908" s="45">
        <f t="shared" si="1109"/>
        <v>5350</v>
      </c>
      <c r="F1908" s="45">
        <f t="shared" si="1109"/>
        <v>5077</v>
      </c>
      <c r="G1908" s="45">
        <f t="shared" si="1109"/>
        <v>0</v>
      </c>
      <c r="H1908" s="45">
        <f t="shared" si="1109"/>
        <v>20725999</v>
      </c>
      <c r="I1908" s="44">
        <f t="shared" si="1109"/>
        <v>19750075</v>
      </c>
      <c r="J1908" s="44"/>
      <c r="K1908" s="75">
        <f t="shared" si="1110"/>
        <v>408939</v>
      </c>
      <c r="L1908" s="36">
        <f t="shared" si="1060"/>
        <v>167.54477556364154</v>
      </c>
      <c r="M1908" s="28">
        <f t="shared" si="1098"/>
        <v>46.089338767406851</v>
      </c>
      <c r="N1908" s="37">
        <f t="shared" si="1096"/>
        <v>0.29184885231369168</v>
      </c>
      <c r="O1908" s="29">
        <f t="shared" si="1061"/>
        <v>3874.0185046728971</v>
      </c>
      <c r="P1908" s="30">
        <f t="shared" si="1062"/>
        <v>76.437196261682246</v>
      </c>
      <c r="Q1908" s="6"/>
      <c r="R1908" s="7"/>
      <c r="S1908" s="8"/>
      <c r="T1908" s="9"/>
      <c r="U1908" s="5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</row>
    <row r="1909" spans="1:31">
      <c r="A1909" s="1"/>
      <c r="B1909" s="31">
        <f t="shared" si="1100"/>
        <v>2005</v>
      </c>
      <c r="C1909" s="43">
        <f t="shared" si="1108"/>
        <v>182</v>
      </c>
      <c r="D1909" s="44"/>
      <c r="E1909" s="45">
        <f t="shared" si="1109"/>
        <v>7268</v>
      </c>
      <c r="F1909" s="45">
        <f t="shared" si="1109"/>
        <v>7052</v>
      </c>
      <c r="G1909" s="45">
        <f t="shared" si="1109"/>
        <v>0</v>
      </c>
      <c r="H1909" s="45">
        <f t="shared" si="1109"/>
        <v>29581687</v>
      </c>
      <c r="I1909" s="44">
        <f t="shared" si="1109"/>
        <v>28790362</v>
      </c>
      <c r="J1909" s="44"/>
      <c r="K1909" s="75">
        <f t="shared" si="1110"/>
        <v>558201</v>
      </c>
      <c r="L1909" s="36">
        <f t="shared" si="1060"/>
        <v>175.18877474397215</v>
      </c>
      <c r="M1909" s="28">
        <f t="shared" si="1098"/>
        <v>48.192101247316074</v>
      </c>
      <c r="N1909" s="37">
        <f t="shared" si="1096"/>
        <v>4.56236200419574</v>
      </c>
      <c r="O1909" s="29">
        <f t="shared" si="1061"/>
        <v>4070.1275454045131</v>
      </c>
      <c r="P1909" s="30">
        <f t="shared" si="1062"/>
        <v>76.802559163456252</v>
      </c>
      <c r="Q1909" s="6"/>
      <c r="R1909" s="7"/>
      <c r="S1909" s="8"/>
      <c r="T1909" s="9"/>
      <c r="U1909" s="5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</row>
    <row r="1910" spans="1:31">
      <c r="A1910" s="1"/>
      <c r="B1910" s="31">
        <f t="shared" si="1100"/>
        <v>2006</v>
      </c>
      <c r="C1910" s="43">
        <f t="shared" si="1108"/>
        <v>132</v>
      </c>
      <c r="D1910" s="44"/>
      <c r="E1910" s="45">
        <f t="shared" si="1109"/>
        <v>6623</v>
      </c>
      <c r="F1910" s="45">
        <f t="shared" si="1109"/>
        <v>6506</v>
      </c>
      <c r="G1910" s="45">
        <f t="shared" si="1109"/>
        <v>0</v>
      </c>
      <c r="H1910" s="45">
        <f t="shared" si="1109"/>
        <v>29391765</v>
      </c>
      <c r="I1910" s="44">
        <f t="shared" si="1109"/>
        <v>28875518</v>
      </c>
      <c r="J1910" s="44"/>
      <c r="K1910" s="75">
        <f t="shared" si="1110"/>
        <v>509673</v>
      </c>
      <c r="L1910" s="36">
        <f t="shared" ref="L1910:L1915" si="1111">IF(H1910=0,0,H1910/K1910*3.30578)</f>
        <v>190.63734767527416</v>
      </c>
      <c r="M1910" s="28">
        <f t="shared" si="1098"/>
        <v>52.44179813525821</v>
      </c>
      <c r="N1910" s="37">
        <f t="shared" ref="N1910:N1915" si="1112">IF(L1909=0,"     －",IF(L1910=0,"     －",(L1910-L1909)/L1909*100))</f>
        <v>8.8182436082900697</v>
      </c>
      <c r="O1910" s="29">
        <f t="shared" ref="O1910:O1915" si="1113">IF(H1910=0,0,H1910/E1910)</f>
        <v>4437.8325532236149</v>
      </c>
      <c r="P1910" s="30">
        <f t="shared" ref="P1910:P1915" si="1114">IF(K1910=0,0,K1910/E1910)</f>
        <v>76.955005284614217</v>
      </c>
      <c r="Q1910" s="6"/>
      <c r="R1910" s="7"/>
      <c r="S1910" s="8"/>
      <c r="T1910" s="9"/>
      <c r="U1910" s="5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</row>
    <row r="1911" spans="1:31">
      <c r="A1911" s="1"/>
      <c r="B1911" s="31">
        <f t="shared" si="1100"/>
        <v>2007</v>
      </c>
      <c r="C1911" s="43">
        <f t="shared" si="1108"/>
        <v>141</v>
      </c>
      <c r="D1911" s="44"/>
      <c r="E1911" s="45">
        <f t="shared" si="1109"/>
        <v>5602</v>
      </c>
      <c r="F1911" s="45">
        <f t="shared" si="1109"/>
        <v>5417</v>
      </c>
      <c r="G1911" s="45">
        <f t="shared" si="1109"/>
        <v>0</v>
      </c>
      <c r="H1911" s="45">
        <f t="shared" si="1109"/>
        <v>27113002</v>
      </c>
      <c r="I1911" s="44">
        <f t="shared" si="1109"/>
        <v>26183210</v>
      </c>
      <c r="J1911" s="44"/>
      <c r="K1911" s="75">
        <f t="shared" si="1110"/>
        <v>426597</v>
      </c>
      <c r="L1911" s="36">
        <f t="shared" si="1111"/>
        <v>210.10372729194063</v>
      </c>
      <c r="M1911" s="28">
        <f t="shared" ref="M1911:M1916" si="1115">IF(L$1894=0,0,L1911/L$1894*100)</f>
        <v>57.796740190056497</v>
      </c>
      <c r="N1911" s="37">
        <f t="shared" si="1112"/>
        <v>10.211209846364895</v>
      </c>
      <c r="O1911" s="29">
        <f t="shared" si="1113"/>
        <v>4839.878971795787</v>
      </c>
      <c r="P1911" s="30">
        <f t="shared" si="1114"/>
        <v>76.150838986076408</v>
      </c>
      <c r="Q1911" s="6"/>
      <c r="R1911" s="7"/>
      <c r="S1911" s="8"/>
      <c r="T1911" s="9"/>
      <c r="U1911" s="51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</row>
    <row r="1912" spans="1:31">
      <c r="A1912" s="1"/>
      <c r="B1912" s="31">
        <f t="shared" si="1100"/>
        <v>2008</v>
      </c>
      <c r="C1912" s="43">
        <f t="shared" si="1108"/>
        <v>122</v>
      </c>
      <c r="D1912" s="44"/>
      <c r="E1912" s="45">
        <f t="shared" si="1109"/>
        <v>3823</v>
      </c>
      <c r="F1912" s="45">
        <f t="shared" si="1109"/>
        <v>3435</v>
      </c>
      <c r="G1912" s="45">
        <f t="shared" si="1109"/>
        <v>0</v>
      </c>
      <c r="H1912" s="45">
        <f t="shared" si="1109"/>
        <v>18137184</v>
      </c>
      <c r="I1912" s="44">
        <f t="shared" si="1109"/>
        <v>16225080</v>
      </c>
      <c r="J1912" s="44"/>
      <c r="K1912" s="75">
        <f t="shared" si="1110"/>
        <v>290378</v>
      </c>
      <c r="L1912" s="36">
        <f t="shared" si="1111"/>
        <v>206.48100105214581</v>
      </c>
      <c r="M1912" s="28">
        <f t="shared" si="1115"/>
        <v>56.800176397686528</v>
      </c>
      <c r="N1912" s="37">
        <f t="shared" si="1112"/>
        <v>-1.7242560550870243</v>
      </c>
      <c r="O1912" s="29">
        <f t="shared" si="1113"/>
        <v>4744.228093120586</v>
      </c>
      <c r="P1912" s="30">
        <f t="shared" si="1114"/>
        <v>75.955532304472925</v>
      </c>
      <c r="Q1912" s="6"/>
      <c r="R1912" s="7"/>
      <c r="S1912" s="8"/>
      <c r="T1912" s="9"/>
      <c r="U1912" s="5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</row>
    <row r="1913" spans="1:31">
      <c r="A1913" s="1"/>
      <c r="B1913" s="31">
        <f t="shared" si="1100"/>
        <v>2009</v>
      </c>
      <c r="C1913" s="43">
        <f t="shared" si="1108"/>
        <v>102</v>
      </c>
      <c r="D1913" s="44"/>
      <c r="E1913" s="45">
        <f t="shared" si="1109"/>
        <v>2496</v>
      </c>
      <c r="F1913" s="45">
        <f t="shared" si="1109"/>
        <v>2375</v>
      </c>
      <c r="G1913" s="45">
        <f t="shared" si="1109"/>
        <v>0</v>
      </c>
      <c r="H1913" s="45">
        <f t="shared" si="1109"/>
        <v>11719486</v>
      </c>
      <c r="I1913" s="44">
        <f t="shared" si="1109"/>
        <v>11109162</v>
      </c>
      <c r="J1913" s="44"/>
      <c r="K1913" s="75">
        <f t="shared" si="1110"/>
        <v>180393</v>
      </c>
      <c r="L1913" s="36">
        <f t="shared" si="1111"/>
        <v>214.76466619591667</v>
      </c>
      <c r="M1913" s="28">
        <f t="shared" si="1115"/>
        <v>59.078902474119708</v>
      </c>
      <c r="N1913" s="37">
        <f t="shared" si="1112"/>
        <v>4.0118292247521889</v>
      </c>
      <c r="O1913" s="29">
        <f t="shared" si="1113"/>
        <v>4695.3068910256407</v>
      </c>
      <c r="P1913" s="30">
        <f t="shared" si="1114"/>
        <v>72.272836538461533</v>
      </c>
      <c r="Q1913" s="6"/>
      <c r="R1913" s="7"/>
      <c r="S1913" s="8"/>
      <c r="T1913" s="9"/>
      <c r="U1913" s="5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</row>
    <row r="1914" spans="1:31">
      <c r="A1914" s="1"/>
      <c r="B1914" s="31">
        <f t="shared" si="1100"/>
        <v>2010</v>
      </c>
      <c r="C1914" s="43">
        <f t="shared" si="1108"/>
        <v>118</v>
      </c>
      <c r="D1914" s="44"/>
      <c r="E1914" s="45">
        <f t="shared" si="1109"/>
        <v>3308</v>
      </c>
      <c r="F1914" s="45">
        <f t="shared" si="1109"/>
        <v>3102</v>
      </c>
      <c r="G1914" s="45">
        <f t="shared" si="1109"/>
        <v>0</v>
      </c>
      <c r="H1914" s="45">
        <f t="shared" si="1109"/>
        <v>14695203</v>
      </c>
      <c r="I1914" s="44">
        <f t="shared" si="1109"/>
        <v>13721432</v>
      </c>
      <c r="J1914" s="44"/>
      <c r="K1914" s="75">
        <f t="shared" si="1110"/>
        <v>234676</v>
      </c>
      <c r="L1914" s="36">
        <f t="shared" si="1111"/>
        <v>207.0050119029641</v>
      </c>
      <c r="M1914" s="28">
        <f t="shared" si="1115"/>
        <v>56.944324811386174</v>
      </c>
      <c r="N1914" s="37">
        <f t="shared" si="1112"/>
        <v>-3.6130963395412157</v>
      </c>
      <c r="O1914" s="29">
        <f t="shared" si="1113"/>
        <v>4442.3225513905682</v>
      </c>
      <c r="P1914" s="30">
        <f t="shared" si="1114"/>
        <v>70.94195888754534</v>
      </c>
      <c r="Q1914" s="6"/>
      <c r="R1914" s="7"/>
      <c r="S1914" s="8"/>
      <c r="T1914" s="9"/>
      <c r="U1914" s="5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</row>
    <row r="1915" spans="1:31">
      <c r="A1915" s="1"/>
      <c r="B1915" s="31">
        <f t="shared" si="1100"/>
        <v>2011</v>
      </c>
      <c r="C1915" s="43">
        <f t="shared" si="1108"/>
        <v>120</v>
      </c>
      <c r="D1915" s="44"/>
      <c r="E1915" s="45">
        <f t="shared" ref="E1915:I1924" si="1116">E1670+E1705+E1740+E1775+E1810+E1845+E1880</f>
        <v>2762</v>
      </c>
      <c r="F1915" s="45">
        <f t="shared" si="1116"/>
        <v>2564</v>
      </c>
      <c r="G1915" s="45">
        <f t="shared" si="1116"/>
        <v>0</v>
      </c>
      <c r="H1915" s="45">
        <f t="shared" si="1116"/>
        <v>12864056</v>
      </c>
      <c r="I1915" s="44">
        <f t="shared" si="1116"/>
        <v>11949548</v>
      </c>
      <c r="J1915" s="44"/>
      <c r="K1915" s="75">
        <f t="shared" si="1110"/>
        <v>204785</v>
      </c>
      <c r="L1915" s="36">
        <f t="shared" si="1111"/>
        <v>207.66041967761311</v>
      </c>
      <c r="M1915" s="28">
        <f t="shared" si="1115"/>
        <v>57.124618770746991</v>
      </c>
      <c r="N1915" s="37">
        <f t="shared" si="1112"/>
        <v>0.3166144474589998</v>
      </c>
      <c r="O1915" s="29">
        <f t="shared" si="1113"/>
        <v>4657.5148443157132</v>
      </c>
      <c r="P1915" s="30">
        <f t="shared" si="1114"/>
        <v>74.143736422881972</v>
      </c>
      <c r="Q1915" s="6"/>
      <c r="R1915" s="7"/>
      <c r="S1915" s="8"/>
      <c r="T1915" s="9"/>
      <c r="U1915" s="5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</row>
    <row r="1916" spans="1:31">
      <c r="A1916" s="1"/>
      <c r="B1916" s="31">
        <f t="shared" si="1100"/>
        <v>2012</v>
      </c>
      <c r="C1916" s="43">
        <f t="shared" si="1108"/>
        <v>119</v>
      </c>
      <c r="D1916" s="44"/>
      <c r="E1916" s="45">
        <f t="shared" si="1116"/>
        <v>2832</v>
      </c>
      <c r="F1916" s="45">
        <f t="shared" si="1116"/>
        <v>2599</v>
      </c>
      <c r="G1916" s="45">
        <f t="shared" si="1116"/>
        <v>0</v>
      </c>
      <c r="H1916" s="45">
        <f t="shared" si="1116"/>
        <v>12956291</v>
      </c>
      <c r="I1916" s="44">
        <f t="shared" si="1116"/>
        <v>11986182</v>
      </c>
      <c r="J1916" s="44"/>
      <c r="K1916" s="75">
        <f t="shared" si="1110"/>
        <v>205454</v>
      </c>
      <c r="L1916" s="36">
        <f t="shared" ref="L1916" si="1117">IF(H1916=0,0,H1916/K1916*3.30578)</f>
        <v>208.4683075626661</v>
      </c>
      <c r="M1916" s="28">
        <f t="shared" si="1115"/>
        <v>57.346857979907817</v>
      </c>
      <c r="N1916" s="37">
        <f t="shared" ref="N1916" si="1118">IF(L1915=0,"     －",IF(L1916=0,"     －",(L1916-L1915)/L1915*100))</f>
        <v>0.38904278740610021</v>
      </c>
      <c r="O1916" s="29">
        <f t="shared" ref="O1916" si="1119">IF(H1916=0,0,H1916/E1916)</f>
        <v>4574.9615112994352</v>
      </c>
      <c r="P1916" s="30">
        <f t="shared" ref="P1916" si="1120">IF(K1916=0,0,K1916/E1916)</f>
        <v>72.547316384180789</v>
      </c>
      <c r="Q1916" s="6"/>
      <c r="R1916" s="7"/>
      <c r="S1916" s="8"/>
      <c r="T1916" s="9"/>
      <c r="U1916" s="5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</row>
    <row r="1917" spans="1:31">
      <c r="A1917" s="1"/>
      <c r="B1917" s="31">
        <f t="shared" si="1100"/>
        <v>2013</v>
      </c>
      <c r="C1917" s="43">
        <f t="shared" si="1108"/>
        <v>102</v>
      </c>
      <c r="D1917" s="44"/>
      <c r="E1917" s="45">
        <f t="shared" si="1116"/>
        <v>2889</v>
      </c>
      <c r="F1917" s="45">
        <f t="shared" si="1116"/>
        <v>2720</v>
      </c>
      <c r="G1917" s="45">
        <f t="shared" si="1116"/>
        <v>0</v>
      </c>
      <c r="H1917" s="45">
        <f t="shared" si="1116"/>
        <v>13928368</v>
      </c>
      <c r="I1917" s="44">
        <f t="shared" si="1116"/>
        <v>13187745</v>
      </c>
      <c r="J1917" s="44"/>
      <c r="K1917" s="75">
        <f t="shared" si="1110"/>
        <v>203741</v>
      </c>
      <c r="L1917" s="36">
        <f t="shared" ref="L1917" si="1121">IF(H1917=0,0,H1917/K1917*3.30578)</f>
        <v>225.99339537471596</v>
      </c>
      <c r="M1917" s="28">
        <f t="shared" ref="M1917" si="1122">IF(L$1894=0,0,L1917/L$1894*100)</f>
        <v>62.167776485906288</v>
      </c>
      <c r="N1917" s="37">
        <f t="shared" ref="N1917" si="1123">IF(L1916=0,"     －",IF(L1917=0,"     －",(L1917-L1916)/L1916*100))</f>
        <v>8.4065957156493809</v>
      </c>
      <c r="O1917" s="29">
        <f t="shared" ref="O1917" si="1124">IF(H1917=0,0,H1917/E1917)</f>
        <v>4821.172724125995</v>
      </c>
      <c r="P1917" s="30">
        <f t="shared" ref="P1917" si="1125">IF(K1917=0,0,K1917/E1917)</f>
        <v>70.52301834544825</v>
      </c>
      <c r="Q1917" s="6"/>
      <c r="R1917" s="7"/>
      <c r="S1917" s="8"/>
      <c r="T1917" s="9"/>
      <c r="U1917" s="5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</row>
    <row r="1918" spans="1:31">
      <c r="A1918" s="1"/>
      <c r="B1918" s="31">
        <f t="shared" si="1100"/>
        <v>2014</v>
      </c>
      <c r="C1918" s="43">
        <f t="shared" si="1108"/>
        <v>88</v>
      </c>
      <c r="D1918" s="44"/>
      <c r="E1918" s="45">
        <f t="shared" si="1116"/>
        <v>2418</v>
      </c>
      <c r="F1918" s="45">
        <f t="shared" si="1116"/>
        <v>2297</v>
      </c>
      <c r="G1918" s="45">
        <f t="shared" si="1116"/>
        <v>0</v>
      </c>
      <c r="H1918" s="45">
        <f t="shared" si="1116"/>
        <v>11691987</v>
      </c>
      <c r="I1918" s="44">
        <f t="shared" si="1116"/>
        <v>11183420</v>
      </c>
      <c r="J1918" s="44"/>
      <c r="K1918" s="75">
        <f t="shared" si="1110"/>
        <v>170585</v>
      </c>
      <c r="L1918" s="36">
        <f t="shared" ref="L1918" si="1126">IF(H1918=0,0,H1918/K1918*3.30578)</f>
        <v>226.57992663399477</v>
      </c>
      <c r="M1918" s="28">
        <f t="shared" ref="M1918" si="1127">IF(L$1894=0,0,L1918/L$1894*100)</f>
        <v>62.329123432211432</v>
      </c>
      <c r="N1918" s="37">
        <f t="shared" ref="N1918" si="1128">IF(L1917=0,"     －",IF(L1918=0,"     －",(L1918-L1917)/L1917*100))</f>
        <v>0.25953469051885186</v>
      </c>
      <c r="O1918" s="29">
        <f t="shared" ref="O1918" si="1129">IF(H1918=0,0,H1918/E1918)</f>
        <v>4835.3957816377169</v>
      </c>
      <c r="P1918" s="30">
        <f t="shared" ref="P1918" si="1130">IF(K1918=0,0,K1918/E1918)</f>
        <v>70.547973531844505</v>
      </c>
      <c r="Q1918" s="6"/>
      <c r="R1918" s="7"/>
      <c r="S1918" s="8"/>
      <c r="T1918" s="9"/>
      <c r="U1918" s="5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</row>
    <row r="1919" spans="1:31">
      <c r="A1919" s="1"/>
      <c r="B1919" s="31">
        <f t="shared" si="1100"/>
        <v>2015</v>
      </c>
      <c r="C1919" s="43">
        <f t="shared" si="1108"/>
        <v>111</v>
      </c>
      <c r="D1919" s="44"/>
      <c r="E1919" s="45">
        <f t="shared" si="1116"/>
        <v>2677</v>
      </c>
      <c r="F1919" s="45">
        <f t="shared" si="1116"/>
        <v>2533</v>
      </c>
      <c r="G1919" s="45">
        <f t="shared" si="1116"/>
        <v>0</v>
      </c>
      <c r="H1919" s="45">
        <f t="shared" si="1116"/>
        <v>14411914</v>
      </c>
      <c r="I1919" s="44">
        <f t="shared" si="1116"/>
        <v>13776857</v>
      </c>
      <c r="J1919" s="44"/>
      <c r="K1919" s="75">
        <f t="shared" si="1110"/>
        <v>181065</v>
      </c>
      <c r="L1919" s="36">
        <f t="shared" ref="L1919" si="1131">IF(H1919=0,0,H1919/K1919*3.30578)</f>
        <v>263.12438661762354</v>
      </c>
      <c r="M1919" s="28">
        <f t="shared" ref="M1919" si="1132">IF(L$1894=0,0,L1919/L$1894*100)</f>
        <v>72.382018191783501</v>
      </c>
      <c r="N1919" s="37">
        <f t="shared" ref="N1919" si="1133">IF(L1918=0,"     －",IF(L1919=0,"     －",(L1919-L1918)/L1918*100))</f>
        <v>16.128727962146776</v>
      </c>
      <c r="O1919" s="29">
        <f t="shared" ref="O1919" si="1134">IF(H1919=0,0,H1919/E1919)</f>
        <v>5383.6062756817337</v>
      </c>
      <c r="P1919" s="30">
        <f t="shared" ref="P1919" si="1135">IF(K1919=0,0,K1919/E1919)</f>
        <v>67.637280537915572</v>
      </c>
      <c r="Q1919" s="6"/>
      <c r="R1919" s="7"/>
      <c r="S1919" s="8"/>
      <c r="T1919" s="9"/>
      <c r="U1919" s="5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</row>
    <row r="1920" spans="1:31">
      <c r="A1920" s="1"/>
      <c r="B1920" s="31">
        <f t="shared" si="1100"/>
        <v>2016</v>
      </c>
      <c r="C1920" s="43">
        <f t="shared" si="1108"/>
        <v>103</v>
      </c>
      <c r="D1920" s="44"/>
      <c r="E1920" s="45">
        <f t="shared" si="1116"/>
        <v>2406</v>
      </c>
      <c r="F1920" s="45">
        <f t="shared" si="1116"/>
        <v>2337</v>
      </c>
      <c r="G1920" s="45">
        <f t="shared" si="1116"/>
        <v>0</v>
      </c>
      <c r="H1920" s="45">
        <f t="shared" si="1116"/>
        <v>13403643</v>
      </c>
      <c r="I1920" s="44">
        <f t="shared" si="1116"/>
        <v>13039884</v>
      </c>
      <c r="J1920" s="44"/>
      <c r="K1920" s="75">
        <f t="shared" si="1110"/>
        <v>162258</v>
      </c>
      <c r="L1920" s="36">
        <f t="shared" ref="L1920" si="1136">IF(H1920=0,0,H1920/K1920*3.30578)</f>
        <v>273.08049499278923</v>
      </c>
      <c r="M1920" s="28">
        <f t="shared" ref="M1920" si="1137">IF(L$1894=0,0,L1920/L$1894*100)</f>
        <v>75.120811151243629</v>
      </c>
      <c r="N1920" s="37">
        <f t="shared" ref="N1920" si="1138">IF(L1919=0,"     －",IF(L1920=0,"     －",(L1920-L1919)/L1919*100))</f>
        <v>3.7838029774237745</v>
      </c>
      <c r="O1920" s="29">
        <f t="shared" ref="O1920" si="1139">IF(H1920=0,0,H1920/E1920)</f>
        <v>5570.9239401496261</v>
      </c>
      <c r="P1920" s="30">
        <f t="shared" ref="P1920" si="1140">IF(K1920=0,0,K1920/E1920)</f>
        <v>67.438902743142151</v>
      </c>
      <c r="Q1920" s="6"/>
      <c r="R1920" s="7"/>
      <c r="S1920" s="8"/>
      <c r="T1920" s="9"/>
      <c r="U1920" s="5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</row>
    <row r="1921" spans="1:31">
      <c r="A1921" s="1"/>
      <c r="B1921" s="31">
        <f t="shared" si="1100"/>
        <v>2017</v>
      </c>
      <c r="C1921" s="43">
        <f t="shared" si="1108"/>
        <v>89</v>
      </c>
      <c r="D1921" s="44"/>
      <c r="E1921" s="45">
        <f t="shared" si="1116"/>
        <v>1507</v>
      </c>
      <c r="F1921" s="45">
        <f t="shared" si="1116"/>
        <v>1420</v>
      </c>
      <c r="G1921" s="45">
        <f t="shared" si="1116"/>
        <v>0</v>
      </c>
      <c r="H1921" s="45">
        <f t="shared" si="1116"/>
        <v>8116110</v>
      </c>
      <c r="I1921" s="44">
        <f t="shared" si="1116"/>
        <v>7617278</v>
      </c>
      <c r="J1921" s="44"/>
      <c r="K1921" s="75">
        <f t="shared" si="1110"/>
        <v>100625</v>
      </c>
      <c r="L1921" s="36">
        <f t="shared" ref="L1921" si="1141">IF(H1921=0,0,H1921/K1921*3.30578)</f>
        <v>266.63427692720495</v>
      </c>
      <c r="M1921" s="28">
        <f t="shared" ref="M1921" si="1142">IF(L$1894=0,0,L1921/L$1894*100)</f>
        <v>73.34754232090377</v>
      </c>
      <c r="N1921" s="37">
        <f t="shared" ref="N1921" si="1143">IF(L1920=0,"     －",IF(L1921=0,"     －",(L1921-L1920)/L1920*100))</f>
        <v>-2.3605560205808511</v>
      </c>
      <c r="O1921" s="29">
        <f t="shared" ref="O1921" si="1144">IF(H1921=0,0,H1921/E1921)</f>
        <v>5385.6071665560721</v>
      </c>
      <c r="P1921" s="30">
        <f t="shared" ref="P1921" si="1145">IF(K1921=0,0,K1921/E1921)</f>
        <v>66.771731917717318</v>
      </c>
      <c r="Q1921" s="6"/>
      <c r="R1921" s="7"/>
      <c r="S1921" s="8"/>
      <c r="T1921" s="9"/>
      <c r="U1921" s="5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</row>
    <row r="1922" spans="1:31">
      <c r="A1922" s="1"/>
      <c r="B1922" s="31">
        <f t="shared" si="1100"/>
        <v>2018</v>
      </c>
      <c r="C1922" s="43">
        <f t="shared" si="1108"/>
        <v>77</v>
      </c>
      <c r="D1922" s="44"/>
      <c r="E1922" s="45">
        <f t="shared" si="1116"/>
        <v>1345</v>
      </c>
      <c r="F1922" s="45">
        <f t="shared" si="1116"/>
        <v>1146</v>
      </c>
      <c r="G1922" s="45">
        <f t="shared" si="1116"/>
        <v>0</v>
      </c>
      <c r="H1922" s="45">
        <f t="shared" si="1116"/>
        <v>7611804</v>
      </c>
      <c r="I1922" s="44">
        <f t="shared" si="1116"/>
        <v>6619751</v>
      </c>
      <c r="J1922" s="44"/>
      <c r="K1922" s="75">
        <f t="shared" si="1110"/>
        <v>94421</v>
      </c>
      <c r="L1922" s="36">
        <f t="shared" ref="L1922" si="1146">IF(H1922=0,0,H1922/K1922*3.30578)</f>
        <v>266.49738328465065</v>
      </c>
      <c r="M1922" s="28">
        <f t="shared" ref="M1922" si="1147">IF(L$1894=0,0,L1922/L$1894*100)</f>
        <v>73.309884701049228</v>
      </c>
      <c r="N1922" s="37">
        <f t="shared" ref="N1922" si="1148">IF(L1921=0,"     －",IF(L1922=0,"     －",(L1922-L1921)/L1921*100))</f>
        <v>-5.1341351956662472E-2</v>
      </c>
      <c r="O1922" s="29">
        <f t="shared" ref="O1922" si="1149">IF(H1922=0,0,H1922/E1922)</f>
        <v>5659.3338289962821</v>
      </c>
      <c r="P1922" s="30">
        <f t="shared" ref="P1922" si="1150">IF(K1922=0,0,K1922/E1922)</f>
        <v>70.201486988847577</v>
      </c>
      <c r="Q1922" s="6"/>
      <c r="R1922" s="7"/>
      <c r="S1922" s="8"/>
      <c r="T1922" s="9"/>
      <c r="U1922" s="5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</row>
    <row r="1923" spans="1:31">
      <c r="A1923" s="1"/>
      <c r="B1923" s="31">
        <f t="shared" si="1100"/>
        <v>2019</v>
      </c>
      <c r="C1923" s="43">
        <f t="shared" si="1108"/>
        <v>117</v>
      </c>
      <c r="D1923" s="44"/>
      <c r="E1923" s="45">
        <f t="shared" si="1116"/>
        <v>1283</v>
      </c>
      <c r="F1923" s="45">
        <f t="shared" si="1116"/>
        <v>1170</v>
      </c>
      <c r="G1923" s="45">
        <f t="shared" si="1116"/>
        <v>0</v>
      </c>
      <c r="H1923" s="45">
        <f t="shared" si="1116"/>
        <v>6921664</v>
      </c>
      <c r="I1923" s="44">
        <f t="shared" si="1116"/>
        <v>6332621</v>
      </c>
      <c r="J1923" s="44"/>
      <c r="K1923" s="75">
        <f t="shared" si="1110"/>
        <v>83405</v>
      </c>
      <c r="L1923" s="36">
        <f t="shared" ref="L1923" si="1151">IF(H1923=0,0,H1923/K1923*3.30578)</f>
        <v>274.34204685474492</v>
      </c>
      <c r="M1923" s="28">
        <f t="shared" ref="M1923" si="1152">IF(L$1894=0,0,L1923/L$1894*100)</f>
        <v>75.467847284973999</v>
      </c>
      <c r="N1923" s="37">
        <f t="shared" ref="N1923" si="1153">IF(L1922=0,"     －",IF(L1923=0,"     －",(L1923-L1922)/L1922*100))</f>
        <v>2.943617484497115</v>
      </c>
      <c r="O1923" s="29">
        <f t="shared" ref="O1923" si="1154">IF(H1923=0,0,H1923/E1923)</f>
        <v>5394.9056897895562</v>
      </c>
      <c r="P1923" s="30">
        <f t="shared" ref="P1923" si="1155">IF(K1923=0,0,K1923/E1923)</f>
        <v>65.007794232268125</v>
      </c>
      <c r="Q1923" s="6"/>
      <c r="R1923" s="7"/>
      <c r="S1923" s="8"/>
      <c r="T1923" s="9"/>
      <c r="U1923" s="5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</row>
    <row r="1924" spans="1:31">
      <c r="A1924" s="1"/>
      <c r="B1924" s="31">
        <f t="shared" si="1100"/>
        <v>2020</v>
      </c>
      <c r="C1924" s="43">
        <f t="shared" si="1108"/>
        <v>73</v>
      </c>
      <c r="D1924" s="44"/>
      <c r="E1924" s="45">
        <f t="shared" si="1116"/>
        <v>902</v>
      </c>
      <c r="F1924" s="45">
        <f t="shared" si="1116"/>
        <v>825</v>
      </c>
      <c r="G1924" s="45">
        <f t="shared" si="1116"/>
        <v>0</v>
      </c>
      <c r="H1924" s="45">
        <f t="shared" si="1116"/>
        <v>5121370</v>
      </c>
      <c r="I1924" s="44">
        <f t="shared" si="1116"/>
        <v>4677348</v>
      </c>
      <c r="J1924" s="44"/>
      <c r="K1924" s="75">
        <f t="shared" si="1110"/>
        <v>58239</v>
      </c>
      <c r="L1924" s="36">
        <f t="shared" ref="L1924" si="1156">IF(H1924=0,0,H1924/K1924*3.30578)</f>
        <v>290.70077643160084</v>
      </c>
      <c r="M1924" s="28">
        <f t="shared" ref="M1924" si="1157">IF(L$1894=0,0,L1924/L$1894*100)</f>
        <v>79.967916157522751</v>
      </c>
      <c r="N1924" s="37">
        <f t="shared" ref="N1924" si="1158">IF(L1923=0,"     －",IF(L1924=0,"     －",(L1924-L1923)/L1923*100))</f>
        <v>5.9628955037713673</v>
      </c>
      <c r="O1924" s="29">
        <f t="shared" ref="O1924" si="1159">IF(H1924=0,0,H1924/E1924)</f>
        <v>5677.7937915742796</v>
      </c>
      <c r="P1924" s="30">
        <f t="shared" ref="P1924" si="1160">IF(K1924=0,0,K1924/E1924)</f>
        <v>64.566518847006648</v>
      </c>
      <c r="Q1924" s="6"/>
      <c r="R1924" s="7"/>
      <c r="S1924" s="8"/>
      <c r="T1924" s="9"/>
      <c r="U1924" s="5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</row>
    <row r="1925" spans="1:31">
      <c r="A1925" s="1"/>
      <c r="B1925" s="31">
        <f t="shared" si="1100"/>
        <v>2021</v>
      </c>
      <c r="C1925" s="43">
        <f t="shared" si="1108"/>
        <v>74</v>
      </c>
      <c r="D1925" s="44"/>
      <c r="E1925" s="45">
        <f t="shared" ref="E1925:I1928" si="1161">E1680+E1715+E1750+E1785+E1820+E1855+E1890</f>
        <v>931</v>
      </c>
      <c r="F1925" s="45">
        <f t="shared" si="1161"/>
        <v>898</v>
      </c>
      <c r="G1925" s="45">
        <f t="shared" si="1161"/>
        <v>0</v>
      </c>
      <c r="H1925" s="45">
        <f t="shared" si="1161"/>
        <v>4640872</v>
      </c>
      <c r="I1925" s="44">
        <f t="shared" si="1161"/>
        <v>4468416</v>
      </c>
      <c r="J1925" s="44"/>
      <c r="K1925" s="75">
        <f t="shared" si="1110"/>
        <v>54008</v>
      </c>
      <c r="L1925" s="36">
        <f t="shared" ref="L1925" si="1162">IF(H1925=0,0,H1925/K1925*3.30578)</f>
        <v>284.0635061502</v>
      </c>
      <c r="M1925" s="28">
        <f t="shared" ref="M1925" si="1163">IF(L$1894=0,0,L1925/L$1894*100)</f>
        <v>78.142091404341301</v>
      </c>
      <c r="N1925" s="37">
        <f t="shared" ref="N1925" si="1164">IF(L1924=0,"     －",IF(L1925=0,"     －",(L1925-L1924)/L1924*100))</f>
        <v>-2.2831966129827426</v>
      </c>
      <c r="O1925" s="29">
        <f t="shared" ref="O1925" si="1165">IF(H1925=0,0,H1925/E1925)</f>
        <v>4984.8249194414611</v>
      </c>
      <c r="P1925" s="30">
        <f t="shared" ref="P1925" si="1166">IF(K1925=0,0,K1925/E1925)</f>
        <v>58.010741138560689</v>
      </c>
      <c r="Q1925" s="6"/>
      <c r="R1925" s="7"/>
      <c r="S1925" s="8"/>
      <c r="T1925" s="9"/>
      <c r="U1925" s="5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</row>
    <row r="1926" spans="1:31">
      <c r="A1926" s="1"/>
      <c r="B1926" s="31">
        <f t="shared" si="1100"/>
        <v>2022</v>
      </c>
      <c r="C1926" s="43">
        <f t="shared" si="1108"/>
        <v>70</v>
      </c>
      <c r="D1926" s="44"/>
      <c r="E1926" s="45">
        <f t="shared" si="1161"/>
        <v>1247</v>
      </c>
      <c r="F1926" s="45">
        <f t="shared" si="1161"/>
        <v>1191</v>
      </c>
      <c r="G1926" s="45">
        <f t="shared" si="1161"/>
        <v>0</v>
      </c>
      <c r="H1926" s="45">
        <f t="shared" si="1161"/>
        <v>7672206</v>
      </c>
      <c r="I1926" s="44">
        <f t="shared" si="1161"/>
        <v>7297959</v>
      </c>
      <c r="J1926" s="44"/>
      <c r="K1926" s="75">
        <f t="shared" si="1110"/>
        <v>78348</v>
      </c>
      <c r="L1926" s="36">
        <f t="shared" ref="L1926" si="1167">IF(H1926=0,0,H1926/K1926*3.30578)</f>
        <v>323.7175824613264</v>
      </c>
      <c r="M1926" s="28">
        <f t="shared" ref="M1926" si="1168">IF(L$1894=0,0,L1926/L$1894*100)</f>
        <v>89.050400245746431</v>
      </c>
      <c r="N1926" s="37">
        <f t="shared" ref="N1926" si="1169">IF(L1925=0,"     －",IF(L1926=0,"     －",(L1926-L1925)/L1925*100))</f>
        <v>13.959581379721165</v>
      </c>
      <c r="O1926" s="29">
        <f t="shared" ref="O1926" si="1170">IF(H1926=0,0,H1926/E1926)</f>
        <v>6152.5308740978344</v>
      </c>
      <c r="P1926" s="30">
        <f t="shared" ref="P1926" si="1171">IF(K1926=0,0,K1926/E1926)</f>
        <v>62.829190056134721</v>
      </c>
      <c r="Q1926" s="6"/>
      <c r="R1926" s="7"/>
      <c r="S1926" s="8"/>
      <c r="T1926" s="9"/>
      <c r="U1926" s="5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</row>
    <row r="1927" spans="1:31">
      <c r="A1927" s="1"/>
      <c r="B1927" s="31">
        <f t="shared" si="1100"/>
        <v>2023</v>
      </c>
      <c r="C1927" s="43">
        <f t="shared" si="1108"/>
        <v>64</v>
      </c>
      <c r="D1927" s="44"/>
      <c r="E1927" s="45">
        <f t="shared" si="1161"/>
        <v>1278</v>
      </c>
      <c r="F1927" s="45">
        <f t="shared" si="1161"/>
        <v>1233</v>
      </c>
      <c r="G1927" s="45">
        <f t="shared" si="1161"/>
        <v>0</v>
      </c>
      <c r="H1927" s="45">
        <f t="shared" si="1161"/>
        <v>8347440</v>
      </c>
      <c r="I1927" s="44">
        <f t="shared" si="1161"/>
        <v>7989796</v>
      </c>
      <c r="J1927" s="44"/>
      <c r="K1927" s="75">
        <f t="shared" si="1110"/>
        <v>82204</v>
      </c>
      <c r="L1927" s="36">
        <f t="shared" ref="L1927" si="1172">IF(H1927=0,0,H1927/K1927*3.30578)</f>
        <v>335.68683036348597</v>
      </c>
      <c r="M1927" s="28">
        <f t="shared" ref="M1927" si="1173">IF(L$1894=0,0,L1927/L$1894*100)</f>
        <v>92.34298110658122</v>
      </c>
      <c r="N1927" s="37">
        <f t="shared" ref="N1927" si="1174">IF(L1926=0,"     －",IF(L1927=0,"     －",(L1927-L1926)/L1926*100))</f>
        <v>3.6974352184251518</v>
      </c>
      <c r="O1927" s="29">
        <f t="shared" ref="O1927" si="1175">IF(H1927=0,0,H1927/E1927)</f>
        <v>6531.6431924882627</v>
      </c>
      <c r="P1927" s="30">
        <f t="shared" ref="P1927" si="1176">IF(K1927=0,0,K1927/E1927)</f>
        <v>64.322378716744907</v>
      </c>
      <c r="Q1927" s="6"/>
      <c r="R1927" s="7"/>
      <c r="S1927" s="8"/>
      <c r="T1927" s="9"/>
      <c r="U1927" s="51"/>
      <c r="V1927" s="1"/>
      <c r="W1927" s="1"/>
      <c r="X1927" s="1"/>
      <c r="Y1927" s="1"/>
      <c r="Z1927" s="1"/>
      <c r="AA1927" s="1"/>
      <c r="AB1927" s="1"/>
      <c r="AC1927" s="1"/>
      <c r="AD1927" s="1"/>
      <c r="AE1927" s="1"/>
    </row>
    <row r="1928" spans="1:31">
      <c r="A1928" s="1"/>
      <c r="B1928" s="31">
        <f t="shared" si="1100"/>
        <v>2024</v>
      </c>
      <c r="C1928" s="43">
        <f t="shared" si="1108"/>
        <v>129</v>
      </c>
      <c r="D1928" s="44"/>
      <c r="E1928" s="45">
        <f t="shared" si="1161"/>
        <v>1434</v>
      </c>
      <c r="F1928" s="45">
        <f t="shared" si="1161"/>
        <v>1392</v>
      </c>
      <c r="G1928" s="45">
        <f t="shared" si="1161"/>
        <v>0</v>
      </c>
      <c r="H1928" s="45">
        <f t="shared" si="1161"/>
        <v>10173412</v>
      </c>
      <c r="I1928" s="44">
        <f t="shared" si="1161"/>
        <v>9902886</v>
      </c>
      <c r="J1928" s="44"/>
      <c r="K1928" s="75">
        <f t="shared" si="1110"/>
        <v>92395</v>
      </c>
      <c r="L1928" s="36">
        <f t="shared" ref="L1928" si="1177">IF(H1928=0,0,H1928/K1928*3.30578)</f>
        <v>363.99222816559336</v>
      </c>
      <c r="M1928" s="28">
        <f t="shared" ref="M1928" si="1178">IF(L$1894=0,0,L1928/L$1894*100)</f>
        <v>100.12941947124392</v>
      </c>
      <c r="N1928" s="37">
        <f t="shared" ref="N1928" si="1179">IF(L1927=0,"     －",IF(L1928=0,"     －",(L1928-L1927)/L1927*100))</f>
        <v>8.4320846818619462</v>
      </c>
      <c r="O1928" s="29">
        <f t="shared" ref="O1928" si="1180">IF(H1928=0,0,H1928/E1928)</f>
        <v>7094.4295676429565</v>
      </c>
      <c r="P1928" s="30">
        <f t="shared" ref="P1928" si="1181">IF(K1928=0,0,K1928/E1928)</f>
        <v>64.431659693165969</v>
      </c>
      <c r="Q1928" s="6"/>
      <c r="R1928" s="7"/>
      <c r="S1928" s="8"/>
      <c r="T1928" s="9"/>
      <c r="U1928" s="5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</row>
    <row r="1929" spans="1:31">
      <c r="A1929" s="1"/>
      <c r="B1929" s="58" t="s">
        <v>80</v>
      </c>
      <c r="C1929" s="59">
        <v>27</v>
      </c>
      <c r="D1929" s="60">
        <v>18</v>
      </c>
      <c r="E1929" s="61">
        <v>984</v>
      </c>
      <c r="F1929" s="61">
        <v>861</v>
      </c>
      <c r="G1929" s="61">
        <v>751</v>
      </c>
      <c r="H1929" s="61">
        <v>4018205</v>
      </c>
      <c r="I1929" s="60">
        <v>3242276</v>
      </c>
      <c r="J1929" s="60">
        <v>2745951</v>
      </c>
      <c r="K1929" s="73">
        <v>39713</v>
      </c>
      <c r="L1929" s="63">
        <f t="shared" si="1060"/>
        <v>334.48245473522525</v>
      </c>
      <c r="M1929" s="62">
        <v>100</v>
      </c>
      <c r="N1929" s="63"/>
      <c r="O1929" s="64">
        <f t="shared" si="1061"/>
        <v>4083.5416666666665</v>
      </c>
      <c r="P1929" s="65">
        <f t="shared" si="1062"/>
        <v>40.358739837398375</v>
      </c>
      <c r="Q1929" s="6">
        <f t="shared" ref="Q1929:Q1944" si="1182">IF(F1929=0,0,F1929/E1929*100)</f>
        <v>87.5</v>
      </c>
      <c r="R1929" s="7">
        <f t="shared" ref="R1929:R1944" si="1183">IF(G1929=0,0,G1929/E1929*100)</f>
        <v>76.321138211382106</v>
      </c>
      <c r="S1929" s="8">
        <f t="shared" ref="S1929:S1944" si="1184">IF(I1929=0,0,I1929/H1929*100)</f>
        <v>80.689661179556552</v>
      </c>
      <c r="T1929" s="9">
        <f t="shared" ref="T1929:T1944" si="1185">E1929-F1929</f>
        <v>123</v>
      </c>
      <c r="U1929" s="5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</row>
    <row r="1930" spans="1:31">
      <c r="A1930" s="1"/>
      <c r="B1930" s="31">
        <v>1991</v>
      </c>
      <c r="C1930" s="33">
        <v>23</v>
      </c>
      <c r="D1930" s="34">
        <v>9</v>
      </c>
      <c r="E1930" s="35">
        <v>899</v>
      </c>
      <c r="F1930" s="35">
        <v>736</v>
      </c>
      <c r="G1930" s="35">
        <v>576</v>
      </c>
      <c r="H1930" s="35">
        <v>4459609</v>
      </c>
      <c r="I1930" s="34">
        <v>3518769</v>
      </c>
      <c r="J1930" s="34">
        <v>2676363</v>
      </c>
      <c r="K1930" s="72">
        <v>49893</v>
      </c>
      <c r="L1930" s="36">
        <f t="shared" si="1060"/>
        <v>295.4820564010983</v>
      </c>
      <c r="M1930" s="28">
        <f>IF(L1929=0,0,L1930/L1929*100)</f>
        <v>88.340076502667543</v>
      </c>
      <c r="N1930" s="37">
        <f t="shared" ref="N1930:N1945" si="1186">IF(L1929=0,"     －",IF(L1930=0,"     －",(L1930-L1929)/L1929*100))</f>
        <v>-11.659923497332461</v>
      </c>
      <c r="O1930" s="29">
        <f t="shared" si="1061"/>
        <v>4960.632925472747</v>
      </c>
      <c r="P1930" s="30">
        <f t="shared" si="1062"/>
        <v>55.49833147942158</v>
      </c>
      <c r="Q1930" s="6">
        <f t="shared" si="1182"/>
        <v>81.868743047830932</v>
      </c>
      <c r="R1930" s="7">
        <f t="shared" si="1183"/>
        <v>64.071190211345936</v>
      </c>
      <c r="S1930" s="8">
        <f t="shared" si="1184"/>
        <v>78.903083207518861</v>
      </c>
      <c r="T1930" s="9">
        <f t="shared" si="1185"/>
        <v>163</v>
      </c>
      <c r="U1930" s="5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</row>
    <row r="1931" spans="1:31">
      <c r="A1931" s="1"/>
      <c r="B1931" s="31">
        <v>1992</v>
      </c>
      <c r="C1931" s="33">
        <v>21</v>
      </c>
      <c r="D1931" s="34">
        <v>8</v>
      </c>
      <c r="E1931" s="35">
        <v>795</v>
      </c>
      <c r="F1931" s="35">
        <v>622</v>
      </c>
      <c r="G1931" s="35">
        <v>527</v>
      </c>
      <c r="H1931" s="35">
        <v>3465079</v>
      </c>
      <c r="I1931" s="34">
        <v>2676475</v>
      </c>
      <c r="J1931" s="34">
        <v>2286056</v>
      </c>
      <c r="K1931" s="72">
        <v>49517</v>
      </c>
      <c r="L1931" s="36">
        <f t="shared" si="1060"/>
        <v>231.3304290772866</v>
      </c>
      <c r="M1931" s="28">
        <f>IF(L1929=0,0,L1931/L1929*100)</f>
        <v>69.160706578886675</v>
      </c>
      <c r="N1931" s="37">
        <f t="shared" si="1186"/>
        <v>-21.710836896549111</v>
      </c>
      <c r="O1931" s="29">
        <f t="shared" si="1061"/>
        <v>4358.5899371069181</v>
      </c>
      <c r="P1931" s="30">
        <f t="shared" si="1062"/>
        <v>62.285534591194967</v>
      </c>
      <c r="Q1931" s="6">
        <f t="shared" si="1182"/>
        <v>78.23899371069183</v>
      </c>
      <c r="R1931" s="7">
        <f t="shared" si="1183"/>
        <v>66.289308176100619</v>
      </c>
      <c r="S1931" s="8">
        <f t="shared" si="1184"/>
        <v>77.241384684158717</v>
      </c>
      <c r="T1931" s="9">
        <f t="shared" si="1185"/>
        <v>173</v>
      </c>
      <c r="U1931" s="5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</row>
    <row r="1932" spans="1:31">
      <c r="A1932" s="1"/>
      <c r="B1932" s="31">
        <f>B1931+1</f>
        <v>1993</v>
      </c>
      <c r="C1932" s="33">
        <v>23</v>
      </c>
      <c r="D1932" s="34">
        <v>9</v>
      </c>
      <c r="E1932" s="35">
        <v>782</v>
      </c>
      <c r="F1932" s="35">
        <v>747</v>
      </c>
      <c r="G1932" s="35">
        <v>653</v>
      </c>
      <c r="H1932" s="35">
        <v>3292407</v>
      </c>
      <c r="I1932" s="34">
        <v>3131840</v>
      </c>
      <c r="J1932" s="34">
        <v>2729967</v>
      </c>
      <c r="K1932" s="72">
        <v>46877</v>
      </c>
      <c r="L1932" s="36">
        <f t="shared" si="1060"/>
        <v>232.18152212086952</v>
      </c>
      <c r="M1932" s="28">
        <f>IF(L1929=0,0,L1932/L1929*100)</f>
        <v>69.415157307627197</v>
      </c>
      <c r="N1932" s="37">
        <f t="shared" si="1186"/>
        <v>0.36791227465305659</v>
      </c>
      <c r="O1932" s="29">
        <f t="shared" si="1061"/>
        <v>4210.239130434783</v>
      </c>
      <c r="P1932" s="30">
        <f t="shared" si="1062"/>
        <v>59.945012787723783</v>
      </c>
      <c r="Q1932" s="6">
        <f t="shared" si="1182"/>
        <v>95.524296675191806</v>
      </c>
      <c r="R1932" s="7">
        <f t="shared" si="1183"/>
        <v>83.503836317135551</v>
      </c>
      <c r="S1932" s="8">
        <f t="shared" si="1184"/>
        <v>95.123112057531173</v>
      </c>
      <c r="T1932" s="9">
        <f t="shared" si="1185"/>
        <v>35</v>
      </c>
      <c r="U1932" s="5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</row>
    <row r="1933" spans="1:31">
      <c r="A1933" s="1"/>
      <c r="B1933" s="31">
        <f t="shared" ref="B1933:B1953" si="1187">B1932+1</f>
        <v>1994</v>
      </c>
      <c r="C1933" s="33">
        <v>43</v>
      </c>
      <c r="D1933" s="34">
        <v>34</v>
      </c>
      <c r="E1933" s="35">
        <v>1622</v>
      </c>
      <c r="F1933" s="35">
        <v>1557</v>
      </c>
      <c r="G1933" s="35">
        <v>1456</v>
      </c>
      <c r="H1933" s="35">
        <v>6201251</v>
      </c>
      <c r="I1933" s="34">
        <v>5948957</v>
      </c>
      <c r="J1933" s="34">
        <v>5539593</v>
      </c>
      <c r="K1933" s="72">
        <v>101081</v>
      </c>
      <c r="L1933" s="36">
        <f t="shared" si="1060"/>
        <v>202.80736766335909</v>
      </c>
      <c r="M1933" s="28">
        <f>IF(L1929=0,0,L1933/L1929*100)</f>
        <v>60.633185625207297</v>
      </c>
      <c r="N1933" s="37">
        <f t="shared" si="1186"/>
        <v>-12.651374747306022</v>
      </c>
      <c r="O1933" s="29">
        <f t="shared" si="1061"/>
        <v>3823.2127003699138</v>
      </c>
      <c r="P1933" s="30">
        <f t="shared" si="1062"/>
        <v>62.318742293464858</v>
      </c>
      <c r="Q1933" s="6">
        <f t="shared" si="1182"/>
        <v>95.992601726263871</v>
      </c>
      <c r="R1933" s="7">
        <f t="shared" si="1183"/>
        <v>89.765721331689278</v>
      </c>
      <c r="S1933" s="8">
        <f t="shared" si="1184"/>
        <v>95.931562841110605</v>
      </c>
      <c r="T1933" s="9">
        <f t="shared" si="1185"/>
        <v>65</v>
      </c>
      <c r="U1933" s="5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</row>
    <row r="1934" spans="1:31">
      <c r="A1934" s="1"/>
      <c r="B1934" s="31">
        <f t="shared" si="1187"/>
        <v>1995</v>
      </c>
      <c r="C1934" s="33">
        <v>48</v>
      </c>
      <c r="D1934" s="34">
        <v>30</v>
      </c>
      <c r="E1934" s="35">
        <v>2035</v>
      </c>
      <c r="F1934" s="35">
        <v>1899</v>
      </c>
      <c r="G1934" s="35">
        <v>1684</v>
      </c>
      <c r="H1934" s="35">
        <v>7645922</v>
      </c>
      <c r="I1934" s="34">
        <v>7138636</v>
      </c>
      <c r="J1934" s="34">
        <v>6335612</v>
      </c>
      <c r="K1934" s="72">
        <v>137615</v>
      </c>
      <c r="L1934" s="36">
        <f t="shared" si="1060"/>
        <v>183.66991991541622</v>
      </c>
      <c r="M1934" s="28">
        <f>IF(L1929=0,0,L1934/L1929*100)</f>
        <v>54.911675430272858</v>
      </c>
      <c r="N1934" s="37">
        <f t="shared" si="1186"/>
        <v>-9.436268498740743</v>
      </c>
      <c r="O1934" s="29">
        <f t="shared" si="1061"/>
        <v>3757.209828009828</v>
      </c>
      <c r="P1934" s="30">
        <f t="shared" si="1062"/>
        <v>67.624078624078621</v>
      </c>
      <c r="Q1934" s="6">
        <f t="shared" si="1182"/>
        <v>93.316953316953317</v>
      </c>
      <c r="R1934" s="7">
        <f t="shared" si="1183"/>
        <v>82.751842751842759</v>
      </c>
      <c r="S1934" s="8">
        <f t="shared" si="1184"/>
        <v>93.365273671376713</v>
      </c>
      <c r="T1934" s="9">
        <f t="shared" si="1185"/>
        <v>136</v>
      </c>
      <c r="U1934" s="51"/>
      <c r="V1934" s="1"/>
      <c r="W1934" s="1"/>
      <c r="X1934" s="1"/>
      <c r="Y1934" s="1"/>
      <c r="Z1934" s="1"/>
      <c r="AA1934" s="1"/>
      <c r="AB1934" s="1"/>
      <c r="AC1934" s="1"/>
      <c r="AD1934" s="1"/>
      <c r="AE1934" s="1"/>
    </row>
    <row r="1935" spans="1:31">
      <c r="A1935" s="1"/>
      <c r="B1935" s="31">
        <f t="shared" si="1187"/>
        <v>1996</v>
      </c>
      <c r="C1935" s="33">
        <v>37</v>
      </c>
      <c r="D1935" s="34">
        <v>26</v>
      </c>
      <c r="E1935" s="35">
        <v>1677</v>
      </c>
      <c r="F1935" s="35">
        <v>1634</v>
      </c>
      <c r="G1935" s="35">
        <v>1473</v>
      </c>
      <c r="H1935" s="35">
        <v>6424177</v>
      </c>
      <c r="I1935" s="34">
        <v>6256848</v>
      </c>
      <c r="J1935" s="34">
        <v>5699541</v>
      </c>
      <c r="K1935" s="72">
        <v>118052</v>
      </c>
      <c r="L1935" s="36">
        <f t="shared" si="1060"/>
        <v>179.89458749584929</v>
      </c>
      <c r="M1935" s="28">
        <f>IF(L1929=0,0,L1935/L1929*100)</f>
        <v>53.782966774222288</v>
      </c>
      <c r="N1935" s="37">
        <f t="shared" si="1186"/>
        <v>-2.0554984840770554</v>
      </c>
      <c r="O1935" s="29">
        <f t="shared" si="1061"/>
        <v>3830.7555158020273</v>
      </c>
      <c r="P1935" s="30">
        <f t="shared" si="1062"/>
        <v>70.39475253428742</v>
      </c>
      <c r="Q1935" s="6">
        <f t="shared" si="1182"/>
        <v>97.435897435897431</v>
      </c>
      <c r="R1935" s="7">
        <f t="shared" si="1183"/>
        <v>87.835420393559929</v>
      </c>
      <c r="S1935" s="8">
        <f t="shared" si="1184"/>
        <v>97.395323945775473</v>
      </c>
      <c r="T1935" s="9">
        <f t="shared" si="1185"/>
        <v>43</v>
      </c>
      <c r="U1935" s="51"/>
      <c r="V1935" s="1"/>
      <c r="W1935" s="1"/>
      <c r="X1935" s="1"/>
      <c r="Y1935" s="1"/>
      <c r="Z1935" s="1"/>
      <c r="AA1935" s="1"/>
      <c r="AB1935" s="1"/>
      <c r="AC1935" s="1"/>
      <c r="AD1935" s="1"/>
      <c r="AE1935" s="1"/>
    </row>
    <row r="1936" spans="1:31">
      <c r="A1936" s="1"/>
      <c r="B1936" s="31">
        <f t="shared" si="1187"/>
        <v>1997</v>
      </c>
      <c r="C1936" s="33">
        <v>31</v>
      </c>
      <c r="D1936">
        <v>12</v>
      </c>
      <c r="E1936" s="35">
        <v>976</v>
      </c>
      <c r="F1936" s="35">
        <v>837</v>
      </c>
      <c r="G1936" s="35">
        <v>705</v>
      </c>
      <c r="H1936" s="35">
        <v>3724547</v>
      </c>
      <c r="I1936" s="34">
        <v>3196969</v>
      </c>
      <c r="J1936" s="34">
        <v>2685788</v>
      </c>
      <c r="K1936" s="72">
        <v>70569</v>
      </c>
      <c r="L1936" s="36">
        <f t="shared" si="1060"/>
        <v>174.47509503691424</v>
      </c>
      <c r="M1936" s="28">
        <f>IF(L1929=0,0,L1936/L1929*100)</f>
        <v>52.162704670123247</v>
      </c>
      <c r="N1936" s="37">
        <f t="shared" si="1186"/>
        <v>-3.0125933939285958</v>
      </c>
      <c r="O1936" s="29">
        <f t="shared" si="1061"/>
        <v>3816.1342213114754</v>
      </c>
      <c r="P1936" s="30">
        <f t="shared" si="1062"/>
        <v>72.304303278688522</v>
      </c>
      <c r="Q1936" s="6">
        <f t="shared" si="1182"/>
        <v>85.758196721311478</v>
      </c>
      <c r="R1936" s="7">
        <f t="shared" si="1183"/>
        <v>72.233606557377044</v>
      </c>
      <c r="S1936" s="8">
        <f t="shared" si="1184"/>
        <v>85.835109611987718</v>
      </c>
      <c r="T1936" s="9">
        <f t="shared" si="1185"/>
        <v>139</v>
      </c>
      <c r="U1936" s="51"/>
      <c r="V1936" s="1"/>
      <c r="W1936" s="1"/>
      <c r="X1936" s="1"/>
      <c r="Y1936" s="1"/>
      <c r="Z1936" s="1"/>
      <c r="AA1936" s="1"/>
      <c r="AB1936" s="1"/>
      <c r="AC1936" s="1"/>
      <c r="AD1936" s="1"/>
      <c r="AE1936" s="1"/>
    </row>
    <row r="1937" spans="1:31">
      <c r="A1937" s="1"/>
      <c r="B1937" s="31">
        <f t="shared" si="1187"/>
        <v>1998</v>
      </c>
      <c r="C1937" s="33">
        <v>21</v>
      </c>
      <c r="D1937" s="34">
        <v>10</v>
      </c>
      <c r="E1937" s="35">
        <v>696</v>
      </c>
      <c r="F1937" s="35">
        <v>567</v>
      </c>
      <c r="G1937" s="35">
        <v>423</v>
      </c>
      <c r="H1937" s="35">
        <v>2413290</v>
      </c>
      <c r="I1937" s="34">
        <v>1949940</v>
      </c>
      <c r="J1937" s="34">
        <v>1460180</v>
      </c>
      <c r="K1937" s="72">
        <v>49437</v>
      </c>
      <c r="L1937" s="36">
        <f t="shared" si="1060"/>
        <v>161.37317831179078</v>
      </c>
      <c r="M1937" s="28">
        <f>IF(L1929=0,0,L1937/L1929*100)</f>
        <v>48.245633224479008</v>
      </c>
      <c r="N1937" s="37">
        <f t="shared" si="1186"/>
        <v>-7.5093334795727982</v>
      </c>
      <c r="O1937" s="29">
        <f t="shared" si="1061"/>
        <v>3467.3706896551726</v>
      </c>
      <c r="P1937" s="30">
        <f t="shared" si="1062"/>
        <v>71.03017241379311</v>
      </c>
      <c r="Q1937" s="6">
        <f t="shared" si="1182"/>
        <v>81.465517241379317</v>
      </c>
      <c r="R1937" s="7">
        <f t="shared" si="1183"/>
        <v>60.775862068965516</v>
      </c>
      <c r="S1937" s="8">
        <f t="shared" si="1184"/>
        <v>80.800069614509653</v>
      </c>
      <c r="T1937" s="9">
        <f t="shared" si="1185"/>
        <v>129</v>
      </c>
      <c r="U1937" s="51"/>
      <c r="V1937" s="1"/>
      <c r="W1937" s="1"/>
      <c r="X1937" s="1"/>
      <c r="Y1937" s="1"/>
      <c r="Z1937" s="1"/>
      <c r="AA1937" s="1"/>
      <c r="AB1937" s="1"/>
      <c r="AC1937" s="1"/>
      <c r="AD1937" s="1"/>
      <c r="AE1937" s="1"/>
    </row>
    <row r="1938" spans="1:31">
      <c r="A1938" s="1"/>
      <c r="B1938" s="31">
        <f t="shared" si="1187"/>
        <v>1999</v>
      </c>
      <c r="C1938" s="33">
        <v>26</v>
      </c>
      <c r="D1938" s="34">
        <v>18</v>
      </c>
      <c r="E1938" s="35">
        <v>1139</v>
      </c>
      <c r="F1938" s="35">
        <v>1092</v>
      </c>
      <c r="G1938" s="35">
        <v>986</v>
      </c>
      <c r="H1938" s="35">
        <v>3618960</v>
      </c>
      <c r="I1938" s="34">
        <v>3436540</v>
      </c>
      <c r="J1938" s="34">
        <v>3114720</v>
      </c>
      <c r="K1938" s="72">
        <v>79659</v>
      </c>
      <c r="L1938" s="36">
        <f t="shared" si="1060"/>
        <v>150.18372800060254</v>
      </c>
      <c r="M1938" s="28">
        <f>IF(L1929=0,0,L1938/L1929*100)</f>
        <v>44.900330607621044</v>
      </c>
      <c r="N1938" s="37">
        <f t="shared" si="1186"/>
        <v>-6.9338972115731563</v>
      </c>
      <c r="O1938" s="29">
        <f t="shared" si="1061"/>
        <v>3177.313432835821</v>
      </c>
      <c r="P1938" s="30">
        <f t="shared" si="1062"/>
        <v>69.937664618086046</v>
      </c>
      <c r="Q1938" s="6">
        <f t="shared" si="1182"/>
        <v>95.873573309920985</v>
      </c>
      <c r="R1938" s="7">
        <f t="shared" si="1183"/>
        <v>86.567164179104466</v>
      </c>
      <c r="S1938" s="8">
        <f t="shared" si="1184"/>
        <v>94.959325331034321</v>
      </c>
      <c r="T1938" s="9">
        <f t="shared" si="1185"/>
        <v>47</v>
      </c>
      <c r="U1938" s="51"/>
      <c r="V1938" s="1"/>
      <c r="W1938" s="1"/>
      <c r="X1938" s="1"/>
      <c r="Y1938" s="1"/>
      <c r="Z1938" s="1"/>
      <c r="AA1938" s="1"/>
      <c r="AB1938" s="1"/>
      <c r="AC1938" s="1"/>
      <c r="AD1938" s="1"/>
      <c r="AE1938" s="1"/>
    </row>
    <row r="1939" spans="1:31">
      <c r="A1939" s="1"/>
      <c r="B1939" s="31">
        <f t="shared" si="1187"/>
        <v>2000</v>
      </c>
      <c r="C1939" s="33">
        <v>18</v>
      </c>
      <c r="D1939" s="34">
        <v>12</v>
      </c>
      <c r="E1939" s="35">
        <v>866</v>
      </c>
      <c r="F1939" s="35">
        <v>765</v>
      </c>
      <c r="G1939" s="35">
        <v>726</v>
      </c>
      <c r="H1939" s="35">
        <v>2924230</v>
      </c>
      <c r="I1939" s="34">
        <v>2590990</v>
      </c>
      <c r="J1939" s="34">
        <v>2467680</v>
      </c>
      <c r="K1939" s="72">
        <v>64807</v>
      </c>
      <c r="L1939" s="36">
        <f t="shared" si="1060"/>
        <v>149.16384108815407</v>
      </c>
      <c r="M1939" s="28">
        <f>IF(L1929=0,0,L1939/L1929*100)</f>
        <v>44.595415686670762</v>
      </c>
      <c r="N1939" s="37">
        <f t="shared" si="1186"/>
        <v>-0.679092819193021</v>
      </c>
      <c r="O1939" s="29">
        <f t="shared" si="1061"/>
        <v>3376.7090069284063</v>
      </c>
      <c r="P1939" s="30">
        <f t="shared" si="1062"/>
        <v>74.834872979214779</v>
      </c>
      <c r="Q1939" s="6">
        <f t="shared" si="1182"/>
        <v>88.337182448036955</v>
      </c>
      <c r="R1939" s="7">
        <f t="shared" si="1183"/>
        <v>83.833718244803691</v>
      </c>
      <c r="S1939" s="8">
        <f t="shared" si="1184"/>
        <v>88.604179561799185</v>
      </c>
      <c r="T1939" s="9">
        <f t="shared" si="1185"/>
        <v>101</v>
      </c>
      <c r="U1939" s="5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</row>
    <row r="1940" spans="1:31">
      <c r="A1940" s="1"/>
      <c r="B1940" s="31">
        <f t="shared" si="1187"/>
        <v>2001</v>
      </c>
      <c r="C1940" s="33">
        <v>32</v>
      </c>
      <c r="D1940" s="34"/>
      <c r="E1940" s="35">
        <v>1274</v>
      </c>
      <c r="F1940" s="35">
        <v>1159</v>
      </c>
      <c r="G1940" s="35">
        <v>1000</v>
      </c>
      <c r="H1940" s="35">
        <v>4136759</v>
      </c>
      <c r="I1940" s="34">
        <v>3732210</v>
      </c>
      <c r="J1940" s="34"/>
      <c r="K1940" s="72">
        <v>104070</v>
      </c>
      <c r="L1940" s="36">
        <f t="shared" si="1060"/>
        <v>131.40400852330163</v>
      </c>
      <c r="M1940" s="28">
        <f>IF(L1929=0,0,L1940/L1929*100)</f>
        <v>39.285770199014003</v>
      </c>
      <c r="N1940" s="37">
        <f t="shared" si="1186"/>
        <v>-11.906258537789057</v>
      </c>
      <c r="O1940" s="29">
        <f t="shared" si="1061"/>
        <v>3247.0635792778648</v>
      </c>
      <c r="P1940" s="30">
        <f t="shared" si="1062"/>
        <v>81.687598116169539</v>
      </c>
      <c r="Q1940" s="6">
        <f t="shared" si="1182"/>
        <v>90.973312401883831</v>
      </c>
      <c r="R1940" s="7">
        <f t="shared" si="1183"/>
        <v>78.492935635792776</v>
      </c>
      <c r="S1940" s="8">
        <f t="shared" si="1184"/>
        <v>90.22062924139405</v>
      </c>
      <c r="T1940" s="9">
        <f t="shared" si="1185"/>
        <v>115</v>
      </c>
      <c r="U1940" s="51"/>
      <c r="V1940" s="1"/>
      <c r="W1940" s="1"/>
      <c r="X1940" s="1"/>
      <c r="Y1940" s="1"/>
      <c r="Z1940" s="1"/>
      <c r="AA1940" s="1"/>
      <c r="AB1940" s="1"/>
      <c r="AC1940" s="1"/>
      <c r="AD1940" s="1"/>
      <c r="AE1940" s="1"/>
    </row>
    <row r="1941" spans="1:31">
      <c r="A1941" s="1"/>
      <c r="B1941" s="31">
        <f t="shared" si="1187"/>
        <v>2002</v>
      </c>
      <c r="C1941" s="33">
        <v>30</v>
      </c>
      <c r="D1941" s="34"/>
      <c r="E1941" s="35">
        <v>1280</v>
      </c>
      <c r="F1941" s="35">
        <v>1169</v>
      </c>
      <c r="G1941" s="35">
        <v>1106</v>
      </c>
      <c r="H1941" s="35">
        <v>3756512</v>
      </c>
      <c r="I1941" s="34">
        <v>3379281</v>
      </c>
      <c r="J1941" s="34"/>
      <c r="K1941" s="72">
        <v>98133</v>
      </c>
      <c r="L1941" s="36">
        <f t="shared" si="1060"/>
        <v>126.54461026729032</v>
      </c>
      <c r="M1941" s="28">
        <f>IF(L1929=0,0,L1941/L1929*100)</f>
        <v>37.832959091221227</v>
      </c>
      <c r="N1941" s="37">
        <f t="shared" si="1186"/>
        <v>-3.6980593747637429</v>
      </c>
      <c r="O1941" s="29">
        <f t="shared" si="1061"/>
        <v>2934.7750000000001</v>
      </c>
      <c r="P1941" s="30">
        <f t="shared" si="1062"/>
        <v>76.666406249999994</v>
      </c>
      <c r="Q1941" s="6">
        <f t="shared" si="1182"/>
        <v>91.328125</v>
      </c>
      <c r="R1941" s="7">
        <f t="shared" si="1183"/>
        <v>86.40625</v>
      </c>
      <c r="S1941" s="8">
        <f t="shared" si="1184"/>
        <v>89.957945029857484</v>
      </c>
      <c r="T1941" s="9">
        <f t="shared" si="1185"/>
        <v>111</v>
      </c>
      <c r="U1941" s="51"/>
      <c r="V1941" s="1"/>
      <c r="W1941" s="1"/>
      <c r="X1941" s="1"/>
      <c r="Y1941" s="1"/>
      <c r="Z1941" s="1"/>
      <c r="AA1941" s="1"/>
      <c r="AB1941" s="1"/>
      <c r="AC1941" s="1"/>
      <c r="AD1941" s="1"/>
      <c r="AE1941" s="1"/>
    </row>
    <row r="1942" spans="1:31">
      <c r="A1942" s="1"/>
      <c r="B1942" s="31">
        <f t="shared" si="1187"/>
        <v>2003</v>
      </c>
      <c r="C1942" s="33">
        <v>28</v>
      </c>
      <c r="D1942" s="34"/>
      <c r="E1942" s="35">
        <v>1030</v>
      </c>
      <c r="F1942" s="35">
        <v>864</v>
      </c>
      <c r="G1942" s="35"/>
      <c r="H1942" s="35">
        <v>3137902</v>
      </c>
      <c r="I1942" s="34">
        <v>2642420</v>
      </c>
      <c r="J1942" s="34"/>
      <c r="K1942" s="72">
        <v>75201</v>
      </c>
      <c r="L1942" s="36">
        <f t="shared" si="1060"/>
        <v>137.93983688461591</v>
      </c>
      <c r="M1942" s="28">
        <f>IF(L1929=0,0,L1942/L1929*100)</f>
        <v>41.239782515291708</v>
      </c>
      <c r="N1942" s="37">
        <f t="shared" si="1186"/>
        <v>9.0049086984078901</v>
      </c>
      <c r="O1942" s="29">
        <f t="shared" si="1061"/>
        <v>3046.506796116505</v>
      </c>
      <c r="P1942" s="30">
        <f t="shared" si="1062"/>
        <v>73.010679611650488</v>
      </c>
      <c r="Q1942" s="15">
        <f t="shared" si="1182"/>
        <v>83.883495145631073</v>
      </c>
      <c r="R1942" s="16">
        <f t="shared" si="1183"/>
        <v>0</v>
      </c>
      <c r="S1942" s="17">
        <f t="shared" si="1184"/>
        <v>84.209768182690212</v>
      </c>
      <c r="T1942" s="18">
        <f t="shared" si="1185"/>
        <v>166</v>
      </c>
      <c r="U1942" s="51"/>
      <c r="V1942" s="1"/>
      <c r="W1942" s="1"/>
      <c r="X1942" s="1"/>
      <c r="Y1942" s="1"/>
      <c r="Z1942" s="1"/>
      <c r="AA1942" s="1"/>
      <c r="AB1942" s="1"/>
      <c r="AC1942" s="1"/>
      <c r="AD1942" s="1"/>
      <c r="AE1942" s="1"/>
    </row>
    <row r="1943" spans="1:31">
      <c r="A1943" s="1"/>
      <c r="B1943" s="31">
        <f t="shared" si="1187"/>
        <v>2004</v>
      </c>
      <c r="C1943" s="33">
        <v>24</v>
      </c>
      <c r="D1943" s="34"/>
      <c r="E1943" s="35">
        <v>757</v>
      </c>
      <c r="F1943" s="35">
        <v>723</v>
      </c>
      <c r="G1943" s="35"/>
      <c r="H1943" s="35">
        <v>2149542</v>
      </c>
      <c r="I1943" s="34">
        <v>2053678</v>
      </c>
      <c r="J1943" s="34"/>
      <c r="K1943" s="72">
        <v>55464</v>
      </c>
      <c r="L1943" s="36">
        <f t="shared" si="1060"/>
        <v>128.11757090653398</v>
      </c>
      <c r="M1943" s="28">
        <f>IF(L1929=0,0,L1943/L1929*100)</f>
        <v>38.303226101336541</v>
      </c>
      <c r="N1943" s="37">
        <f t="shared" si="1186"/>
        <v>-7.1206884101929671</v>
      </c>
      <c r="O1943" s="29">
        <f t="shared" si="1061"/>
        <v>2839.5535006605019</v>
      </c>
      <c r="P1943" s="30">
        <f t="shared" si="1062"/>
        <v>73.268163804491408</v>
      </c>
      <c r="Q1943" s="6">
        <f t="shared" si="1182"/>
        <v>95.508586525759569</v>
      </c>
      <c r="R1943" s="7">
        <f t="shared" si="1183"/>
        <v>0</v>
      </c>
      <c r="S1943" s="8">
        <f t="shared" si="1184"/>
        <v>95.540259273836</v>
      </c>
      <c r="T1943" s="9">
        <f t="shared" si="1185"/>
        <v>34</v>
      </c>
      <c r="U1943" s="51"/>
      <c r="V1943" s="1"/>
      <c r="W1943" s="1"/>
      <c r="X1943" s="1"/>
      <c r="Y1943" s="1"/>
      <c r="Z1943" s="1"/>
      <c r="AA1943" s="1"/>
      <c r="AB1943" s="1"/>
      <c r="AC1943" s="1"/>
      <c r="AD1943" s="1"/>
      <c r="AE1943" s="1"/>
    </row>
    <row r="1944" spans="1:31">
      <c r="A1944" s="1"/>
      <c r="B1944" s="31">
        <f t="shared" si="1187"/>
        <v>2005</v>
      </c>
      <c r="C1944" s="33">
        <v>37</v>
      </c>
      <c r="D1944" s="34"/>
      <c r="E1944" s="35">
        <v>1092</v>
      </c>
      <c r="F1944" s="35">
        <v>1048</v>
      </c>
      <c r="G1944" s="35"/>
      <c r="H1944" s="35">
        <v>3799137</v>
      </c>
      <c r="I1944" s="34">
        <v>3665456</v>
      </c>
      <c r="J1944" s="34"/>
      <c r="K1944" s="72">
        <v>81840</v>
      </c>
      <c r="L1944" s="36">
        <f t="shared" si="1060"/>
        <v>153.459324436217</v>
      </c>
      <c r="M1944" s="28">
        <f>IF(L1929=0,0,L1944/L1929*100)</f>
        <v>45.879633524483275</v>
      </c>
      <c r="N1944" s="37">
        <f t="shared" si="1186"/>
        <v>19.780076495651535</v>
      </c>
      <c r="O1944" s="29">
        <f t="shared" si="1061"/>
        <v>3479.0631868131868</v>
      </c>
      <c r="P1944" s="30">
        <f t="shared" si="1062"/>
        <v>74.945054945054949</v>
      </c>
      <c r="Q1944" s="6">
        <f t="shared" si="1182"/>
        <v>95.970695970695971</v>
      </c>
      <c r="R1944" s="7">
        <f t="shared" si="1183"/>
        <v>0</v>
      </c>
      <c r="S1944" s="8">
        <f t="shared" si="1184"/>
        <v>96.481279827497673</v>
      </c>
      <c r="T1944" s="9">
        <f t="shared" si="1185"/>
        <v>44</v>
      </c>
      <c r="U1944" s="5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</row>
    <row r="1945" spans="1:31">
      <c r="A1945" s="1"/>
      <c r="B1945" s="31">
        <f t="shared" si="1187"/>
        <v>2006</v>
      </c>
      <c r="C1945" s="33">
        <v>37</v>
      </c>
      <c r="D1945" s="34">
        <v>0</v>
      </c>
      <c r="E1945" s="35">
        <v>821</v>
      </c>
      <c r="F1945" s="35">
        <v>739</v>
      </c>
      <c r="G1945" s="35">
        <v>0</v>
      </c>
      <c r="H1945" s="35">
        <v>2985961</v>
      </c>
      <c r="I1945" s="34">
        <v>2696429</v>
      </c>
      <c r="J1945" s="34">
        <v>0</v>
      </c>
      <c r="K1945" s="72">
        <v>60452</v>
      </c>
      <c r="L1945" s="36">
        <f t="shared" ref="L1945:L1950" si="1188">IF(H1945=0,0,H1945/K1945*3.30578)</f>
        <v>163.28541908588633</v>
      </c>
      <c r="M1945" s="28">
        <f>IF(L1929=0,0,L1945/L1929*100)</f>
        <v>48.817334593870491</v>
      </c>
      <c r="N1945" s="37">
        <f t="shared" si="1186"/>
        <v>6.4030613231021967</v>
      </c>
      <c r="O1945" s="29">
        <f t="shared" ref="O1945:O1958" si="1189">IF(H1945=0,0,H1945/E1945)</f>
        <v>3636.9805115712547</v>
      </c>
      <c r="P1945" s="30">
        <f t="shared" ref="P1945:P1958" si="1190">IF(K1945=0,0,K1945/E1945)</f>
        <v>73.632155907429961</v>
      </c>
      <c r="Q1945" s="6"/>
      <c r="R1945" s="7"/>
      <c r="S1945" s="8"/>
      <c r="T1945" s="9"/>
      <c r="U1945" s="51"/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</row>
    <row r="1946" spans="1:31">
      <c r="A1946" s="1"/>
      <c r="B1946" s="31">
        <f t="shared" si="1187"/>
        <v>2007</v>
      </c>
      <c r="C1946" s="33">
        <v>40</v>
      </c>
      <c r="D1946" s="34"/>
      <c r="E1946" s="35">
        <v>1177</v>
      </c>
      <c r="F1946" s="35">
        <v>1023</v>
      </c>
      <c r="G1946" s="35"/>
      <c r="H1946" s="35">
        <v>4603288</v>
      </c>
      <c r="I1946" s="34">
        <v>3953673</v>
      </c>
      <c r="J1946" s="34"/>
      <c r="K1946" s="72">
        <v>89734</v>
      </c>
      <c r="L1946" s="36">
        <f t="shared" si="1188"/>
        <v>169.58407520716784</v>
      </c>
      <c r="M1946" s="28">
        <f>IF(L1929=0,0,L1946/L1929*100)</f>
        <v>50.700439681181429</v>
      </c>
      <c r="N1946" s="37">
        <f>IF(L1945=0,"     －",IF(L1946=0,"     －",(L1946-L1945)/L1945*100))</f>
        <v>3.8574516674807851</v>
      </c>
      <c r="O1946" s="29">
        <f t="shared" si="1189"/>
        <v>3911.0348343245541</v>
      </c>
      <c r="P1946" s="30">
        <f t="shared" si="1190"/>
        <v>76.239592183517416</v>
      </c>
      <c r="Q1946" s="6"/>
      <c r="R1946" s="7"/>
      <c r="S1946" s="8"/>
      <c r="T1946" s="9"/>
      <c r="U1946" s="51"/>
      <c r="V1946" s="1"/>
      <c r="W1946" s="1"/>
      <c r="X1946" s="1"/>
      <c r="Y1946" s="1"/>
      <c r="Z1946" s="1"/>
      <c r="AA1946" s="1"/>
      <c r="AB1946" s="1"/>
      <c r="AC1946" s="1"/>
      <c r="AD1946" s="1"/>
      <c r="AE1946" s="1"/>
    </row>
    <row r="1947" spans="1:31">
      <c r="A1947" s="1"/>
      <c r="B1947" s="31">
        <f t="shared" si="1187"/>
        <v>2008</v>
      </c>
      <c r="C1947" s="33">
        <v>22</v>
      </c>
      <c r="D1947" s="34"/>
      <c r="E1947" s="35">
        <v>659</v>
      </c>
      <c r="F1947" s="35">
        <v>504</v>
      </c>
      <c r="G1947" s="35"/>
      <c r="H1947" s="35">
        <v>2546209</v>
      </c>
      <c r="I1947" s="34">
        <v>1895572</v>
      </c>
      <c r="J1947" s="34"/>
      <c r="K1947" s="72">
        <v>48753</v>
      </c>
      <c r="L1947" s="36">
        <f t="shared" si="1188"/>
        <v>172.65002744487518</v>
      </c>
      <c r="M1947" s="28">
        <f>IF(L1929=0,0,L1947/L1929*100)</f>
        <v>51.617065409766901</v>
      </c>
      <c r="N1947" s="37">
        <f>IF(L1946=0,"     －",IF(L1947=0,"     －",(L1947-L1946)/L1946*100))</f>
        <v>1.8079246143612819</v>
      </c>
      <c r="O1947" s="29">
        <f t="shared" si="1189"/>
        <v>3863.7465857359634</v>
      </c>
      <c r="P1947" s="30">
        <f t="shared" si="1190"/>
        <v>73.980273141122908</v>
      </c>
      <c r="Q1947" s="6"/>
      <c r="R1947" s="7"/>
      <c r="S1947" s="8"/>
      <c r="T1947" s="9"/>
      <c r="U1947" s="51"/>
      <c r="V1947" s="1"/>
      <c r="W1947" s="1"/>
      <c r="X1947" s="1"/>
      <c r="Y1947" s="1"/>
      <c r="Z1947" s="1"/>
      <c r="AA1947" s="1"/>
      <c r="AB1947" s="1"/>
      <c r="AC1947" s="1"/>
      <c r="AD1947" s="1"/>
      <c r="AE1947" s="1"/>
    </row>
    <row r="1948" spans="1:31">
      <c r="A1948" s="1"/>
      <c r="B1948" s="31">
        <f t="shared" si="1187"/>
        <v>2009</v>
      </c>
      <c r="C1948" s="33">
        <v>21</v>
      </c>
      <c r="D1948" s="34"/>
      <c r="E1948" s="35">
        <v>654</v>
      </c>
      <c r="F1948" s="35">
        <v>531</v>
      </c>
      <c r="G1948" s="35"/>
      <c r="H1948" s="35">
        <v>2312424</v>
      </c>
      <c r="I1948" s="34">
        <v>1895090</v>
      </c>
      <c r="J1948" s="34"/>
      <c r="K1948" s="72">
        <v>49142</v>
      </c>
      <c r="L1948" s="36">
        <f t="shared" si="1188"/>
        <v>155.55665236905296</v>
      </c>
      <c r="M1948" s="28">
        <f>IF(L1929=0,0,L1948/L1929*100)</f>
        <v>46.506670280266533</v>
      </c>
      <c r="N1948" s="37">
        <f>IF(L1947=0,"     －",IF(L1948=0,"     －",(L1948-L1947)/L1947*100))</f>
        <v>-9.9005921567431585</v>
      </c>
      <c r="O1948" s="29">
        <f t="shared" si="1189"/>
        <v>3535.8165137614678</v>
      </c>
      <c r="P1948" s="30">
        <f t="shared" si="1190"/>
        <v>75.140672782874617</v>
      </c>
      <c r="Q1948" s="6"/>
      <c r="R1948" s="7"/>
      <c r="S1948" s="8"/>
      <c r="T1948" s="9"/>
      <c r="U1948" s="51"/>
      <c r="V1948" s="1"/>
      <c r="W1948" s="1"/>
      <c r="X1948" s="1"/>
      <c r="Y1948" s="1"/>
      <c r="Z1948" s="1"/>
      <c r="AA1948" s="1"/>
      <c r="AB1948" s="1"/>
      <c r="AC1948" s="1"/>
      <c r="AD1948" s="1"/>
      <c r="AE1948" s="1"/>
    </row>
    <row r="1949" spans="1:31">
      <c r="A1949" s="1"/>
      <c r="B1949" s="31">
        <f t="shared" si="1187"/>
        <v>2010</v>
      </c>
      <c r="C1949" s="33">
        <v>24</v>
      </c>
      <c r="D1949" s="34"/>
      <c r="E1949" s="35">
        <v>847</v>
      </c>
      <c r="F1949" s="35">
        <v>660</v>
      </c>
      <c r="G1949" s="35"/>
      <c r="H1949" s="35">
        <v>2829638</v>
      </c>
      <c r="I1949" s="34">
        <v>2077978</v>
      </c>
      <c r="J1949" s="34"/>
      <c r="K1949" s="72">
        <v>63288</v>
      </c>
      <c r="L1949" s="36">
        <f t="shared" si="1188"/>
        <v>147.80307021299456</v>
      </c>
      <c r="M1949" s="28">
        <f>IF(L1929=0,0,L1949/L1929*100)</f>
        <v>44.188586911081714</v>
      </c>
      <c r="N1949" s="37">
        <f>IF(L1948=0,"     －",IF(L1949=0,"     －",(L1949-L1948)/L1948*100))</f>
        <v>-4.984410526952769</v>
      </c>
      <c r="O1949" s="29">
        <f t="shared" si="1189"/>
        <v>3340.7768595041321</v>
      </c>
      <c r="P1949" s="30">
        <f t="shared" si="1190"/>
        <v>74.720188902007081</v>
      </c>
      <c r="Q1949" s="6"/>
      <c r="R1949" s="7"/>
      <c r="S1949" s="8"/>
      <c r="T1949" s="9"/>
      <c r="U1949" s="51"/>
      <c r="V1949" s="1"/>
      <c r="W1949" s="1"/>
      <c r="X1949" s="1"/>
      <c r="Y1949" s="1"/>
      <c r="Z1949" s="1"/>
      <c r="AA1949" s="1"/>
      <c r="AB1949" s="1"/>
      <c r="AC1949" s="1"/>
      <c r="AD1949" s="1"/>
      <c r="AE1949" s="1"/>
    </row>
    <row r="1950" spans="1:31">
      <c r="A1950" s="1"/>
      <c r="B1950" s="31">
        <f t="shared" si="1187"/>
        <v>2011</v>
      </c>
      <c r="C1950" s="33">
        <v>17</v>
      </c>
      <c r="D1950" s="34"/>
      <c r="E1950" s="35">
        <v>650</v>
      </c>
      <c r="F1950" s="35">
        <v>612</v>
      </c>
      <c r="G1950" s="35"/>
      <c r="H1950" s="35">
        <v>2800086</v>
      </c>
      <c r="I1950" s="34">
        <v>2656496</v>
      </c>
      <c r="J1950" s="34"/>
      <c r="K1950" s="72">
        <v>47854</v>
      </c>
      <c r="L1950" s="36">
        <f t="shared" si="1188"/>
        <v>193.4314434964684</v>
      </c>
      <c r="M1950" s="28">
        <f>IF(L1929=0,0,L1950/L1929*100)</f>
        <v>57.830071729648068</v>
      </c>
      <c r="N1950" s="37">
        <f>IF(L1949=0,"     －",IF(L1950=0,"     －",(L1950-L1949)/L1949*100))</f>
        <v>30.871059185523126</v>
      </c>
      <c r="O1950" s="29">
        <f t="shared" si="1189"/>
        <v>4307.8246153846158</v>
      </c>
      <c r="P1950" s="30">
        <f t="shared" si="1190"/>
        <v>73.621538461538464</v>
      </c>
      <c r="Q1950" s="6"/>
      <c r="R1950" s="7"/>
      <c r="S1950" s="8"/>
      <c r="T1950" s="9"/>
      <c r="U1950" s="51"/>
      <c r="V1950" s="1"/>
      <c r="W1950" s="1"/>
      <c r="X1950" s="1"/>
      <c r="Y1950" s="1"/>
      <c r="Z1950" s="1"/>
      <c r="AA1950" s="1"/>
      <c r="AB1950" s="1"/>
      <c r="AC1950" s="1"/>
      <c r="AD1950" s="1"/>
      <c r="AE1950" s="1"/>
    </row>
    <row r="1951" spans="1:31">
      <c r="A1951" s="1"/>
      <c r="B1951" s="31">
        <f t="shared" si="1187"/>
        <v>2012</v>
      </c>
      <c r="C1951" s="33">
        <v>13</v>
      </c>
      <c r="D1951" s="34"/>
      <c r="E1951" s="35">
        <v>649</v>
      </c>
      <c r="F1951" s="35">
        <v>636</v>
      </c>
      <c r="G1951" s="35"/>
      <c r="H1951" s="35">
        <v>2343547</v>
      </c>
      <c r="I1951" s="34">
        <v>2301052</v>
      </c>
      <c r="J1951" s="34"/>
      <c r="K1951" s="72">
        <v>46652</v>
      </c>
      <c r="L1951" s="36">
        <f>IF(H1951=0,0,H1951/K1951*3.30578)</f>
        <v>166.06470894409671</v>
      </c>
      <c r="M1951" s="28">
        <f>IF(L1929=0,0,L1951/L1929*100)</f>
        <v>49.648257058969733</v>
      </c>
      <c r="N1951" s="37">
        <f t="shared" ref="N1951:N1953" si="1191">IF(L1950=0,"     －",IF(L1951=0,"     －",(L1951-L1950)/L1950*100))</f>
        <v>-14.148027878865181</v>
      </c>
      <c r="O1951" s="29">
        <f t="shared" si="1189"/>
        <v>3611.0123266563946</v>
      </c>
      <c r="P1951" s="30">
        <f t="shared" si="1190"/>
        <v>71.882896764252692</v>
      </c>
      <c r="Q1951" s="6"/>
      <c r="R1951" s="7"/>
      <c r="S1951" s="8"/>
      <c r="T1951" s="9"/>
      <c r="U1951" s="51"/>
      <c r="V1951" s="1"/>
      <c r="W1951" s="1"/>
      <c r="X1951" s="1"/>
      <c r="Y1951" s="1"/>
      <c r="Z1951" s="1"/>
      <c r="AA1951" s="1"/>
      <c r="AB1951" s="1"/>
      <c r="AC1951" s="1"/>
      <c r="AD1951" s="1"/>
      <c r="AE1951" s="1"/>
    </row>
    <row r="1952" spans="1:31">
      <c r="A1952" s="1"/>
      <c r="B1952" s="31">
        <f t="shared" si="1187"/>
        <v>2013</v>
      </c>
      <c r="C1952" s="33">
        <v>15</v>
      </c>
      <c r="D1952" s="34"/>
      <c r="E1952" s="35">
        <v>532</v>
      </c>
      <c r="F1952" s="35">
        <v>501</v>
      </c>
      <c r="G1952" s="35"/>
      <c r="H1952" s="35">
        <v>1771656</v>
      </c>
      <c r="I1952" s="34">
        <v>1671781</v>
      </c>
      <c r="J1952" s="34"/>
      <c r="K1952" s="72">
        <v>39362</v>
      </c>
      <c r="L1952" s="36">
        <f>IF(H1952=0,0,H1952/K1952*3.30578)</f>
        <v>148.79083816066256</v>
      </c>
      <c r="M1952" s="28">
        <f>IF(L1929=0,0,L1952/L1929*100)</f>
        <v>44.483899246208502</v>
      </c>
      <c r="N1952" s="37">
        <f t="shared" si="1191"/>
        <v>-10.401891463434984</v>
      </c>
      <c r="O1952" s="29">
        <f t="shared" si="1189"/>
        <v>3330.1804511278197</v>
      </c>
      <c r="P1952" s="30">
        <f t="shared" si="1190"/>
        <v>73.988721804511272</v>
      </c>
      <c r="Q1952" s="6"/>
      <c r="R1952" s="7"/>
      <c r="S1952" s="8"/>
      <c r="T1952" s="9"/>
      <c r="U1952" s="51"/>
      <c r="V1952" s="1"/>
      <c r="W1952" s="1"/>
      <c r="X1952" s="1"/>
      <c r="Y1952" s="1"/>
      <c r="Z1952" s="1"/>
      <c r="AA1952" s="1"/>
      <c r="AB1952" s="1"/>
      <c r="AC1952" s="1"/>
      <c r="AD1952" s="1"/>
      <c r="AE1952" s="1"/>
    </row>
    <row r="1953" spans="1:31">
      <c r="A1953" s="1"/>
      <c r="B1953" s="31">
        <f t="shared" si="1187"/>
        <v>2014</v>
      </c>
      <c r="C1953" s="33">
        <v>9</v>
      </c>
      <c r="D1953" s="34"/>
      <c r="E1953" s="35">
        <v>171</v>
      </c>
      <c r="F1953" s="35">
        <v>155</v>
      </c>
      <c r="G1953" s="35"/>
      <c r="H1953" s="35">
        <v>634980</v>
      </c>
      <c r="I1953" s="34">
        <v>574750</v>
      </c>
      <c r="J1953" s="34"/>
      <c r="K1953" s="72">
        <v>12180</v>
      </c>
      <c r="L1953" s="36">
        <f>IF(H1953=0,0,H1953/K1953*3.30578)</f>
        <v>172.34024502463055</v>
      </c>
      <c r="M1953" s="28">
        <f>IF(L1929=0,0,L1953/L1929*100)</f>
        <v>51.524449962870037</v>
      </c>
      <c r="N1953" s="37">
        <f t="shared" si="1191"/>
        <v>15.827188794070521</v>
      </c>
      <c r="O1953" s="29">
        <f t="shared" si="1189"/>
        <v>3713.3333333333335</v>
      </c>
      <c r="P1953" s="30">
        <f t="shared" si="1190"/>
        <v>71.228070175438603</v>
      </c>
      <c r="Q1953" s="6"/>
      <c r="R1953" s="7"/>
      <c r="S1953" s="8"/>
      <c r="T1953" s="9"/>
      <c r="U1953" s="51"/>
      <c r="V1953" s="1"/>
      <c r="W1953" s="1"/>
      <c r="X1953" s="1"/>
      <c r="Y1953" s="1"/>
      <c r="Z1953" s="1"/>
      <c r="AA1953" s="1"/>
      <c r="AB1953" s="1"/>
      <c r="AC1953" s="1"/>
      <c r="AD1953" s="1"/>
      <c r="AE1953" s="1"/>
    </row>
    <row r="1954" spans="1:31">
      <c r="A1954" s="1"/>
      <c r="B1954" s="31">
        <f t="shared" ref="B1954:B1963" si="1192">B1953+1</f>
        <v>2015</v>
      </c>
      <c r="C1954" s="33">
        <v>4</v>
      </c>
      <c r="D1954" s="34"/>
      <c r="E1954" s="35">
        <v>186</v>
      </c>
      <c r="F1954" s="35">
        <v>177</v>
      </c>
      <c r="G1954" s="35"/>
      <c r="H1954" s="35">
        <v>617788</v>
      </c>
      <c r="I1954" s="34">
        <v>586776</v>
      </c>
      <c r="J1954" s="34"/>
      <c r="K1954" s="72">
        <v>13522</v>
      </c>
      <c r="L1954" s="36">
        <f>IF(H1954=0,0,H1954/K1954*3.30578)</f>
        <v>151.0332210205591</v>
      </c>
      <c r="M1954" s="28">
        <f>IF(L1929=0,0,L1954/L1929*100)</f>
        <v>45.154302978347935</v>
      </c>
      <c r="N1954" s="37">
        <f>IF(L1953=0,"     －",IF(L1954=0,"     －",(L1954-L1953)/L1953*100))</f>
        <v>-12.363347865164224</v>
      </c>
      <c r="O1954" s="29">
        <f t="shared" si="1189"/>
        <v>3321.4408602150538</v>
      </c>
      <c r="P1954" s="30">
        <f t="shared" si="1190"/>
        <v>72.6989247311828</v>
      </c>
      <c r="Q1954" s="6"/>
      <c r="R1954" s="7"/>
      <c r="S1954" s="8"/>
      <c r="T1954" s="9"/>
      <c r="U1954" s="51"/>
      <c r="V1954" s="1"/>
      <c r="W1954" s="1"/>
      <c r="X1954" s="1"/>
      <c r="Y1954" s="1"/>
      <c r="Z1954" s="1"/>
      <c r="AA1954" s="1"/>
      <c r="AB1954" s="1"/>
      <c r="AC1954" s="1"/>
      <c r="AD1954" s="1"/>
      <c r="AE1954" s="1"/>
    </row>
    <row r="1955" spans="1:31">
      <c r="A1955" s="1"/>
      <c r="B1955" s="31">
        <f t="shared" si="1192"/>
        <v>2016</v>
      </c>
      <c r="C1955" s="33">
        <v>18</v>
      </c>
      <c r="D1955" s="34"/>
      <c r="E1955" s="35">
        <v>392</v>
      </c>
      <c r="F1955" s="35">
        <v>322</v>
      </c>
      <c r="G1955" s="35"/>
      <c r="H1955" s="35">
        <v>1412778</v>
      </c>
      <c r="I1955" s="34">
        <v>1145428</v>
      </c>
      <c r="J1955" s="34"/>
      <c r="K1955" s="72">
        <v>28538</v>
      </c>
      <c r="L1955" s="36">
        <f>IF(H1955=0,0,H1955/K1955*3.30578)</f>
        <v>163.65313816104842</v>
      </c>
      <c r="M1955" s="28">
        <f>IF(L1929=0,0,L1955/L1929*100)</f>
        <v>48.92727132446916</v>
      </c>
      <c r="N1955" s="37">
        <f>IF(L1954=0,"     －",IF(L1955=0,"     －",(L1955-L1954)/L1954*100))</f>
        <v>8.3557227047229947</v>
      </c>
      <c r="O1955" s="29">
        <f t="shared" si="1189"/>
        <v>3604.0255102040815</v>
      </c>
      <c r="P1955" s="30">
        <f t="shared" si="1190"/>
        <v>72.801020408163268</v>
      </c>
      <c r="Q1955" s="6"/>
      <c r="R1955" s="7"/>
      <c r="S1955" s="8"/>
      <c r="T1955" s="9"/>
      <c r="U1955" s="51"/>
      <c r="V1955" s="1"/>
      <c r="W1955" s="1"/>
      <c r="X1955" s="1"/>
      <c r="Y1955" s="1"/>
      <c r="Z1955" s="1"/>
      <c r="AA1955" s="1"/>
      <c r="AB1955" s="1"/>
      <c r="AC1955" s="1"/>
      <c r="AD1955" s="1"/>
      <c r="AE1955" s="1"/>
    </row>
    <row r="1956" spans="1:31">
      <c r="A1956" s="1"/>
      <c r="B1956" s="31">
        <f t="shared" si="1192"/>
        <v>2017</v>
      </c>
      <c r="C1956" s="33">
        <v>30</v>
      </c>
      <c r="D1956" s="34"/>
      <c r="E1956" s="35">
        <v>469</v>
      </c>
      <c r="F1956" s="35">
        <v>428</v>
      </c>
      <c r="G1956" s="35"/>
      <c r="H1956" s="35">
        <v>1778336</v>
      </c>
      <c r="I1956" s="34">
        <v>1617302</v>
      </c>
      <c r="J1956" s="34"/>
      <c r="K1956" s="72">
        <v>33352</v>
      </c>
      <c r="L1956" s="36">
        <f t="shared" ref="L1956:L1963" si="1193">IF(H1956=0,0,H1956/K1956*3.30578)</f>
        <v>176.26491910769968</v>
      </c>
      <c r="M1956" s="28">
        <f>IF(L1929=0,0,L1956/L1929*100)</f>
        <v>52.697807198057724</v>
      </c>
      <c r="N1956" s="37">
        <f>IF(L1955=0,"     －",IF(L1956=0,"     －",(L1956-L1955)/L1955*100))</f>
        <v>7.706409475778103</v>
      </c>
      <c r="O1956" s="29">
        <f t="shared" si="1189"/>
        <v>3791.7611940298507</v>
      </c>
      <c r="P1956" s="30">
        <f t="shared" si="1190"/>
        <v>71.113006396588489</v>
      </c>
      <c r="Q1956" s="6"/>
      <c r="R1956" s="7"/>
      <c r="S1956" s="8"/>
      <c r="T1956" s="9"/>
      <c r="U1956" s="51"/>
      <c r="V1956" s="1"/>
      <c r="W1956" s="1"/>
      <c r="X1956" s="1"/>
      <c r="Y1956" s="1"/>
      <c r="Z1956" s="1"/>
      <c r="AA1956" s="1"/>
      <c r="AB1956" s="1"/>
      <c r="AC1956" s="1"/>
      <c r="AD1956" s="1"/>
      <c r="AE1956" s="1"/>
    </row>
    <row r="1957" spans="1:31">
      <c r="A1957" s="1"/>
      <c r="B1957" s="31">
        <f t="shared" si="1192"/>
        <v>2018</v>
      </c>
      <c r="C1957" s="33">
        <v>28</v>
      </c>
      <c r="D1957" s="34"/>
      <c r="E1957" s="35">
        <v>417</v>
      </c>
      <c r="F1957" s="35">
        <v>377</v>
      </c>
      <c r="G1957" s="35"/>
      <c r="H1957" s="35">
        <v>2003759</v>
      </c>
      <c r="I1957" s="34">
        <v>1810317</v>
      </c>
      <c r="J1957" s="34"/>
      <c r="K1957" s="72">
        <v>29178</v>
      </c>
      <c r="L1957" s="36">
        <f t="shared" si="1193"/>
        <v>227.01989262526558</v>
      </c>
      <c r="M1957" s="28">
        <f>IF(L1929=0,0,L1957/L1929*100)</f>
        <v>67.871988324461881</v>
      </c>
      <c r="N1957" s="37">
        <f>IF(L1956=0,"     －",IF(L1957=0,"     －",(L1957-L1956)/L1956*100))</f>
        <v>28.794710697115001</v>
      </c>
      <c r="O1957" s="29">
        <f t="shared" si="1189"/>
        <v>4805.1774580335732</v>
      </c>
      <c r="P1957" s="30">
        <f t="shared" si="1190"/>
        <v>69.97122302158273</v>
      </c>
      <c r="Q1957" s="6"/>
      <c r="R1957" s="7"/>
      <c r="S1957" s="8"/>
      <c r="T1957" s="9"/>
      <c r="U1957" s="51"/>
      <c r="V1957" s="1"/>
      <c r="W1957" s="1"/>
      <c r="X1957" s="1"/>
      <c r="Y1957" s="1"/>
      <c r="Z1957" s="1"/>
      <c r="AA1957" s="1"/>
      <c r="AB1957" s="1"/>
      <c r="AC1957" s="1"/>
      <c r="AD1957" s="1"/>
      <c r="AE1957" s="1"/>
    </row>
    <row r="1958" spans="1:31">
      <c r="A1958" s="1"/>
      <c r="B1958" s="31">
        <f t="shared" si="1192"/>
        <v>2019</v>
      </c>
      <c r="C1958" s="33">
        <v>29</v>
      </c>
      <c r="D1958" s="34"/>
      <c r="E1958" s="35">
        <v>437</v>
      </c>
      <c r="F1958" s="35">
        <v>387</v>
      </c>
      <c r="G1958" s="35"/>
      <c r="H1958" s="35">
        <v>1736932</v>
      </c>
      <c r="I1958" s="34">
        <v>1532538</v>
      </c>
      <c r="J1958" s="34"/>
      <c r="K1958" s="72">
        <v>29455</v>
      </c>
      <c r="L1958" s="36">
        <f t="shared" si="1193"/>
        <v>194.93855260431167</v>
      </c>
      <c r="M1958" s="28">
        <f>IF(L1929=0,0,L1958/L1929*100)</f>
        <v>58.280651150633332</v>
      </c>
      <c r="N1958" s="37">
        <f>IF(L1957=0,"     －",IF(L1958=0,"     －",(L1958-L1957)/L1957*100))</f>
        <v>-14.131510525339536</v>
      </c>
      <c r="O1958" s="29">
        <f t="shared" si="1189"/>
        <v>3974.6727688787187</v>
      </c>
      <c r="P1958" s="30">
        <f t="shared" si="1190"/>
        <v>67.402745995423345</v>
      </c>
      <c r="Q1958" s="6"/>
      <c r="R1958" s="7"/>
      <c r="S1958" s="8"/>
      <c r="T1958" s="9"/>
      <c r="U1958" s="51"/>
      <c r="V1958" s="1"/>
      <c r="W1958" s="1"/>
      <c r="X1958" s="1"/>
      <c r="Y1958" s="1"/>
      <c r="Z1958" s="1"/>
      <c r="AA1958" s="1"/>
      <c r="AB1958" s="1"/>
      <c r="AC1958" s="1"/>
      <c r="AD1958" s="1"/>
      <c r="AE1958" s="1"/>
    </row>
    <row r="1959" spans="1:31">
      <c r="A1959" s="1"/>
      <c r="B1959" s="31">
        <f t="shared" si="1192"/>
        <v>2020</v>
      </c>
      <c r="C1959" s="33">
        <v>13</v>
      </c>
      <c r="D1959" s="34"/>
      <c r="E1959" s="35">
        <v>170</v>
      </c>
      <c r="F1959" s="35">
        <v>138</v>
      </c>
      <c r="G1959" s="35"/>
      <c r="H1959" s="35">
        <v>753473</v>
      </c>
      <c r="I1959" s="34">
        <v>618395</v>
      </c>
      <c r="J1959" s="34"/>
      <c r="K1959" s="72">
        <v>11497</v>
      </c>
      <c r="L1959" s="36">
        <f t="shared" si="1193"/>
        <v>216.64921057145344</v>
      </c>
      <c r="M1959" s="28">
        <f>IF(L1929=0,0,L1959/L1929*100)</f>
        <v>64.771472316224163</v>
      </c>
      <c r="N1959" s="37">
        <f t="shared" ref="N1959:N1963" si="1194">IF(L1958=0,"     －",IF(L1959=0,"     －",(L1959-L1958)/L1958*100))</f>
        <v>11.13718024325865</v>
      </c>
      <c r="O1959" s="29">
        <f>IF(H1959=0,0,H1959/E1959)</f>
        <v>4432.1941176470591</v>
      </c>
      <c r="P1959" s="30">
        <f>IF(K1959=0,0,K1959/E1959)</f>
        <v>67.629411764705878</v>
      </c>
      <c r="Q1959" s="6"/>
      <c r="R1959" s="7"/>
      <c r="S1959" s="8"/>
      <c r="T1959" s="9"/>
      <c r="U1959" s="51"/>
      <c r="V1959" s="1"/>
      <c r="W1959" s="1"/>
      <c r="X1959" s="1"/>
      <c r="Y1959" s="1"/>
      <c r="Z1959" s="1"/>
      <c r="AA1959" s="1"/>
      <c r="AB1959" s="1"/>
      <c r="AC1959" s="1"/>
      <c r="AD1959" s="1"/>
      <c r="AE1959" s="1"/>
    </row>
    <row r="1960" spans="1:31">
      <c r="A1960" s="1"/>
      <c r="B1960" s="31">
        <f t="shared" si="1192"/>
        <v>2021</v>
      </c>
      <c r="C1960" s="81">
        <v>10</v>
      </c>
      <c r="D1960" s="34"/>
      <c r="E1960" s="35">
        <v>156</v>
      </c>
      <c r="F1960" s="35">
        <v>150</v>
      </c>
      <c r="G1960" s="35"/>
      <c r="H1960" s="35">
        <v>659528</v>
      </c>
      <c r="I1960" s="34">
        <v>634672</v>
      </c>
      <c r="J1960" s="34"/>
      <c r="K1960" s="72">
        <v>10089</v>
      </c>
      <c r="L1960" s="36">
        <f t="shared" si="1193"/>
        <v>216.1021381544256</v>
      </c>
      <c r="M1960" s="28">
        <f>IF(L1929=0,0,L1960/L1929*100)</f>
        <v>64.607914434702124</v>
      </c>
      <c r="N1960" s="37">
        <f t="shared" si="1194"/>
        <v>-0.25251530600311312</v>
      </c>
      <c r="O1960" s="29">
        <f>IF(H1960=0,0,H1960/E1960)</f>
        <v>4227.7435897435898</v>
      </c>
      <c r="P1960" s="30">
        <f>IF(K1960=0,0,K1960/E1960)</f>
        <v>64.67307692307692</v>
      </c>
      <c r="Q1960" s="6"/>
      <c r="R1960" s="7"/>
      <c r="S1960" s="8"/>
      <c r="T1960" s="9"/>
      <c r="U1960" s="51"/>
      <c r="V1960" s="1"/>
      <c r="W1960" s="1"/>
      <c r="X1960" s="1"/>
      <c r="Y1960" s="1"/>
      <c r="Z1960" s="1"/>
      <c r="AA1960" s="1"/>
      <c r="AB1960" s="1"/>
      <c r="AC1960" s="1"/>
      <c r="AD1960" s="1"/>
      <c r="AE1960" s="1"/>
    </row>
    <row r="1961" spans="1:31">
      <c r="A1961" s="1"/>
      <c r="B1961" s="31">
        <f t="shared" si="1192"/>
        <v>2022</v>
      </c>
      <c r="C1961" s="81">
        <v>8</v>
      </c>
      <c r="D1961" s="34"/>
      <c r="E1961" s="35">
        <v>110</v>
      </c>
      <c r="F1961" s="35">
        <v>108</v>
      </c>
      <c r="G1961" s="35"/>
      <c r="H1961" s="35">
        <v>458030</v>
      </c>
      <c r="I1961" s="34">
        <v>447524</v>
      </c>
      <c r="J1961" s="34"/>
      <c r="K1961" s="72">
        <v>7059</v>
      </c>
      <c r="L1961" s="36">
        <f t="shared" si="1193"/>
        <v>214.49871276384755</v>
      </c>
      <c r="M1961" s="28">
        <f>IF(L1929=0,0,L1961/L1929*100)</f>
        <v>64.128539397871776</v>
      </c>
      <c r="N1961" s="37">
        <f t="shared" si="1194"/>
        <v>-0.74197571771930027</v>
      </c>
      <c r="O1961" s="29">
        <f>IF(H1961=0,0,H1961/E1961)</f>
        <v>4163.909090909091</v>
      </c>
      <c r="P1961" s="30">
        <f>IF(K1961=0,0,K1961/E1961)</f>
        <v>64.172727272727272</v>
      </c>
      <c r="Q1961" s="6"/>
      <c r="R1961" s="7"/>
      <c r="S1961" s="8"/>
      <c r="T1961" s="9"/>
      <c r="U1961" s="51"/>
      <c r="V1961" s="1"/>
      <c r="W1961" s="1"/>
      <c r="X1961" s="1"/>
      <c r="Y1961" s="1"/>
      <c r="Z1961" s="1"/>
      <c r="AA1961" s="1"/>
      <c r="AB1961" s="1"/>
      <c r="AC1961" s="1"/>
      <c r="AD1961" s="1"/>
      <c r="AE1961" s="1"/>
    </row>
    <row r="1962" spans="1:31">
      <c r="A1962" s="1"/>
      <c r="B1962" s="31">
        <f t="shared" si="1192"/>
        <v>2023</v>
      </c>
      <c r="C1962" s="81">
        <v>17</v>
      </c>
      <c r="D1962" s="34"/>
      <c r="E1962" s="35">
        <v>417</v>
      </c>
      <c r="F1962" s="35">
        <v>366</v>
      </c>
      <c r="G1962" s="35"/>
      <c r="H1962" s="35">
        <v>2781894</v>
      </c>
      <c r="I1962" s="34">
        <v>2433426</v>
      </c>
      <c r="J1962" s="34"/>
      <c r="K1962" s="72">
        <v>28562</v>
      </c>
      <c r="L1962" s="36">
        <f t="shared" si="1193"/>
        <v>321.97778682585249</v>
      </c>
      <c r="M1962" s="28">
        <f>IF(L1929=0,0,L1962/L1929*100)</f>
        <v>96.26148764087749</v>
      </c>
      <c r="N1962" s="37">
        <f t="shared" si="1194"/>
        <v>50.107095132237021</v>
      </c>
      <c r="O1962" s="29">
        <f>IF(H1962=0,0,H1962/E1962)</f>
        <v>6671.2086330935253</v>
      </c>
      <c r="P1962" s="30">
        <f>IF(K1962=0,0,K1962/E1962)</f>
        <v>68.494004796163068</v>
      </c>
      <c r="Q1962" s="6"/>
      <c r="R1962" s="7"/>
      <c r="S1962" s="8"/>
      <c r="T1962" s="9"/>
      <c r="U1962" s="5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</row>
    <row r="1963" spans="1:31">
      <c r="A1963" s="1"/>
      <c r="B1963" s="31">
        <f t="shared" si="1192"/>
        <v>2024</v>
      </c>
      <c r="C1963" s="81">
        <v>33</v>
      </c>
      <c r="D1963" s="34"/>
      <c r="E1963" s="35">
        <v>566</v>
      </c>
      <c r="F1963" s="35">
        <v>520</v>
      </c>
      <c r="G1963" s="35"/>
      <c r="H1963" s="35">
        <v>3668177</v>
      </c>
      <c r="I1963" s="34">
        <v>3386937</v>
      </c>
      <c r="J1963" s="34"/>
      <c r="K1963" s="72">
        <v>36777</v>
      </c>
      <c r="L1963" s="36">
        <f t="shared" si="1193"/>
        <v>329.72200459689481</v>
      </c>
      <c r="M1963" s="28">
        <f>IF(L1929=0,0,L1963/L1929*100)</f>
        <v>98.5767713460191</v>
      </c>
      <c r="N1963" s="37">
        <f t="shared" si="1194"/>
        <v>2.4052024977831516</v>
      </c>
      <c r="O1963" s="29">
        <f>IF(H1963=0,0,H1963/E1963)</f>
        <v>6480.8780918727916</v>
      </c>
      <c r="P1963" s="30">
        <f>IF(K1963=0,0,K1963/E1963)</f>
        <v>64.977031802120138</v>
      </c>
      <c r="Q1963" s="6"/>
      <c r="R1963" s="7"/>
      <c r="S1963" s="8"/>
      <c r="T1963" s="9"/>
      <c r="U1963" s="51"/>
      <c r="V1963" s="1"/>
      <c r="W1963" s="1"/>
      <c r="X1963" s="1"/>
      <c r="Y1963" s="1"/>
      <c r="Z1963" s="1"/>
      <c r="AA1963" s="1"/>
      <c r="AB1963" s="1"/>
      <c r="AC1963" s="1"/>
      <c r="AD1963" s="1"/>
      <c r="AE1963" s="1"/>
    </row>
    <row r="1964" spans="1:31">
      <c r="A1964" s="1"/>
      <c r="B1964" s="58" t="s">
        <v>81</v>
      </c>
      <c r="C1964" s="59">
        <v>45</v>
      </c>
      <c r="D1964" s="60">
        <v>31</v>
      </c>
      <c r="E1964" s="61">
        <v>2095</v>
      </c>
      <c r="F1964" s="61">
        <v>1860</v>
      </c>
      <c r="G1964" s="61">
        <v>1718</v>
      </c>
      <c r="H1964" s="61">
        <v>9471141</v>
      </c>
      <c r="I1964" s="60">
        <v>8493406</v>
      </c>
      <c r="J1964" s="60">
        <v>7789848</v>
      </c>
      <c r="K1964" s="73">
        <v>121792</v>
      </c>
      <c r="L1964" s="63">
        <f t="shared" ref="L1964:L2084" si="1195">IF(H1964=0,0,H1964/K1964*3.30578)</f>
        <v>257.07360495746849</v>
      </c>
      <c r="M1964" s="62">
        <v>100</v>
      </c>
      <c r="N1964" s="63"/>
      <c r="O1964" s="64">
        <f t="shared" ref="O1964:O2084" si="1196">IF(H1964=0,0,H1964/E1964)</f>
        <v>4520.8310262529831</v>
      </c>
      <c r="P1964" s="65">
        <f t="shared" ref="P1964:P2084" si="1197">IF(K1964=0,0,K1964/E1964)</f>
        <v>58.134606205250599</v>
      </c>
      <c r="Q1964" s="6">
        <f t="shared" ref="Q1964:Q1979" si="1198">IF(F1964=0,0,F1964/E1964*100)</f>
        <v>88.782816229116946</v>
      </c>
      <c r="R1964" s="7">
        <f t="shared" ref="R1964:R1979" si="1199">IF(G1964=0,0,G1964/E1964*100)</f>
        <v>82.004773269689736</v>
      </c>
      <c r="S1964" s="8">
        <f t="shared" ref="S1964:S1979" si="1200">IF(I1964=0,0,I1964/H1964*100)</f>
        <v>89.676692597016554</v>
      </c>
      <c r="T1964" s="9">
        <f t="shared" ref="T1964:T1979" si="1201">E1964-F1964</f>
        <v>235</v>
      </c>
      <c r="U1964" s="51"/>
      <c r="V1964" s="1"/>
      <c r="W1964" s="1"/>
      <c r="X1964" s="1"/>
      <c r="Y1964" s="1"/>
      <c r="Z1964" s="1"/>
      <c r="AA1964" s="1"/>
      <c r="AB1964" s="1"/>
      <c r="AC1964" s="1"/>
      <c r="AD1964" s="1"/>
      <c r="AE1964" s="1"/>
    </row>
    <row r="1965" spans="1:31">
      <c r="A1965" s="1"/>
      <c r="B1965" s="31">
        <v>1991</v>
      </c>
      <c r="C1965" s="33">
        <v>27</v>
      </c>
      <c r="D1965" s="34">
        <v>7</v>
      </c>
      <c r="E1965" s="35">
        <v>1200</v>
      </c>
      <c r="F1965" s="35">
        <v>898</v>
      </c>
      <c r="G1965" s="35">
        <v>728</v>
      </c>
      <c r="H1965" s="35">
        <v>5225465</v>
      </c>
      <c r="I1965" s="34">
        <v>3812912</v>
      </c>
      <c r="J1965" s="34">
        <v>3046610</v>
      </c>
      <c r="K1965" s="72">
        <v>66565</v>
      </c>
      <c r="L1965" s="36">
        <f t="shared" si="1195"/>
        <v>259.5093170239615</v>
      </c>
      <c r="M1965" s="28">
        <f>IF(L1964=0,0,L1965/L1964*100)</f>
        <v>100.94747652793681</v>
      </c>
      <c r="N1965" s="37">
        <f t="shared" ref="N1965:N1980" si="1202">IF(L1964=0,"     －",IF(L1965=0,"     －",(L1965-L1964)/L1964*100))</f>
        <v>0.94747652793680892</v>
      </c>
      <c r="O1965" s="29">
        <f t="shared" si="1196"/>
        <v>4354.5541666666668</v>
      </c>
      <c r="P1965" s="30">
        <f t="shared" si="1197"/>
        <v>55.470833333333331</v>
      </c>
      <c r="Q1965" s="6">
        <f t="shared" si="1198"/>
        <v>74.833333333333329</v>
      </c>
      <c r="R1965" s="7">
        <f t="shared" si="1199"/>
        <v>60.666666666666671</v>
      </c>
      <c r="S1965" s="8">
        <f t="shared" si="1200"/>
        <v>72.967898550655292</v>
      </c>
      <c r="T1965" s="9">
        <f t="shared" si="1201"/>
        <v>302</v>
      </c>
      <c r="U1965" s="51"/>
      <c r="V1965" s="1"/>
      <c r="W1965" s="1"/>
      <c r="X1965" s="1"/>
      <c r="Y1965" s="1"/>
      <c r="Z1965" s="1"/>
      <c r="AA1965" s="1"/>
      <c r="AB1965" s="1"/>
      <c r="AC1965" s="1"/>
      <c r="AD1965" s="1"/>
      <c r="AE1965" s="1"/>
    </row>
    <row r="1966" spans="1:31">
      <c r="A1966" s="1"/>
      <c r="B1966" s="31">
        <v>1992</v>
      </c>
      <c r="C1966" s="33">
        <v>30</v>
      </c>
      <c r="D1966" s="34">
        <v>12</v>
      </c>
      <c r="E1966" s="35">
        <v>1262</v>
      </c>
      <c r="F1966" s="35">
        <v>1009</v>
      </c>
      <c r="G1966" s="35">
        <v>849</v>
      </c>
      <c r="H1966" s="35">
        <v>5111803</v>
      </c>
      <c r="I1966" s="34">
        <v>4082001</v>
      </c>
      <c r="J1966" s="34">
        <v>3458491</v>
      </c>
      <c r="K1966" s="72">
        <v>81008</v>
      </c>
      <c r="L1966" s="36">
        <f t="shared" si="1195"/>
        <v>208.60280615914476</v>
      </c>
      <c r="M1966" s="28">
        <f>IF(L1964=0,0,L1966/L1964*100)</f>
        <v>81.145167040255657</v>
      </c>
      <c r="N1966" s="37">
        <f t="shared" si="1202"/>
        <v>-19.61644824494542</v>
      </c>
      <c r="O1966" s="29">
        <f t="shared" si="1196"/>
        <v>4050.5570522979397</v>
      </c>
      <c r="P1966" s="30">
        <f t="shared" si="1197"/>
        <v>64.190174326465922</v>
      </c>
      <c r="Q1966" s="6">
        <f t="shared" si="1198"/>
        <v>79.95245641838352</v>
      </c>
      <c r="R1966" s="7">
        <f t="shared" si="1199"/>
        <v>67.274167987321704</v>
      </c>
      <c r="S1966" s="8">
        <f t="shared" si="1200"/>
        <v>79.854427097444869</v>
      </c>
      <c r="T1966" s="9">
        <f t="shared" si="1201"/>
        <v>253</v>
      </c>
      <c r="U1966" s="51"/>
      <c r="V1966" s="1"/>
      <c r="W1966" s="1"/>
      <c r="X1966" s="1"/>
      <c r="Y1966" s="1"/>
      <c r="Z1966" s="1"/>
      <c r="AA1966" s="1"/>
      <c r="AB1966" s="1"/>
      <c r="AC1966" s="1"/>
      <c r="AD1966" s="1"/>
      <c r="AE1966" s="1"/>
    </row>
    <row r="1967" spans="1:31">
      <c r="A1967" s="1"/>
      <c r="B1967" s="31">
        <f>B1966+1</f>
        <v>1993</v>
      </c>
      <c r="C1967" s="33">
        <v>40</v>
      </c>
      <c r="D1967" s="34">
        <v>20</v>
      </c>
      <c r="E1967" s="35">
        <v>1744</v>
      </c>
      <c r="F1967" s="35">
        <v>1624</v>
      </c>
      <c r="G1967" s="35">
        <v>1478</v>
      </c>
      <c r="H1967" s="35">
        <v>7041409</v>
      </c>
      <c r="I1967" s="34">
        <v>6367586</v>
      </c>
      <c r="J1967" s="34">
        <v>5996546</v>
      </c>
      <c r="K1967" s="72">
        <v>110234</v>
      </c>
      <c r="L1967" s="36">
        <f t="shared" si="1195"/>
        <v>211.16306261244262</v>
      </c>
      <c r="M1967" s="28">
        <f>IF(L1964=0,0,L1967/L1964*100)</f>
        <v>82.141090543845792</v>
      </c>
      <c r="N1967" s="37">
        <f t="shared" si="1202"/>
        <v>1.2273355763702494</v>
      </c>
      <c r="O1967" s="29">
        <f t="shared" si="1196"/>
        <v>4037.5051605504586</v>
      </c>
      <c r="P1967" s="30">
        <f t="shared" si="1197"/>
        <v>63.207568807339449</v>
      </c>
      <c r="Q1967" s="6">
        <f t="shared" si="1198"/>
        <v>93.11926605504587</v>
      </c>
      <c r="R1967" s="7">
        <f t="shared" si="1199"/>
        <v>84.747706422018354</v>
      </c>
      <c r="S1967" s="8">
        <f t="shared" si="1200"/>
        <v>90.430565814313582</v>
      </c>
      <c r="T1967" s="9">
        <f t="shared" si="1201"/>
        <v>120</v>
      </c>
      <c r="U1967" s="51"/>
      <c r="V1967" s="1"/>
      <c r="W1967" s="1"/>
      <c r="X1967" s="1"/>
      <c r="Y1967" s="1"/>
      <c r="Z1967" s="1"/>
      <c r="AA1967" s="1"/>
      <c r="AB1967" s="1"/>
      <c r="AC1967" s="1"/>
      <c r="AD1967" s="1"/>
      <c r="AE1967" s="1"/>
    </row>
    <row r="1968" spans="1:31">
      <c r="A1968" s="1"/>
      <c r="B1968" s="31">
        <f t="shared" ref="B1968:B1988" si="1203">B1967+1</f>
        <v>1994</v>
      </c>
      <c r="C1968" s="33">
        <v>49</v>
      </c>
      <c r="D1968" s="34">
        <v>34</v>
      </c>
      <c r="E1968" s="35">
        <v>1867</v>
      </c>
      <c r="F1968" s="35">
        <v>1724</v>
      </c>
      <c r="G1968" s="35">
        <v>1550</v>
      </c>
      <c r="H1968" s="35">
        <v>7208308</v>
      </c>
      <c r="I1968" s="34">
        <v>6641143</v>
      </c>
      <c r="J1968" s="34">
        <v>5947663</v>
      </c>
      <c r="K1968" s="72">
        <v>119341</v>
      </c>
      <c r="L1968" s="36">
        <f t="shared" si="1195"/>
        <v>199.67220335207514</v>
      </c>
      <c r="M1968" s="28">
        <f>IF(L1964=0,0,L1968/L1964*100)</f>
        <v>77.671219254543814</v>
      </c>
      <c r="N1968" s="37">
        <f t="shared" si="1202"/>
        <v>-5.441699470639513</v>
      </c>
      <c r="O1968" s="29">
        <f t="shared" si="1196"/>
        <v>3860.9041242635244</v>
      </c>
      <c r="P1968" s="30">
        <f t="shared" si="1197"/>
        <v>63.921264059989291</v>
      </c>
      <c r="Q1968" s="6">
        <f t="shared" si="1198"/>
        <v>92.340653454740234</v>
      </c>
      <c r="R1968" s="7">
        <f t="shared" si="1199"/>
        <v>83.020889126941626</v>
      </c>
      <c r="S1968" s="8">
        <f t="shared" si="1200"/>
        <v>92.131787376455051</v>
      </c>
      <c r="T1968" s="9">
        <f t="shared" si="1201"/>
        <v>143</v>
      </c>
      <c r="U1968" s="51"/>
      <c r="V1968" s="1"/>
      <c r="W1968" s="1"/>
      <c r="X1968" s="1"/>
      <c r="Y1968" s="1"/>
      <c r="Z1968" s="1"/>
      <c r="AA1968" s="1"/>
      <c r="AB1968" s="1"/>
      <c r="AC1968" s="1"/>
      <c r="AD1968" s="1"/>
      <c r="AE1968" s="1"/>
    </row>
    <row r="1969" spans="1:31">
      <c r="A1969" s="1"/>
      <c r="B1969" s="31">
        <f t="shared" si="1203"/>
        <v>1995</v>
      </c>
      <c r="C1969" s="33">
        <v>64</v>
      </c>
      <c r="D1969" s="34">
        <v>38</v>
      </c>
      <c r="E1969" s="35">
        <v>2604</v>
      </c>
      <c r="F1969" s="35">
        <v>2424</v>
      </c>
      <c r="G1969" s="35">
        <v>2124</v>
      </c>
      <c r="H1969" s="35">
        <v>9073174</v>
      </c>
      <c r="I1969" s="34">
        <v>8428281</v>
      </c>
      <c r="J1969" s="34">
        <v>7384575</v>
      </c>
      <c r="K1969" s="72">
        <v>169959</v>
      </c>
      <c r="L1969" s="36">
        <f t="shared" si="1195"/>
        <v>176.47736892850628</v>
      </c>
      <c r="M1969" s="28">
        <f>IF(L1964=0,0,L1969/L1964*100)</f>
        <v>68.648575942949705</v>
      </c>
      <c r="N1969" s="37">
        <f t="shared" si="1202"/>
        <v>-11.616456389110009</v>
      </c>
      <c r="O1969" s="29">
        <f t="shared" si="1196"/>
        <v>3484.3218125960061</v>
      </c>
      <c r="P1969" s="30">
        <f t="shared" si="1197"/>
        <v>65.268433179723502</v>
      </c>
      <c r="Q1969" s="6">
        <f t="shared" si="1198"/>
        <v>93.087557603686633</v>
      </c>
      <c r="R1969" s="7">
        <f t="shared" si="1199"/>
        <v>81.566820276497694</v>
      </c>
      <c r="S1969" s="8">
        <f t="shared" si="1200"/>
        <v>92.892310893629954</v>
      </c>
      <c r="T1969" s="9">
        <f t="shared" si="1201"/>
        <v>180</v>
      </c>
      <c r="U1969" s="51"/>
      <c r="V1969" s="1"/>
      <c r="W1969" s="1"/>
      <c r="X1969" s="1"/>
      <c r="Y1969" s="1"/>
      <c r="Z1969" s="1"/>
      <c r="AA1969" s="1"/>
      <c r="AB1969" s="1"/>
      <c r="AC1969" s="1"/>
      <c r="AD1969" s="1"/>
      <c r="AE1969" s="1"/>
    </row>
    <row r="1970" spans="1:31">
      <c r="A1970" s="1"/>
      <c r="B1970" s="31">
        <f t="shared" si="1203"/>
        <v>1996</v>
      </c>
      <c r="C1970" s="33">
        <v>44</v>
      </c>
      <c r="D1970" s="34">
        <v>11</v>
      </c>
      <c r="E1970" s="35">
        <v>1821</v>
      </c>
      <c r="F1970" s="35">
        <v>1739</v>
      </c>
      <c r="G1970" s="35">
        <v>1583</v>
      </c>
      <c r="H1970" s="35">
        <v>6398933</v>
      </c>
      <c r="I1970" s="34">
        <v>6120915</v>
      </c>
      <c r="J1970" s="34">
        <v>5602035</v>
      </c>
      <c r="K1970" s="72">
        <v>127315</v>
      </c>
      <c r="L1970" s="36">
        <f t="shared" si="1195"/>
        <v>166.15060859081805</v>
      </c>
      <c r="M1970" s="28">
        <f>IF(L1964=0,0,L1970/L1964*100)</f>
        <v>64.631531742944532</v>
      </c>
      <c r="N1970" s="37">
        <f t="shared" si="1202"/>
        <v>-5.8516060163338892</v>
      </c>
      <c r="O1970" s="29">
        <f t="shared" si="1196"/>
        <v>3513.9665019220211</v>
      </c>
      <c r="P1970" s="30">
        <f t="shared" si="1197"/>
        <v>69.914881933003841</v>
      </c>
      <c r="Q1970" s="6">
        <f t="shared" si="1198"/>
        <v>95.496979681493684</v>
      </c>
      <c r="R1970" s="7">
        <f t="shared" si="1199"/>
        <v>86.930258099945092</v>
      </c>
      <c r="S1970" s="8">
        <f t="shared" si="1200"/>
        <v>95.65524439777694</v>
      </c>
      <c r="T1970" s="9">
        <f t="shared" si="1201"/>
        <v>82</v>
      </c>
      <c r="U1970" s="51"/>
      <c r="V1970" s="1"/>
      <c r="W1970" s="1"/>
      <c r="X1970" s="1"/>
      <c r="Y1970" s="1"/>
      <c r="Z1970" s="1"/>
      <c r="AA1970" s="1"/>
      <c r="AB1970" s="1"/>
      <c r="AC1970" s="1"/>
      <c r="AD1970" s="1"/>
      <c r="AE1970" s="1"/>
    </row>
    <row r="1971" spans="1:31">
      <c r="A1971" s="1"/>
      <c r="B1971" s="31">
        <f t="shared" si="1203"/>
        <v>1997</v>
      </c>
      <c r="C1971" s="33">
        <v>27</v>
      </c>
      <c r="D1971">
        <v>10</v>
      </c>
      <c r="E1971" s="35">
        <v>1287</v>
      </c>
      <c r="F1971" s="35">
        <v>1148</v>
      </c>
      <c r="G1971" s="35">
        <v>1000</v>
      </c>
      <c r="H1971" s="35">
        <v>4552719</v>
      </c>
      <c r="I1971" s="34">
        <v>4085843</v>
      </c>
      <c r="J1971" s="34">
        <v>3559357</v>
      </c>
      <c r="K1971" s="72">
        <v>94055</v>
      </c>
      <c r="L1971" s="36">
        <f t="shared" si="1195"/>
        <v>160.0158143194939</v>
      </c>
      <c r="M1971" s="28">
        <f>IF(L1964=0,0,L1971/L1964*100)</f>
        <v>62.245135725220678</v>
      </c>
      <c r="N1971" s="37">
        <f t="shared" si="1202"/>
        <v>-3.6923092388017769</v>
      </c>
      <c r="O1971" s="29">
        <f t="shared" si="1196"/>
        <v>3537.4662004662005</v>
      </c>
      <c r="P1971" s="30">
        <f t="shared" si="1197"/>
        <v>73.080808080808083</v>
      </c>
      <c r="Q1971" s="6">
        <f t="shared" si="1198"/>
        <v>89.199689199689203</v>
      </c>
      <c r="R1971" s="7">
        <f t="shared" si="1199"/>
        <v>77.700077700077699</v>
      </c>
      <c r="S1971" s="8">
        <f t="shared" si="1200"/>
        <v>89.745117148675334</v>
      </c>
      <c r="T1971" s="9">
        <f t="shared" si="1201"/>
        <v>139</v>
      </c>
      <c r="U1971" s="51"/>
      <c r="V1971" s="1"/>
      <c r="W1971" s="1"/>
      <c r="X1971" s="1"/>
      <c r="Y1971" s="1"/>
      <c r="Z1971" s="1"/>
      <c r="AA1971" s="1"/>
      <c r="AB1971" s="1"/>
      <c r="AC1971" s="1"/>
      <c r="AD1971" s="1"/>
      <c r="AE1971" s="1"/>
    </row>
    <row r="1972" spans="1:31">
      <c r="A1972" s="1"/>
      <c r="B1972" s="31">
        <f t="shared" si="1203"/>
        <v>1998</v>
      </c>
      <c r="C1972" s="33">
        <v>57</v>
      </c>
      <c r="D1972" s="34">
        <v>30</v>
      </c>
      <c r="E1972" s="35">
        <v>1757</v>
      </c>
      <c r="F1972" s="35">
        <v>1588</v>
      </c>
      <c r="G1972" s="35">
        <v>1354</v>
      </c>
      <c r="H1972" s="35">
        <v>6081120</v>
      </c>
      <c r="I1972" s="34">
        <v>5447500</v>
      </c>
      <c r="J1972" s="34">
        <v>4642560</v>
      </c>
      <c r="K1972" s="72">
        <v>127580</v>
      </c>
      <c r="L1972" s="36">
        <f t="shared" si="1195"/>
        <v>157.57050379056278</v>
      </c>
      <c r="M1972" s="28">
        <f>IF(L1964=0,0,L1972/L1964*100)</f>
        <v>61.293925456342372</v>
      </c>
      <c r="N1972" s="37">
        <f t="shared" si="1202"/>
        <v>-1.5281680372220667</v>
      </c>
      <c r="O1972" s="29">
        <f t="shared" si="1196"/>
        <v>3461.0813887307913</v>
      </c>
      <c r="P1972" s="30">
        <f t="shared" si="1197"/>
        <v>72.612407512805916</v>
      </c>
      <c r="Q1972" s="6">
        <f t="shared" si="1198"/>
        <v>90.381331815594763</v>
      </c>
      <c r="R1972" s="7">
        <f t="shared" si="1199"/>
        <v>77.063175867956744</v>
      </c>
      <c r="S1972" s="8">
        <f t="shared" si="1200"/>
        <v>89.58053779566923</v>
      </c>
      <c r="T1972" s="9">
        <f t="shared" si="1201"/>
        <v>169</v>
      </c>
      <c r="U1972" s="51"/>
      <c r="V1972" s="1"/>
      <c r="W1972" s="1"/>
      <c r="X1972" s="1"/>
      <c r="Y1972" s="1"/>
      <c r="Z1972" s="1"/>
      <c r="AA1972" s="1"/>
      <c r="AB1972" s="1"/>
      <c r="AC1972" s="1"/>
      <c r="AD1972" s="1"/>
      <c r="AE1972" s="1"/>
    </row>
    <row r="1973" spans="1:31">
      <c r="A1973" s="1"/>
      <c r="B1973" s="31">
        <f t="shared" si="1203"/>
        <v>1999</v>
      </c>
      <c r="C1973" s="33">
        <v>63</v>
      </c>
      <c r="D1973" s="34">
        <v>37</v>
      </c>
      <c r="E1973" s="35">
        <v>1875</v>
      </c>
      <c r="F1973" s="35">
        <v>1692</v>
      </c>
      <c r="G1973" s="35">
        <v>1431</v>
      </c>
      <c r="H1973" s="35">
        <v>6098150</v>
      </c>
      <c r="I1973" s="34">
        <v>5500900</v>
      </c>
      <c r="J1973" s="34">
        <v>4636970</v>
      </c>
      <c r="K1973" s="72">
        <v>137304</v>
      </c>
      <c r="L1973" s="36">
        <f t="shared" si="1195"/>
        <v>146.82123104206724</v>
      </c>
      <c r="M1973" s="28">
        <f>IF(L1964=0,0,L1973/L1964*100)</f>
        <v>57.112526611340776</v>
      </c>
      <c r="N1973" s="37">
        <f t="shared" si="1202"/>
        <v>-6.8218813102121576</v>
      </c>
      <c r="O1973" s="29">
        <f t="shared" si="1196"/>
        <v>3252.3466666666668</v>
      </c>
      <c r="P1973" s="30">
        <f t="shared" si="1197"/>
        <v>73.228800000000007</v>
      </c>
      <c r="Q1973" s="6">
        <f t="shared" si="1198"/>
        <v>90.24</v>
      </c>
      <c r="R1973" s="7">
        <f t="shared" si="1199"/>
        <v>76.319999999999993</v>
      </c>
      <c r="S1973" s="8">
        <f t="shared" si="1200"/>
        <v>90.20604609594713</v>
      </c>
      <c r="T1973" s="9">
        <f t="shared" si="1201"/>
        <v>183</v>
      </c>
      <c r="U1973" s="51"/>
      <c r="V1973" s="1"/>
      <c r="W1973" s="1"/>
      <c r="X1973" s="1"/>
      <c r="Y1973" s="1"/>
      <c r="Z1973" s="1"/>
      <c r="AA1973" s="1"/>
      <c r="AB1973" s="1"/>
      <c r="AC1973" s="1"/>
      <c r="AD1973" s="1"/>
      <c r="AE1973" s="1"/>
    </row>
    <row r="1974" spans="1:31">
      <c r="A1974" s="1"/>
      <c r="B1974" s="31">
        <f t="shared" si="1203"/>
        <v>2000</v>
      </c>
      <c r="C1974" s="33">
        <v>56</v>
      </c>
      <c r="D1974" s="34">
        <v>32</v>
      </c>
      <c r="E1974" s="35">
        <v>2032</v>
      </c>
      <c r="F1974" s="35">
        <v>1717</v>
      </c>
      <c r="G1974" s="35">
        <v>1464</v>
      </c>
      <c r="H1974" s="35">
        <v>6317240</v>
      </c>
      <c r="I1974" s="34">
        <v>5376200</v>
      </c>
      <c r="J1974" s="34">
        <v>4617360</v>
      </c>
      <c r="K1974" s="72">
        <v>150073</v>
      </c>
      <c r="L1974" s="36">
        <f t="shared" si="1195"/>
        <v>139.154982223318</v>
      </c>
      <c r="M1974" s="28">
        <f>IF(L1964=0,0,L1974/L1964*100)</f>
        <v>54.13040449887513</v>
      </c>
      <c r="N1974" s="37">
        <f t="shared" si="1202"/>
        <v>-5.2214851791786874</v>
      </c>
      <c r="O1974" s="29">
        <f t="shared" si="1196"/>
        <v>3108.8779527559054</v>
      </c>
      <c r="P1974" s="30">
        <f t="shared" si="1197"/>
        <v>73.854822834645674</v>
      </c>
      <c r="Q1974" s="6">
        <f t="shared" si="1198"/>
        <v>84.498031496062993</v>
      </c>
      <c r="R1974" s="7">
        <f t="shared" si="1199"/>
        <v>72.047244094488192</v>
      </c>
      <c r="S1974" s="8">
        <f t="shared" si="1200"/>
        <v>85.103621201664012</v>
      </c>
      <c r="T1974" s="9">
        <f t="shared" si="1201"/>
        <v>315</v>
      </c>
      <c r="U1974" s="51"/>
      <c r="V1974" s="1"/>
      <c r="W1974" s="1"/>
      <c r="X1974" s="1"/>
      <c r="Y1974" s="1"/>
      <c r="Z1974" s="1"/>
      <c r="AA1974" s="1"/>
      <c r="AB1974" s="1"/>
      <c r="AC1974" s="1"/>
      <c r="AD1974" s="1"/>
      <c r="AE1974" s="1"/>
    </row>
    <row r="1975" spans="1:31">
      <c r="A1975" s="1"/>
      <c r="B1975" s="31">
        <f t="shared" si="1203"/>
        <v>2001</v>
      </c>
      <c r="C1975" s="33">
        <v>39</v>
      </c>
      <c r="D1975" s="34"/>
      <c r="E1975" s="35">
        <v>1720</v>
      </c>
      <c r="F1975" s="35">
        <v>1524</v>
      </c>
      <c r="G1975" s="35">
        <v>1455</v>
      </c>
      <c r="H1975" s="35">
        <v>5788382</v>
      </c>
      <c r="I1975" s="34">
        <v>5160682</v>
      </c>
      <c r="J1975" s="34"/>
      <c r="K1975" s="72">
        <v>137115</v>
      </c>
      <c r="L1975" s="36">
        <f t="shared" si="1195"/>
        <v>139.55524521722643</v>
      </c>
      <c r="M1975" s="28">
        <f>IF(L1964=0,0,L1975/L1964*100)</f>
        <v>54.286104261973968</v>
      </c>
      <c r="N1975" s="37">
        <f t="shared" si="1202"/>
        <v>0.28763827748982723</v>
      </c>
      <c r="O1975" s="29">
        <f t="shared" si="1196"/>
        <v>3365.3383720930233</v>
      </c>
      <c r="P1975" s="30">
        <f t="shared" si="1197"/>
        <v>79.718023255813947</v>
      </c>
      <c r="Q1975" s="6">
        <f t="shared" si="1198"/>
        <v>88.604651162790688</v>
      </c>
      <c r="R1975" s="7">
        <f t="shared" si="1199"/>
        <v>84.593023255813947</v>
      </c>
      <c r="S1975" s="8">
        <f t="shared" si="1200"/>
        <v>89.155864281244746</v>
      </c>
      <c r="T1975" s="9">
        <f t="shared" si="1201"/>
        <v>196</v>
      </c>
      <c r="U1975" s="51"/>
      <c r="V1975" s="1"/>
      <c r="W1975" s="1"/>
      <c r="X1975" s="1"/>
      <c r="Y1975" s="1"/>
      <c r="Z1975" s="1"/>
      <c r="AA1975" s="1"/>
      <c r="AB1975" s="1"/>
      <c r="AC1975" s="1"/>
      <c r="AD1975" s="1"/>
      <c r="AE1975" s="1"/>
    </row>
    <row r="1976" spans="1:31">
      <c r="A1976" s="1"/>
      <c r="B1976" s="31">
        <f t="shared" si="1203"/>
        <v>2002</v>
      </c>
      <c r="C1976" s="33">
        <v>53</v>
      </c>
      <c r="D1976" s="34"/>
      <c r="E1976" s="35">
        <v>1858</v>
      </c>
      <c r="F1976" s="35">
        <v>1750</v>
      </c>
      <c r="G1976" s="35">
        <v>1568</v>
      </c>
      <c r="H1976" s="35">
        <v>6062876</v>
      </c>
      <c r="I1976" s="34">
        <v>5701851</v>
      </c>
      <c r="J1976" s="34"/>
      <c r="K1976" s="72">
        <v>153171</v>
      </c>
      <c r="L1976" s="36">
        <f t="shared" si="1195"/>
        <v>130.85071079564668</v>
      </c>
      <c r="M1976" s="28">
        <f>IF(L1964=0,0,L1976/L1964*100)</f>
        <v>50.900095642761634</v>
      </c>
      <c r="N1976" s="37">
        <f t="shared" si="1202"/>
        <v>-6.2373394909167343</v>
      </c>
      <c r="O1976" s="29">
        <f t="shared" si="1196"/>
        <v>3263.1194833153927</v>
      </c>
      <c r="P1976" s="30">
        <f t="shared" si="1197"/>
        <v>82.438643702906347</v>
      </c>
      <c r="Q1976" s="6">
        <f t="shared" si="1198"/>
        <v>94.187298170075351</v>
      </c>
      <c r="R1976" s="7">
        <f t="shared" si="1199"/>
        <v>84.391819160387513</v>
      </c>
      <c r="S1976" s="8">
        <f t="shared" si="1200"/>
        <v>94.045317766683667</v>
      </c>
      <c r="T1976" s="9">
        <f t="shared" si="1201"/>
        <v>108</v>
      </c>
      <c r="U1976" s="5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</row>
    <row r="1977" spans="1:31">
      <c r="A1977" s="1"/>
      <c r="B1977" s="31">
        <f t="shared" si="1203"/>
        <v>2003</v>
      </c>
      <c r="C1977" s="33">
        <v>41</v>
      </c>
      <c r="D1977" s="34"/>
      <c r="E1977" s="35">
        <v>1014</v>
      </c>
      <c r="F1977" s="35">
        <v>969</v>
      </c>
      <c r="G1977" s="35"/>
      <c r="H1977" s="35">
        <v>3024691</v>
      </c>
      <c r="I1977" s="34">
        <v>2903955</v>
      </c>
      <c r="J1977" s="34"/>
      <c r="K1977" s="72">
        <v>80199</v>
      </c>
      <c r="L1977" s="36">
        <f t="shared" si="1195"/>
        <v>124.67690387635756</v>
      </c>
      <c r="M1977" s="28">
        <f>IF(L1964=0,0,L1977/L1964*100)</f>
        <v>48.498523952696239</v>
      </c>
      <c r="N1977" s="37">
        <f t="shared" si="1202"/>
        <v>-4.7182066354465073</v>
      </c>
      <c r="O1977" s="29">
        <f t="shared" si="1196"/>
        <v>2982.9299802761343</v>
      </c>
      <c r="P1977" s="30">
        <f t="shared" si="1197"/>
        <v>79.091715976331358</v>
      </c>
      <c r="Q1977" s="15">
        <f t="shared" si="1198"/>
        <v>95.562130177514788</v>
      </c>
      <c r="R1977" s="16">
        <f t="shared" si="1199"/>
        <v>0</v>
      </c>
      <c r="S1977" s="17">
        <f t="shared" si="1200"/>
        <v>96.008319527515368</v>
      </c>
      <c r="T1977" s="18">
        <f t="shared" si="1201"/>
        <v>45</v>
      </c>
      <c r="U1977" s="51"/>
      <c r="V1977" s="1"/>
      <c r="W1977" s="1"/>
      <c r="X1977" s="1"/>
      <c r="Y1977" s="1"/>
      <c r="Z1977" s="1"/>
      <c r="AA1977" s="1"/>
      <c r="AB1977" s="1"/>
      <c r="AC1977" s="1"/>
      <c r="AD1977" s="1"/>
      <c r="AE1977" s="1"/>
    </row>
    <row r="1978" spans="1:31">
      <c r="A1978" s="1"/>
      <c r="B1978" s="31">
        <f t="shared" si="1203"/>
        <v>2004</v>
      </c>
      <c r="C1978" s="33">
        <v>33</v>
      </c>
      <c r="D1978" s="34"/>
      <c r="E1978" s="35">
        <v>795</v>
      </c>
      <c r="F1978" s="35">
        <v>760</v>
      </c>
      <c r="G1978" s="35"/>
      <c r="H1978" s="35">
        <v>2499990</v>
      </c>
      <c r="I1978" s="34">
        <v>2387438</v>
      </c>
      <c r="J1978" s="34"/>
      <c r="K1978" s="72">
        <v>60485</v>
      </c>
      <c r="L1978" s="36">
        <f t="shared" si="1195"/>
        <v>136.63580957592791</v>
      </c>
      <c r="M1978" s="28">
        <f>IF(L1964=0,0,L1978/L1964*100)</f>
        <v>53.150462334915169</v>
      </c>
      <c r="N1978" s="37">
        <f t="shared" si="1202"/>
        <v>9.5919174504285358</v>
      </c>
      <c r="O1978" s="29">
        <f t="shared" si="1196"/>
        <v>3144.6415094339623</v>
      </c>
      <c r="P1978" s="30">
        <f t="shared" si="1197"/>
        <v>76.081761006289312</v>
      </c>
      <c r="Q1978" s="6">
        <f t="shared" si="1198"/>
        <v>95.59748427672956</v>
      </c>
      <c r="R1978" s="7">
        <f t="shared" si="1199"/>
        <v>0</v>
      </c>
      <c r="S1978" s="8">
        <f t="shared" si="1200"/>
        <v>95.497901991607975</v>
      </c>
      <c r="T1978" s="9">
        <f t="shared" si="1201"/>
        <v>35</v>
      </c>
      <c r="U1978" s="51"/>
      <c r="V1978" s="1"/>
      <c r="W1978" s="1"/>
      <c r="X1978" s="1"/>
      <c r="Y1978" s="1"/>
      <c r="Z1978" s="1"/>
      <c r="AA1978" s="1"/>
      <c r="AB1978" s="1"/>
      <c r="AC1978" s="1"/>
      <c r="AD1978" s="1"/>
      <c r="AE1978" s="1"/>
    </row>
    <row r="1979" spans="1:31">
      <c r="A1979" s="1"/>
      <c r="B1979" s="31">
        <f t="shared" si="1203"/>
        <v>2005</v>
      </c>
      <c r="C1979" s="33">
        <v>60</v>
      </c>
      <c r="D1979" s="34"/>
      <c r="E1979" s="35">
        <v>1479</v>
      </c>
      <c r="F1979" s="35">
        <v>1352</v>
      </c>
      <c r="G1979" s="35"/>
      <c r="H1979" s="35">
        <v>4649000</v>
      </c>
      <c r="I1979" s="34">
        <v>4255681</v>
      </c>
      <c r="J1979" s="34"/>
      <c r="K1979" s="72">
        <v>110497</v>
      </c>
      <c r="L1979" s="36">
        <f t="shared" si="1195"/>
        <v>139.08586857561744</v>
      </c>
      <c r="M1979" s="28">
        <f>IF(L1964=0,0,L1979/L1964*100)</f>
        <v>54.103519728767367</v>
      </c>
      <c r="N1979" s="37">
        <f t="shared" si="1202"/>
        <v>1.7931309568799711</v>
      </c>
      <c r="O1979" s="29">
        <f t="shared" si="1196"/>
        <v>3143.340094658553</v>
      </c>
      <c r="P1979" s="30">
        <f t="shared" si="1197"/>
        <v>74.710615280594993</v>
      </c>
      <c r="Q1979" s="6">
        <f t="shared" si="1198"/>
        <v>91.413116970926296</v>
      </c>
      <c r="R1979" s="7">
        <f t="shared" si="1199"/>
        <v>0</v>
      </c>
      <c r="S1979" s="8">
        <f t="shared" si="1200"/>
        <v>91.539707463970743</v>
      </c>
      <c r="T1979" s="9">
        <f t="shared" si="1201"/>
        <v>127</v>
      </c>
      <c r="U1979" s="5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</row>
    <row r="1980" spans="1:31">
      <c r="A1980" s="1"/>
      <c r="B1980" s="31">
        <f t="shared" si="1203"/>
        <v>2006</v>
      </c>
      <c r="C1980" s="33">
        <v>38</v>
      </c>
      <c r="D1980" s="34">
        <v>0</v>
      </c>
      <c r="E1980" s="35">
        <v>908</v>
      </c>
      <c r="F1980" s="35">
        <v>833</v>
      </c>
      <c r="G1980" s="35">
        <v>0</v>
      </c>
      <c r="H1980" s="35">
        <v>2760544</v>
      </c>
      <c r="I1980" s="34">
        <v>2517180</v>
      </c>
      <c r="J1980" s="34">
        <v>0</v>
      </c>
      <c r="K1980" s="72">
        <v>67838</v>
      </c>
      <c r="L1980" s="36">
        <f t="shared" si="1195"/>
        <v>134.52270326837464</v>
      </c>
      <c r="M1980" s="28">
        <f>IF(L1964=0,0,L1980/L1964*100)</f>
        <v>52.328477398770957</v>
      </c>
      <c r="N1980" s="37">
        <f t="shared" si="1202"/>
        <v>-3.2808259774873685</v>
      </c>
      <c r="O1980" s="29">
        <f t="shared" si="1196"/>
        <v>3040.2466960352422</v>
      </c>
      <c r="P1980" s="30">
        <f t="shared" si="1197"/>
        <v>74.711453744493397</v>
      </c>
      <c r="Q1980" s="6"/>
      <c r="R1980" s="7"/>
      <c r="S1980" s="8"/>
      <c r="T1980" s="9"/>
      <c r="U1980" s="5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</row>
    <row r="1981" spans="1:31">
      <c r="A1981" s="1"/>
      <c r="B1981" s="31">
        <f t="shared" si="1203"/>
        <v>2007</v>
      </c>
      <c r="C1981" s="33">
        <v>50</v>
      </c>
      <c r="D1981" s="34"/>
      <c r="E1981" s="35">
        <v>975</v>
      </c>
      <c r="F1981" s="35">
        <v>795</v>
      </c>
      <c r="G1981" s="35"/>
      <c r="H1981" s="35">
        <v>3283985</v>
      </c>
      <c r="I1981" s="34">
        <v>2676523</v>
      </c>
      <c r="J1981" s="34"/>
      <c r="K1981" s="72">
        <v>73383</v>
      </c>
      <c r="L1981" s="36">
        <f t="shared" ref="L1981:L1986" si="1204">IF(H1981=0,0,H1981/K1981*3.30578)</f>
        <v>147.93796837550931</v>
      </c>
      <c r="M1981" s="28">
        <f>IF(L1964=0,0,L1981/L1964*100)</f>
        <v>57.54693034315401</v>
      </c>
      <c r="N1981" s="37">
        <f>IF(L1980=0,"     －",IF(L1981=0,"     －",(L1981-L1980)/L1980*100))</f>
        <v>9.9724914688720112</v>
      </c>
      <c r="O1981" s="29">
        <f>IF(H1981=0,0,H1981/E1981)</f>
        <v>3368.1897435897436</v>
      </c>
      <c r="P1981" s="30">
        <f>IF(K1981=0,0,K1981/E1981)</f>
        <v>75.264615384615382</v>
      </c>
      <c r="Q1981" s="6"/>
      <c r="R1981" s="7"/>
      <c r="S1981" s="8"/>
      <c r="T1981" s="9"/>
      <c r="U1981" s="5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</row>
    <row r="1982" spans="1:31">
      <c r="A1982" s="1"/>
      <c r="B1982" s="31">
        <f t="shared" si="1203"/>
        <v>2008</v>
      </c>
      <c r="C1982" s="33">
        <v>45</v>
      </c>
      <c r="D1982" s="34"/>
      <c r="E1982" s="35">
        <v>733</v>
      </c>
      <c r="F1982" s="35">
        <v>604</v>
      </c>
      <c r="G1982" s="35"/>
      <c r="H1982" s="35">
        <v>2437521</v>
      </c>
      <c r="I1982" s="34">
        <v>2000655</v>
      </c>
      <c r="J1982" s="34"/>
      <c r="K1982" s="72">
        <v>53898</v>
      </c>
      <c r="L1982" s="36">
        <f t="shared" si="1204"/>
        <v>149.50291608927975</v>
      </c>
      <c r="M1982" s="28">
        <f>IF(L1964=0,0,L1982/L1964*100)</f>
        <v>58.15568506693414</v>
      </c>
      <c r="N1982" s="37">
        <f>IF(L1981=0,"     －",IF(L1982=0,"     －",(L1982-L1981)/L1981*100))</f>
        <v>1.0578404793272185</v>
      </c>
      <c r="O1982" s="29">
        <f>IF(H1982=0,0,H1982/E1982)</f>
        <v>3325.4038199181446</v>
      </c>
      <c r="P1982" s="30">
        <f>IF(K1982=0,0,K1982/E1982)</f>
        <v>73.530695770804911</v>
      </c>
      <c r="Q1982" s="6"/>
      <c r="R1982" s="7"/>
      <c r="S1982" s="8"/>
      <c r="T1982" s="9"/>
      <c r="U1982" s="5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</row>
    <row r="1983" spans="1:31">
      <c r="A1983" s="1"/>
      <c r="B1983" s="31">
        <f t="shared" si="1203"/>
        <v>2009</v>
      </c>
      <c r="C1983" s="33">
        <v>19</v>
      </c>
      <c r="D1983" s="34"/>
      <c r="E1983" s="35">
        <v>310</v>
      </c>
      <c r="F1983" s="35">
        <v>284</v>
      </c>
      <c r="G1983" s="35"/>
      <c r="H1983" s="35">
        <v>947686</v>
      </c>
      <c r="I1983" s="34">
        <v>861488</v>
      </c>
      <c r="J1983" s="34"/>
      <c r="K1983" s="72">
        <v>23363</v>
      </c>
      <c r="L1983" s="36">
        <f t="shared" si="1204"/>
        <v>134.09414138081581</v>
      </c>
      <c r="M1983" s="28">
        <f>IF(L1964=0,0,L1983/L1964*100)</f>
        <v>52.161769545730294</v>
      </c>
      <c r="N1983" s="37">
        <f>IF(L1982=0,"     －",IF(L1983=0,"     －",(L1983-L1982)/L1982*100))</f>
        <v>-10.30667167673316</v>
      </c>
      <c r="O1983" s="29">
        <f>IF(H1983=0,0,H1983/E1983)</f>
        <v>3057.0516129032258</v>
      </c>
      <c r="P1983" s="30">
        <f>IF(K1983=0,0,K1983/E1983)</f>
        <v>75.364516129032253</v>
      </c>
      <c r="Q1983" s="6"/>
      <c r="R1983" s="7"/>
      <c r="S1983" s="8"/>
      <c r="T1983" s="9"/>
      <c r="U1983" s="5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</row>
    <row r="1984" spans="1:31">
      <c r="A1984" s="1"/>
      <c r="B1984" s="31">
        <f t="shared" si="1203"/>
        <v>2010</v>
      </c>
      <c r="C1984" s="33">
        <v>14</v>
      </c>
      <c r="D1984" s="34"/>
      <c r="E1984" s="35">
        <v>331</v>
      </c>
      <c r="F1984" s="35">
        <v>303</v>
      </c>
      <c r="G1984" s="35"/>
      <c r="H1984" s="35">
        <v>1049084</v>
      </c>
      <c r="I1984" s="34">
        <v>967004</v>
      </c>
      <c r="J1984" s="34"/>
      <c r="K1984" s="72">
        <v>23345</v>
      </c>
      <c r="L1984" s="36">
        <f t="shared" si="1204"/>
        <v>148.5560464990362</v>
      </c>
      <c r="M1984" s="28">
        <f>IF(L1964=0,0,L1984/L1964*100)</f>
        <v>57.787358808623715</v>
      </c>
      <c r="N1984" s="37">
        <f>IF(L1983=0,"     －",IF(L1984=0,"     －",(L1984-L1983)/L1983*100))</f>
        <v>10.784889607630076</v>
      </c>
      <c r="O1984" s="29">
        <f>IF(H1984=0,0,H1984/E1984)</f>
        <v>3169.4380664652567</v>
      </c>
      <c r="P1984" s="30">
        <f>IF(K1984=0,0,K1984/E1984)</f>
        <v>70.528700906344412</v>
      </c>
      <c r="Q1984" s="6"/>
      <c r="R1984" s="7"/>
      <c r="S1984" s="8"/>
      <c r="T1984" s="9"/>
      <c r="U1984" s="5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</row>
    <row r="1985" spans="1:31">
      <c r="A1985" s="1"/>
      <c r="B1985" s="31">
        <f t="shared" si="1203"/>
        <v>2011</v>
      </c>
      <c r="C1985" s="33">
        <v>25</v>
      </c>
      <c r="D1985" s="34"/>
      <c r="E1985" s="35">
        <v>521</v>
      </c>
      <c r="F1985" s="35">
        <v>466</v>
      </c>
      <c r="G1985" s="35"/>
      <c r="H1985" s="35">
        <v>1566780</v>
      </c>
      <c r="I1985" s="34">
        <v>1401030</v>
      </c>
      <c r="J1985" s="34"/>
      <c r="K1985" s="72">
        <v>36902</v>
      </c>
      <c r="L1985" s="36">
        <f t="shared" si="1204"/>
        <v>140.35634893501708</v>
      </c>
      <c r="M1985" s="28">
        <f>IF(L1964=0,0,L1985/L1964*100)</f>
        <v>54.597728521463075</v>
      </c>
      <c r="N1985" s="37">
        <f>IF(L1984=0,"     －",IF(L1985=0,"     －",(L1985-L1984)/L1984*100))</f>
        <v>-5.5195986681513602</v>
      </c>
      <c r="O1985" s="29">
        <f>IF(H1985=0,0,H1985/E1985)</f>
        <v>3007.2552783109404</v>
      </c>
      <c r="P1985" s="30">
        <f>IF(K1985=0,0,K1985/E1985)</f>
        <v>70.829174664107484</v>
      </c>
      <c r="Q1985" s="6"/>
      <c r="R1985" s="7"/>
      <c r="S1985" s="8"/>
      <c r="T1985" s="9"/>
      <c r="U1985" s="5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</row>
    <row r="1986" spans="1:31">
      <c r="A1986" s="1"/>
      <c r="B1986" s="31">
        <f t="shared" si="1203"/>
        <v>2012</v>
      </c>
      <c r="C1986" s="33">
        <v>11</v>
      </c>
      <c r="D1986" s="34"/>
      <c r="E1986" s="35">
        <v>341</v>
      </c>
      <c r="F1986" s="35">
        <v>273</v>
      </c>
      <c r="G1986" s="35"/>
      <c r="H1986" s="35">
        <v>1036402</v>
      </c>
      <c r="I1986" s="34">
        <v>827682</v>
      </c>
      <c r="J1986" s="34"/>
      <c r="K1986" s="72">
        <v>24146</v>
      </c>
      <c r="L1986" s="36">
        <f t="shared" si="1204"/>
        <v>141.8917006361302</v>
      </c>
      <c r="M1986" s="28">
        <f>IF(L1964=0,0,L1986/L1964*100)</f>
        <v>55.19497058424394</v>
      </c>
      <c r="N1986" s="37">
        <f t="shared" ref="N1986:N1988" si="1205">IF(L1985=0,"     －",IF(L1986=0,"     －",(L1986-L1985)/L1985*100))</f>
        <v>1.0938954402582528</v>
      </c>
      <c r="O1986" s="29">
        <f t="shared" ref="O1986:O1993" si="1206">IF(H1986=0,0,H1986/E1986)</f>
        <v>3039.3020527859239</v>
      </c>
      <c r="P1986" s="30">
        <f t="shared" ref="P1986:P1993" si="1207">IF(K1986=0,0,K1986/E1986)</f>
        <v>70.809384164222877</v>
      </c>
      <c r="Q1986" s="6"/>
      <c r="R1986" s="7"/>
      <c r="S1986" s="8"/>
      <c r="T1986" s="9"/>
      <c r="U1986" s="5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</row>
    <row r="1987" spans="1:31">
      <c r="A1987" s="1"/>
      <c r="B1987" s="31">
        <f t="shared" si="1203"/>
        <v>2013</v>
      </c>
      <c r="C1987" s="33">
        <v>6</v>
      </c>
      <c r="D1987" s="34"/>
      <c r="E1987" s="35">
        <v>111</v>
      </c>
      <c r="F1987" s="35">
        <v>90</v>
      </c>
      <c r="G1987" s="35"/>
      <c r="H1987" s="35">
        <v>340590</v>
      </c>
      <c r="I1987" s="34">
        <v>273890</v>
      </c>
      <c r="J1987" s="34"/>
      <c r="K1987" s="72">
        <v>7015</v>
      </c>
      <c r="L1987" s="36">
        <f>IF(H1987=0,0,H1987/K1987*3.30578)</f>
        <v>160.50115612259444</v>
      </c>
      <c r="M1987" s="28">
        <f>IF(L1964=0,0,L1987/L1964*100)</f>
        <v>62.433930604874242</v>
      </c>
      <c r="N1987" s="37">
        <f t="shared" si="1205"/>
        <v>13.115252973242381</v>
      </c>
      <c r="O1987" s="29">
        <f t="shared" si="1206"/>
        <v>3068.3783783783783</v>
      </c>
      <c r="P1987" s="30">
        <f t="shared" si="1207"/>
        <v>63.198198198198199</v>
      </c>
      <c r="Q1987" s="6"/>
      <c r="R1987" s="7"/>
      <c r="S1987" s="8"/>
      <c r="T1987" s="9"/>
      <c r="U1987" s="5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</row>
    <row r="1988" spans="1:31">
      <c r="A1988" s="1"/>
      <c r="B1988" s="31">
        <f t="shared" si="1203"/>
        <v>2014</v>
      </c>
      <c r="C1988" s="33">
        <v>22</v>
      </c>
      <c r="D1988" s="34"/>
      <c r="E1988" s="35">
        <v>505</v>
      </c>
      <c r="F1988" s="35">
        <v>465</v>
      </c>
      <c r="G1988" s="35"/>
      <c r="H1988" s="35">
        <v>1528272</v>
      </c>
      <c r="I1988" s="34">
        <v>1404903</v>
      </c>
      <c r="J1988" s="34"/>
      <c r="K1988" s="72">
        <v>37483</v>
      </c>
      <c r="L1988" s="36">
        <f>IF(H1988=0,0,H1988/K1988*3.30578)</f>
        <v>134.78459600779021</v>
      </c>
      <c r="M1988" s="28">
        <f>IF(L1964=0,0,L1988/L1964*100)</f>
        <v>52.430352011475321</v>
      </c>
      <c r="N1988" s="37">
        <f t="shared" si="1205"/>
        <v>-16.022663472381051</v>
      </c>
      <c r="O1988" s="29">
        <f t="shared" si="1206"/>
        <v>3026.2811881188118</v>
      </c>
      <c r="P1988" s="30">
        <f t="shared" si="1207"/>
        <v>74.22376237623763</v>
      </c>
      <c r="Q1988" s="6"/>
      <c r="R1988" s="7"/>
      <c r="S1988" s="8"/>
      <c r="T1988" s="9"/>
      <c r="U1988" s="5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</row>
    <row r="1989" spans="1:31">
      <c r="A1989" s="1"/>
      <c r="B1989" s="31">
        <f t="shared" ref="B1989:B1998" si="1208">B1988+1</f>
        <v>2015</v>
      </c>
      <c r="C1989" s="33">
        <v>9</v>
      </c>
      <c r="D1989" s="34"/>
      <c r="E1989" s="35">
        <v>294</v>
      </c>
      <c r="F1989" s="35">
        <v>290</v>
      </c>
      <c r="G1989" s="35"/>
      <c r="H1989" s="35">
        <v>1079376</v>
      </c>
      <c r="I1989" s="34">
        <v>1066506</v>
      </c>
      <c r="J1989" s="34"/>
      <c r="K1989" s="72">
        <v>21256</v>
      </c>
      <c r="L1989" s="36">
        <f>IF(H1989=0,0,H1989/K1989*3.30578)</f>
        <v>167.86693607828377</v>
      </c>
      <c r="M1989" s="28">
        <f>IF(L1964=0,0,L1989/L1964*100)</f>
        <v>65.299172237482921</v>
      </c>
      <c r="N1989" s="37">
        <f>IF(L1988=0,"     －",IF(L1989=0,"     －",(L1989-L1988)/L1988*100))</f>
        <v>24.544600088115025</v>
      </c>
      <c r="O1989" s="29">
        <f t="shared" si="1206"/>
        <v>3671.3469387755104</v>
      </c>
      <c r="P1989" s="30">
        <f t="shared" si="1207"/>
        <v>72.299319727891159</v>
      </c>
      <c r="Q1989" s="6"/>
      <c r="R1989" s="7"/>
      <c r="S1989" s="8"/>
      <c r="T1989" s="9"/>
      <c r="U1989" s="5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</row>
    <row r="1990" spans="1:31">
      <c r="A1990" s="1"/>
      <c r="B1990" s="31">
        <f t="shared" si="1208"/>
        <v>2016</v>
      </c>
      <c r="C1990" s="33">
        <v>13</v>
      </c>
      <c r="D1990" s="34"/>
      <c r="E1990" s="35">
        <v>446</v>
      </c>
      <c r="F1990" s="35">
        <v>374</v>
      </c>
      <c r="G1990" s="35"/>
      <c r="H1990" s="35">
        <v>1621346</v>
      </c>
      <c r="I1990" s="34">
        <v>1365484</v>
      </c>
      <c r="J1990" s="34"/>
      <c r="K1990" s="72">
        <v>31696</v>
      </c>
      <c r="L1990" s="36">
        <f>IF(H1990=0,0,H1990/K1990*3.30578)</f>
        <v>169.10061773977787</v>
      </c>
      <c r="M1990" s="28">
        <f>IF(L1964=0,0,L1990/L1964*100)</f>
        <v>65.77906657035237</v>
      </c>
      <c r="N1990" s="37">
        <f>IF(L1989=0,"     －",IF(L1990=0,"     －",(L1990-L1989)/L1989*100))</f>
        <v>0.73491641076881431</v>
      </c>
      <c r="O1990" s="29">
        <f t="shared" si="1206"/>
        <v>3635.3049327354261</v>
      </c>
      <c r="P1990" s="30">
        <f t="shared" si="1207"/>
        <v>71.067264573991025</v>
      </c>
      <c r="Q1990" s="6"/>
      <c r="R1990" s="7"/>
      <c r="S1990" s="8"/>
      <c r="T1990" s="9"/>
      <c r="U1990" s="5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</row>
    <row r="1991" spans="1:31">
      <c r="A1991" s="1"/>
      <c r="B1991" s="31">
        <f t="shared" si="1208"/>
        <v>2017</v>
      </c>
      <c r="C1991" s="33">
        <v>29</v>
      </c>
      <c r="D1991" s="34"/>
      <c r="E1991" s="35">
        <v>778</v>
      </c>
      <c r="F1991" s="35">
        <v>699</v>
      </c>
      <c r="G1991" s="35"/>
      <c r="H1991" s="35">
        <v>3304606</v>
      </c>
      <c r="I1991" s="34">
        <v>2988264</v>
      </c>
      <c r="J1991" s="34"/>
      <c r="K1991" s="72">
        <v>55867</v>
      </c>
      <c r="L1991" s="36">
        <f t="shared" ref="L1991:L1998" si="1209">IF(H1991=0,0,H1991/K1991*3.30578)</f>
        <v>195.54120362074212</v>
      </c>
      <c r="M1991" s="28">
        <f>IF(L1964=0,0,L1991/L1964*100)</f>
        <v>76.064286589474406</v>
      </c>
      <c r="N1991" s="37">
        <f>IF(L1990=0,"     －",IF(L1991=0,"     －",(L1991-L1990)/L1990*100))</f>
        <v>15.636007859919591</v>
      </c>
      <c r="O1991" s="29">
        <f t="shared" si="1206"/>
        <v>4247.5655526992286</v>
      </c>
      <c r="P1991" s="30">
        <f t="shared" si="1207"/>
        <v>71.808483290488425</v>
      </c>
      <c r="Q1991" s="6"/>
      <c r="R1991" s="7"/>
      <c r="S1991" s="8"/>
      <c r="T1991" s="9"/>
      <c r="U1991" s="5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</row>
    <row r="1992" spans="1:31">
      <c r="A1992" s="1"/>
      <c r="B1992" s="31">
        <f t="shared" si="1208"/>
        <v>2018</v>
      </c>
      <c r="C1992" s="33">
        <v>46</v>
      </c>
      <c r="D1992" s="34"/>
      <c r="E1992" s="35">
        <v>1080</v>
      </c>
      <c r="F1992" s="35">
        <v>973</v>
      </c>
      <c r="G1992" s="35"/>
      <c r="H1992" s="35">
        <v>5043130</v>
      </c>
      <c r="I1992" s="34">
        <v>4595789</v>
      </c>
      <c r="J1992" s="34"/>
      <c r="K1992" s="72">
        <v>78413</v>
      </c>
      <c r="L1992" s="36">
        <f t="shared" si="1209"/>
        <v>212.6111523777945</v>
      </c>
      <c r="M1992" s="28">
        <f>IF(L1964=0,0,L1992/L1964*100)</f>
        <v>82.704388267698633</v>
      </c>
      <c r="N1992" s="37">
        <f>IF(L1991=0,"     －",IF(L1992=0,"     －",(L1992-L1991)/L1991*100))</f>
        <v>8.7295917387110062</v>
      </c>
      <c r="O1992" s="29">
        <f t="shared" si="1206"/>
        <v>4669.5648148148148</v>
      </c>
      <c r="P1992" s="30">
        <f t="shared" si="1207"/>
        <v>72.604629629629628</v>
      </c>
      <c r="Q1992" s="6"/>
      <c r="R1992" s="7"/>
      <c r="S1992" s="8"/>
      <c r="T1992" s="9"/>
      <c r="U1992" s="5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</row>
    <row r="1993" spans="1:31">
      <c r="A1993" s="1"/>
      <c r="B1993" s="31">
        <f t="shared" si="1208"/>
        <v>2019</v>
      </c>
      <c r="C1993" s="33">
        <v>57</v>
      </c>
      <c r="D1993" s="34"/>
      <c r="E1993" s="35">
        <v>1190</v>
      </c>
      <c r="F1993" s="35">
        <v>1082</v>
      </c>
      <c r="G1993" s="35"/>
      <c r="H1993" s="35">
        <v>5571294</v>
      </c>
      <c r="I1993" s="34">
        <v>5068918</v>
      </c>
      <c r="J1993" s="34"/>
      <c r="K1993" s="72">
        <v>84168</v>
      </c>
      <c r="L1993" s="36">
        <f t="shared" si="1209"/>
        <v>218.81798640005701</v>
      </c>
      <c r="M1993" s="28">
        <f>IF(L1964=0,0,L1993/L1964*100)</f>
        <v>85.118807291110002</v>
      </c>
      <c r="N1993" s="37">
        <f>IF(L1992=0,"     －",IF(L1993=0,"     －",(L1993-L1992)/L1992*100))</f>
        <v>2.9193360521528153</v>
      </c>
      <c r="O1993" s="29">
        <f t="shared" si="1206"/>
        <v>4681.7596638655459</v>
      </c>
      <c r="P1993" s="30">
        <f t="shared" si="1207"/>
        <v>70.729411764705887</v>
      </c>
      <c r="Q1993" s="6"/>
      <c r="R1993" s="7"/>
      <c r="S1993" s="8"/>
      <c r="T1993" s="9"/>
      <c r="U1993" s="5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</row>
    <row r="1994" spans="1:31">
      <c r="A1994" s="1"/>
      <c r="B1994" s="31">
        <f t="shared" si="1208"/>
        <v>2020</v>
      </c>
      <c r="C1994" s="33">
        <v>27</v>
      </c>
      <c r="D1994" s="34"/>
      <c r="E1994" s="35">
        <v>740</v>
      </c>
      <c r="F1994" s="35">
        <v>695</v>
      </c>
      <c r="G1994" s="35"/>
      <c r="H1994" s="35">
        <v>3412514</v>
      </c>
      <c r="I1994" s="34">
        <v>3183819</v>
      </c>
      <c r="J1994" s="34"/>
      <c r="K1994" s="72">
        <v>53132</v>
      </c>
      <c r="L1994" s="36">
        <f t="shared" si="1209"/>
        <v>212.32064539110138</v>
      </c>
      <c r="M1994" s="28">
        <f>IF(L1964=0,0,L1994/L1964*100)</f>
        <v>82.591382894493876</v>
      </c>
      <c r="N1994" s="37">
        <f t="shared" ref="N1994:N1998" si="1210">IF(L1993=0,"     －",IF(L1994=0,"     －",(L1994-L1993)/L1993*100))</f>
        <v>-2.9692901922042076</v>
      </c>
      <c r="O1994" s="29">
        <f>IF(H1994=0,0,H1994/E1994)</f>
        <v>4611.5054054054053</v>
      </c>
      <c r="P1994" s="30">
        <f>IF(K1994=0,0,K1994/E1994)</f>
        <v>71.8</v>
      </c>
      <c r="Q1994" s="6"/>
      <c r="R1994" s="7"/>
      <c r="S1994" s="8"/>
      <c r="T1994" s="9"/>
      <c r="U1994" s="5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</row>
    <row r="1995" spans="1:31">
      <c r="A1995" s="1"/>
      <c r="B1995" s="31">
        <f t="shared" si="1208"/>
        <v>2021</v>
      </c>
      <c r="C1995" s="81">
        <v>42</v>
      </c>
      <c r="D1995" s="34"/>
      <c r="E1995" s="35">
        <v>970</v>
      </c>
      <c r="F1995" s="35">
        <v>896</v>
      </c>
      <c r="G1995" s="35"/>
      <c r="H1995" s="35">
        <v>4193856</v>
      </c>
      <c r="I1995" s="34">
        <v>3868682</v>
      </c>
      <c r="J1995" s="34"/>
      <c r="K1995" s="72">
        <v>67154</v>
      </c>
      <c r="L1995" s="36">
        <f t="shared" si="1209"/>
        <v>206.45032742174701</v>
      </c>
      <c r="M1995" s="28">
        <f>IF(L1964=0,0,L1995/L1964*100)</f>
        <v>80.30786647890325</v>
      </c>
      <c r="N1995" s="37">
        <f t="shared" si="1210"/>
        <v>-2.7648361554954124</v>
      </c>
      <c r="O1995" s="29">
        <f>IF(H1995=0,0,H1995/E1995)</f>
        <v>4323.5628865979379</v>
      </c>
      <c r="P1995" s="30">
        <f>IF(K1995=0,0,K1995/E1995)</f>
        <v>69.230927835051546</v>
      </c>
      <c r="Q1995" s="6"/>
      <c r="R1995" s="7"/>
      <c r="S1995" s="8"/>
      <c r="T1995" s="9"/>
      <c r="U1995" s="51"/>
      <c r="V1995" s="1"/>
      <c r="W1995" s="1"/>
      <c r="X1995" s="1"/>
      <c r="Y1995" s="1"/>
      <c r="Z1995" s="1"/>
      <c r="AA1995" s="1"/>
      <c r="AB1995" s="1"/>
      <c r="AC1995" s="1"/>
      <c r="AD1995" s="1"/>
      <c r="AE1995" s="1"/>
    </row>
    <row r="1996" spans="1:31">
      <c r="A1996" s="1"/>
      <c r="B1996" s="31">
        <f t="shared" si="1208"/>
        <v>2022</v>
      </c>
      <c r="C1996" s="81">
        <v>23</v>
      </c>
      <c r="D1996" s="34"/>
      <c r="E1996" s="35">
        <v>506</v>
      </c>
      <c r="F1996" s="35">
        <v>481</v>
      </c>
      <c r="G1996" s="35"/>
      <c r="H1996" s="35">
        <v>2351810</v>
      </c>
      <c r="I1996" s="34">
        <v>2227040</v>
      </c>
      <c r="J1996" s="34"/>
      <c r="K1996" s="72">
        <v>36082</v>
      </c>
      <c r="L1996" s="36">
        <f t="shared" si="1209"/>
        <v>215.46938811041514</v>
      </c>
      <c r="M1996" s="28">
        <f>IF(L1964=0,0,L1996/L1964*100)</f>
        <v>83.81622381887999</v>
      </c>
      <c r="N1996" s="37">
        <f t="shared" si="1210"/>
        <v>4.3686347226001478</v>
      </c>
      <c r="O1996" s="29">
        <f>IF(H1996=0,0,H1996/E1996)</f>
        <v>4647.845849802372</v>
      </c>
      <c r="P1996" s="30">
        <f>IF(K1996=0,0,K1996/E1996)</f>
        <v>71.308300395256921</v>
      </c>
      <c r="Q1996" s="6"/>
      <c r="R1996" s="7"/>
      <c r="S1996" s="8"/>
      <c r="T1996" s="9"/>
      <c r="U1996" s="51"/>
      <c r="V1996" s="1"/>
      <c r="W1996" s="1"/>
      <c r="X1996" s="1"/>
      <c r="Y1996" s="1"/>
      <c r="Z1996" s="1"/>
      <c r="AA1996" s="1"/>
      <c r="AB1996" s="1"/>
      <c r="AC1996" s="1"/>
      <c r="AD1996" s="1"/>
      <c r="AE1996" s="1"/>
    </row>
    <row r="1997" spans="1:31">
      <c r="A1997" s="1"/>
      <c r="B1997" s="31">
        <f t="shared" si="1208"/>
        <v>2023</v>
      </c>
      <c r="C1997" s="81">
        <v>31</v>
      </c>
      <c r="D1997" s="34"/>
      <c r="E1997" s="35">
        <v>515</v>
      </c>
      <c r="F1997" s="35">
        <v>496</v>
      </c>
      <c r="G1997" s="35"/>
      <c r="H1997" s="35">
        <v>2572922</v>
      </c>
      <c r="I1997" s="34">
        <v>2482140</v>
      </c>
      <c r="J1997" s="34"/>
      <c r="K1997" s="72">
        <v>32867</v>
      </c>
      <c r="L1997" s="36">
        <f t="shared" si="1209"/>
        <v>258.78583652782424</v>
      </c>
      <c r="M1997" s="28">
        <f>IF(L1964=0,0,L1997/L1964*100)</f>
        <v>100.66604720879026</v>
      </c>
      <c r="N1997" s="37">
        <f t="shared" si="1210"/>
        <v>20.103295784741366</v>
      </c>
      <c r="O1997" s="29">
        <f>IF(H1997=0,0,H1997/E1997)</f>
        <v>4995.9650485436896</v>
      </c>
      <c r="P1997" s="30">
        <f>IF(K1997=0,0,K1997/E1997)</f>
        <v>63.819417475728159</v>
      </c>
      <c r="Q1997" s="6"/>
      <c r="R1997" s="7"/>
      <c r="S1997" s="8"/>
      <c r="T1997" s="9"/>
      <c r="U1997" s="5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</row>
    <row r="1998" spans="1:31">
      <c r="A1998" s="1"/>
      <c r="B1998" s="31">
        <f t="shared" si="1208"/>
        <v>2024</v>
      </c>
      <c r="C1998" s="81">
        <v>23</v>
      </c>
      <c r="D1998" s="34"/>
      <c r="E1998" s="35">
        <v>280</v>
      </c>
      <c r="F1998" s="35">
        <v>226</v>
      </c>
      <c r="G1998" s="35"/>
      <c r="H1998" s="35">
        <v>1577296</v>
      </c>
      <c r="I1998" s="34">
        <v>1242646</v>
      </c>
      <c r="J1998" s="34"/>
      <c r="K1998" s="72">
        <v>19123</v>
      </c>
      <c r="L1998" s="36">
        <f t="shared" si="1209"/>
        <v>272.6660864341369</v>
      </c>
      <c r="M1998" s="28">
        <f>IF(L1964=0,0,L1998/L1964*100)</f>
        <v>106.06537628756094</v>
      </c>
      <c r="N1998" s="37">
        <f t="shared" si="1210"/>
        <v>5.3636049377919779</v>
      </c>
      <c r="O1998" s="29">
        <f>IF(H1998=0,0,H1998/E1998)</f>
        <v>5633.2</v>
      </c>
      <c r="P1998" s="30">
        <f>IF(K1998=0,0,K1998/E1998)</f>
        <v>68.296428571428578</v>
      </c>
      <c r="Q1998" s="6"/>
      <c r="R1998" s="7"/>
      <c r="S1998" s="8"/>
      <c r="T1998" s="9"/>
      <c r="U1998" s="5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</row>
    <row r="1999" spans="1:31">
      <c r="A1999" s="1"/>
      <c r="B1999" s="58" t="s">
        <v>82</v>
      </c>
      <c r="C1999" s="59">
        <v>26</v>
      </c>
      <c r="D1999" s="60">
        <v>17</v>
      </c>
      <c r="E1999" s="61">
        <v>1268</v>
      </c>
      <c r="F1999" s="61">
        <v>1105</v>
      </c>
      <c r="G1999" s="61">
        <v>1019</v>
      </c>
      <c r="H1999" s="61">
        <v>9921785</v>
      </c>
      <c r="I1999" s="60">
        <v>7750152</v>
      </c>
      <c r="J1999" s="60">
        <v>7164393</v>
      </c>
      <c r="K1999" s="73">
        <v>102773</v>
      </c>
      <c r="L1999" s="63">
        <f t="shared" si="1195"/>
        <v>319.14256095764449</v>
      </c>
      <c r="M1999" s="62">
        <v>100</v>
      </c>
      <c r="N1999" s="63"/>
      <c r="O1999" s="64">
        <f t="shared" si="1196"/>
        <v>7824.7515772870665</v>
      </c>
      <c r="P1999" s="65">
        <f t="shared" si="1197"/>
        <v>81.051261829653001</v>
      </c>
      <c r="Q1999" s="6">
        <f t="shared" ref="Q1999:Q2014" si="1211">IF(F1999=0,0,F1999/E1999*100)</f>
        <v>87.145110410094645</v>
      </c>
      <c r="R1999" s="7">
        <f t="shared" ref="R1999:R2014" si="1212">IF(G1999=0,0,G1999/E1999*100)</f>
        <v>80.362776025236599</v>
      </c>
      <c r="S1999" s="8">
        <f t="shared" ref="S1999:S2014" si="1213">IF(I1999=0,0,I1999/H1999*100)</f>
        <v>78.11247673679685</v>
      </c>
      <c r="T1999" s="9">
        <f t="shared" ref="T1999:T2014" si="1214">E1999-F1999</f>
        <v>163</v>
      </c>
      <c r="U1999" s="5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</row>
    <row r="2000" spans="1:31">
      <c r="A2000" s="1"/>
      <c r="B2000" s="31">
        <v>1991</v>
      </c>
      <c r="C2000" s="33">
        <v>23</v>
      </c>
      <c r="D2000" s="34">
        <v>8</v>
      </c>
      <c r="E2000" s="35">
        <v>1077</v>
      </c>
      <c r="F2000" s="35">
        <v>833</v>
      </c>
      <c r="G2000" s="35">
        <v>744</v>
      </c>
      <c r="H2000" s="35">
        <v>5470788</v>
      </c>
      <c r="I2000" s="34">
        <v>4114564</v>
      </c>
      <c r="J2000" s="34">
        <v>3667270</v>
      </c>
      <c r="K2000" s="72">
        <v>80402</v>
      </c>
      <c r="L2000" s="36">
        <f t="shared" si="1195"/>
        <v>224.93497120270641</v>
      </c>
      <c r="M2000" s="28">
        <f>IF(L1999=0,0,L2000/L1999*100)</f>
        <v>70.481032215743539</v>
      </c>
      <c r="N2000" s="37">
        <f t="shared" ref="N2000:N2015" si="1215">IF(L1999=0,"     －",IF(L2000=0,"     －",(L2000-L1999)/L1999*100))</f>
        <v>-29.51896778425645</v>
      </c>
      <c r="O2000" s="29">
        <f t="shared" si="1196"/>
        <v>5079.6545961002785</v>
      </c>
      <c r="P2000" s="30">
        <f t="shared" si="1197"/>
        <v>74.653667595171768</v>
      </c>
      <c r="Q2000" s="6">
        <f t="shared" si="1211"/>
        <v>77.344475394614676</v>
      </c>
      <c r="R2000" s="7">
        <f t="shared" si="1212"/>
        <v>69.080779944289688</v>
      </c>
      <c r="S2000" s="8">
        <f t="shared" si="1213"/>
        <v>75.209713847438437</v>
      </c>
      <c r="T2000" s="9">
        <f t="shared" si="1214"/>
        <v>244</v>
      </c>
      <c r="U2000" s="5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</row>
    <row r="2001" spans="1:31">
      <c r="A2001" s="1"/>
      <c r="B2001" s="31">
        <v>1992</v>
      </c>
      <c r="C2001" s="33">
        <v>19</v>
      </c>
      <c r="D2001" s="34">
        <v>9</v>
      </c>
      <c r="E2001" s="35">
        <v>592</v>
      </c>
      <c r="F2001" s="35">
        <v>495</v>
      </c>
      <c r="G2001" s="35">
        <v>418</v>
      </c>
      <c r="H2001" s="35">
        <v>3441549</v>
      </c>
      <c r="I2001" s="34">
        <v>2490628</v>
      </c>
      <c r="J2001" s="34">
        <v>2129600</v>
      </c>
      <c r="K2001" s="72">
        <v>44872</v>
      </c>
      <c r="L2001" s="36">
        <f t="shared" si="1195"/>
        <v>253.54349824433945</v>
      </c>
      <c r="M2001" s="28">
        <f>IF(L1999=0,0,L2001/L1999*100)</f>
        <v>79.445216421005298</v>
      </c>
      <c r="N2001" s="37">
        <f t="shared" si="1215"/>
        <v>12.718576790734629</v>
      </c>
      <c r="O2001" s="29">
        <f t="shared" si="1196"/>
        <v>5813.427364864865</v>
      </c>
      <c r="P2001" s="30">
        <f t="shared" si="1197"/>
        <v>75.797297297297291</v>
      </c>
      <c r="Q2001" s="6">
        <f t="shared" si="1211"/>
        <v>83.61486486486487</v>
      </c>
      <c r="R2001" s="7">
        <f t="shared" si="1212"/>
        <v>70.608108108108098</v>
      </c>
      <c r="S2001" s="8">
        <f t="shared" si="1213"/>
        <v>72.369389481306229</v>
      </c>
      <c r="T2001" s="9">
        <f t="shared" si="1214"/>
        <v>97</v>
      </c>
      <c r="U2001" s="5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</row>
    <row r="2002" spans="1:31">
      <c r="A2002" s="1"/>
      <c r="B2002" s="31">
        <f>B2001+1</f>
        <v>1993</v>
      </c>
      <c r="C2002" s="33">
        <v>32</v>
      </c>
      <c r="D2002" s="34">
        <v>17</v>
      </c>
      <c r="E2002" s="35">
        <v>1620</v>
      </c>
      <c r="F2002" s="35">
        <v>1534</v>
      </c>
      <c r="G2002" s="35">
        <v>1383</v>
      </c>
      <c r="H2002" s="35">
        <v>7381604</v>
      </c>
      <c r="I2002" s="34">
        <v>6994893</v>
      </c>
      <c r="J2002" s="34">
        <v>6376004</v>
      </c>
      <c r="K2002" s="72">
        <v>115907</v>
      </c>
      <c r="L2002" s="36">
        <f t="shared" si="1195"/>
        <v>210.53050179126367</v>
      </c>
      <c r="M2002" s="28">
        <f>IF(L1999=0,0,L2002/L1999*100)</f>
        <v>65.967541640177714</v>
      </c>
      <c r="N2002" s="37">
        <f t="shared" si="1215"/>
        <v>-16.964740468960564</v>
      </c>
      <c r="O2002" s="29">
        <f t="shared" si="1196"/>
        <v>4556.5456790123453</v>
      </c>
      <c r="P2002" s="30">
        <f t="shared" si="1197"/>
        <v>71.547530864197526</v>
      </c>
      <c r="Q2002" s="6">
        <f t="shared" si="1211"/>
        <v>94.691358024691368</v>
      </c>
      <c r="R2002" s="7">
        <f t="shared" si="1212"/>
        <v>85.370370370370381</v>
      </c>
      <c r="S2002" s="8">
        <f t="shared" si="1213"/>
        <v>94.761152183184038</v>
      </c>
      <c r="T2002" s="9">
        <f t="shared" si="1214"/>
        <v>86</v>
      </c>
      <c r="U2002" s="5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</row>
    <row r="2003" spans="1:31">
      <c r="A2003" s="1"/>
      <c r="B2003" s="31">
        <f t="shared" ref="B2003:B2023" si="1216">B2002+1</f>
        <v>1994</v>
      </c>
      <c r="C2003" s="33">
        <v>19</v>
      </c>
      <c r="D2003" s="34">
        <v>13</v>
      </c>
      <c r="E2003" s="35">
        <v>854</v>
      </c>
      <c r="F2003" s="35">
        <v>807</v>
      </c>
      <c r="G2003" s="35">
        <v>754</v>
      </c>
      <c r="H2003" s="35">
        <v>3411993</v>
      </c>
      <c r="I2003" s="34">
        <v>3182601</v>
      </c>
      <c r="J2003" s="34">
        <v>2952332</v>
      </c>
      <c r="K2003" s="72">
        <v>58781</v>
      </c>
      <c r="L2003" s="36">
        <f t="shared" si="1195"/>
        <v>191.88680389139347</v>
      </c>
      <c r="M2003" s="28">
        <f>IF(L1999=0,0,L2003/L1999*100)</f>
        <v>60.125732937531964</v>
      </c>
      <c r="N2003" s="37">
        <f t="shared" si="1215"/>
        <v>-8.855580422429723</v>
      </c>
      <c r="O2003" s="29">
        <f t="shared" si="1196"/>
        <v>3995.3079625292739</v>
      </c>
      <c r="P2003" s="30">
        <f t="shared" si="1197"/>
        <v>68.830210772833723</v>
      </c>
      <c r="Q2003" s="6">
        <f t="shared" si="1211"/>
        <v>94.496487119437944</v>
      </c>
      <c r="R2003" s="7">
        <f t="shared" si="1212"/>
        <v>88.2903981264637</v>
      </c>
      <c r="S2003" s="8">
        <f t="shared" si="1213"/>
        <v>93.276891248018387</v>
      </c>
      <c r="T2003" s="9">
        <f t="shared" si="1214"/>
        <v>47</v>
      </c>
      <c r="U2003" s="5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</row>
    <row r="2004" spans="1:31">
      <c r="A2004" s="1"/>
      <c r="B2004" s="31">
        <f t="shared" si="1216"/>
        <v>1995</v>
      </c>
      <c r="C2004" s="33">
        <v>22</v>
      </c>
      <c r="D2004" s="34">
        <v>18</v>
      </c>
      <c r="E2004" s="35">
        <v>1230</v>
      </c>
      <c r="F2004" s="35">
        <v>1184</v>
      </c>
      <c r="G2004" s="35">
        <v>1136</v>
      </c>
      <c r="H2004" s="35">
        <v>5056011</v>
      </c>
      <c r="I2004" s="34">
        <v>4849341</v>
      </c>
      <c r="J2004" s="34">
        <v>4641249</v>
      </c>
      <c r="K2004" s="72">
        <v>90458</v>
      </c>
      <c r="L2004" s="36">
        <f t="shared" si="1195"/>
        <v>184.77149664573614</v>
      </c>
      <c r="M2004" s="28">
        <f>IF(L1999=0,0,L2004/L1999*100)</f>
        <v>57.896225464662599</v>
      </c>
      <c r="N2004" s="37">
        <f t="shared" si="1215"/>
        <v>-3.7080753347085533</v>
      </c>
      <c r="O2004" s="29">
        <f t="shared" si="1196"/>
        <v>4110.5780487804877</v>
      </c>
      <c r="P2004" s="30">
        <f t="shared" si="1197"/>
        <v>73.543089430894312</v>
      </c>
      <c r="Q2004" s="6">
        <f t="shared" si="1211"/>
        <v>96.260162601626021</v>
      </c>
      <c r="R2004" s="7">
        <f t="shared" si="1212"/>
        <v>92.357723577235774</v>
      </c>
      <c r="S2004" s="8">
        <f t="shared" si="1213"/>
        <v>95.912390222252284</v>
      </c>
      <c r="T2004" s="9">
        <f t="shared" si="1214"/>
        <v>46</v>
      </c>
      <c r="U2004" s="5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</row>
    <row r="2005" spans="1:31">
      <c r="A2005" s="1"/>
      <c r="B2005" s="31">
        <f t="shared" si="1216"/>
        <v>1996</v>
      </c>
      <c r="C2005" s="33">
        <v>26</v>
      </c>
      <c r="D2005" s="34">
        <v>17</v>
      </c>
      <c r="E2005" s="35">
        <v>1141</v>
      </c>
      <c r="F2005" s="35">
        <v>1082</v>
      </c>
      <c r="G2005" s="35">
        <v>948</v>
      </c>
      <c r="H2005" s="35">
        <v>4670266</v>
      </c>
      <c r="I2005" s="34">
        <v>4413928</v>
      </c>
      <c r="J2005" s="34">
        <v>3947400</v>
      </c>
      <c r="K2005" s="72">
        <v>85130</v>
      </c>
      <c r="L2005" s="36">
        <f t="shared" si="1195"/>
        <v>181.35641885915658</v>
      </c>
      <c r="M2005" s="28">
        <f>IF(L1999=0,0,L2005/L1999*100)</f>
        <v>56.826146382658614</v>
      </c>
      <c r="N2005" s="37">
        <f t="shared" si="1215"/>
        <v>-1.8482708905731899</v>
      </c>
      <c r="O2005" s="29">
        <f t="shared" si="1196"/>
        <v>4093.1340929009639</v>
      </c>
      <c r="P2005" s="30">
        <f t="shared" si="1197"/>
        <v>74.609991235758102</v>
      </c>
      <c r="Q2005" s="6">
        <f t="shared" si="1211"/>
        <v>94.829097283085019</v>
      </c>
      <c r="R2005" s="7">
        <f t="shared" si="1212"/>
        <v>83.08501314636284</v>
      </c>
      <c r="S2005" s="8">
        <f t="shared" si="1213"/>
        <v>94.511276231375263</v>
      </c>
      <c r="T2005" s="9">
        <f t="shared" si="1214"/>
        <v>59</v>
      </c>
      <c r="U2005" s="5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</row>
    <row r="2006" spans="1:31">
      <c r="A2006" s="1"/>
      <c r="B2006" s="31">
        <f t="shared" si="1216"/>
        <v>1997</v>
      </c>
      <c r="C2006" s="33">
        <v>32</v>
      </c>
      <c r="D2006">
        <v>17</v>
      </c>
      <c r="E2006" s="35">
        <v>1476</v>
      </c>
      <c r="F2006" s="35">
        <v>1323</v>
      </c>
      <c r="G2006" s="35">
        <v>1174</v>
      </c>
      <c r="H2006" s="35">
        <v>5910440</v>
      </c>
      <c r="I2006" s="34">
        <v>5307500</v>
      </c>
      <c r="J2006" s="34">
        <v>4735834</v>
      </c>
      <c r="K2006" s="72">
        <v>113104</v>
      </c>
      <c r="L2006" s="36">
        <f t="shared" si="1195"/>
        <v>172.74910120950628</v>
      </c>
      <c r="M2006" s="28">
        <f>IF(L1999=0,0,L2006/L1999*100)</f>
        <v>54.129132977795756</v>
      </c>
      <c r="N2006" s="37">
        <f t="shared" si="1215"/>
        <v>-4.7460783046972477</v>
      </c>
      <c r="O2006" s="29">
        <f t="shared" si="1196"/>
        <v>4004.3631436314363</v>
      </c>
      <c r="P2006" s="30">
        <f t="shared" si="1197"/>
        <v>76.628726287262879</v>
      </c>
      <c r="Q2006" s="6">
        <f t="shared" si="1211"/>
        <v>89.634146341463421</v>
      </c>
      <c r="R2006" s="7">
        <f t="shared" si="1212"/>
        <v>79.539295392953932</v>
      </c>
      <c r="S2006" s="8">
        <f t="shared" si="1213"/>
        <v>89.798729028634085</v>
      </c>
      <c r="T2006" s="9">
        <f t="shared" si="1214"/>
        <v>153</v>
      </c>
      <c r="U2006" s="5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</row>
    <row r="2007" spans="1:31">
      <c r="A2007" s="1"/>
      <c r="B2007" s="31">
        <f t="shared" si="1216"/>
        <v>1998</v>
      </c>
      <c r="C2007" s="33">
        <v>46</v>
      </c>
      <c r="D2007" s="34">
        <v>27</v>
      </c>
      <c r="E2007" s="35">
        <v>1493</v>
      </c>
      <c r="F2007" s="35">
        <v>1355</v>
      </c>
      <c r="G2007" s="35">
        <v>1281</v>
      </c>
      <c r="H2007" s="35">
        <v>6289160</v>
      </c>
      <c r="I2007" s="34">
        <v>5572640</v>
      </c>
      <c r="J2007" s="34">
        <v>5193100</v>
      </c>
      <c r="K2007" s="72">
        <v>122240</v>
      </c>
      <c r="L2007" s="36">
        <f t="shared" si="1195"/>
        <v>170.08000118455499</v>
      </c>
      <c r="M2007" s="28">
        <f>IF(L1999=0,0,L2007/L1999*100)</f>
        <v>53.292798263634737</v>
      </c>
      <c r="N2007" s="37">
        <f t="shared" si="1215"/>
        <v>-1.5450731762211984</v>
      </c>
      <c r="O2007" s="29">
        <f t="shared" si="1196"/>
        <v>4212.4313462826522</v>
      </c>
      <c r="P2007" s="30">
        <f t="shared" si="1197"/>
        <v>81.875418620227734</v>
      </c>
      <c r="Q2007" s="6">
        <f t="shared" si="1211"/>
        <v>90.756865371734762</v>
      </c>
      <c r="R2007" s="7">
        <f t="shared" si="1212"/>
        <v>85.800401875418615</v>
      </c>
      <c r="S2007" s="8">
        <f t="shared" si="1213"/>
        <v>88.607063582417993</v>
      </c>
      <c r="T2007" s="9">
        <f t="shared" si="1214"/>
        <v>138</v>
      </c>
      <c r="U2007" s="5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</row>
    <row r="2008" spans="1:31">
      <c r="A2008" s="1"/>
      <c r="B2008" s="31">
        <f t="shared" si="1216"/>
        <v>1999</v>
      </c>
      <c r="C2008" s="33">
        <v>43</v>
      </c>
      <c r="D2008" s="34">
        <v>24</v>
      </c>
      <c r="E2008" s="35">
        <v>1886</v>
      </c>
      <c r="F2008" s="35">
        <v>1589</v>
      </c>
      <c r="G2008" s="35">
        <v>1438</v>
      </c>
      <c r="H2008" s="35">
        <v>7314580</v>
      </c>
      <c r="I2008" s="34">
        <v>6025070</v>
      </c>
      <c r="J2008" s="34">
        <v>5384830</v>
      </c>
      <c r="K2008" s="72">
        <v>147290</v>
      </c>
      <c r="L2008" s="36">
        <f t="shared" si="1195"/>
        <v>164.16859442188877</v>
      </c>
      <c r="M2008" s="28">
        <f>IF(L1999=0,0,L2008/L1999*100)</f>
        <v>51.440520477516841</v>
      </c>
      <c r="N2008" s="37">
        <f t="shared" si="1215"/>
        <v>-3.4756624656015314</v>
      </c>
      <c r="O2008" s="29">
        <f t="shared" si="1196"/>
        <v>3878.3563096500529</v>
      </c>
      <c r="P2008" s="30">
        <f t="shared" si="1197"/>
        <v>78.096500530222698</v>
      </c>
      <c r="Q2008" s="6">
        <f t="shared" si="1211"/>
        <v>84.2523860021209</v>
      </c>
      <c r="R2008" s="7">
        <f t="shared" si="1212"/>
        <v>76.246023329798518</v>
      </c>
      <c r="S2008" s="8">
        <f t="shared" si="1213"/>
        <v>82.370689773028658</v>
      </c>
      <c r="T2008" s="9">
        <f t="shared" si="1214"/>
        <v>297</v>
      </c>
      <c r="U2008" s="5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</row>
    <row r="2009" spans="1:31">
      <c r="A2009" s="1"/>
      <c r="B2009" s="31">
        <f t="shared" si="1216"/>
        <v>2000</v>
      </c>
      <c r="C2009" s="33">
        <v>44</v>
      </c>
      <c r="D2009" s="34">
        <v>26</v>
      </c>
      <c r="E2009" s="35">
        <v>2030</v>
      </c>
      <c r="F2009" s="35">
        <v>1815</v>
      </c>
      <c r="G2009" s="35">
        <v>1642</v>
      </c>
      <c r="H2009" s="35">
        <v>7298930</v>
      </c>
      <c r="I2009" s="34">
        <v>6507190</v>
      </c>
      <c r="J2009" s="34">
        <v>5942680</v>
      </c>
      <c r="K2009" s="72">
        <v>162608</v>
      </c>
      <c r="L2009" s="36">
        <f t="shared" si="1195"/>
        <v>148.38542270613991</v>
      </c>
      <c r="M2009" s="28">
        <f>IF(L1999=0,0,L2009/L1999*100)</f>
        <v>46.49502788374037</v>
      </c>
      <c r="N2009" s="37">
        <f t="shared" si="1215"/>
        <v>-9.6140018566452898</v>
      </c>
      <c r="O2009" s="29">
        <f t="shared" si="1196"/>
        <v>3595.5320197044334</v>
      </c>
      <c r="P2009" s="30">
        <f t="shared" si="1197"/>
        <v>80.102463054187197</v>
      </c>
      <c r="Q2009" s="6">
        <f t="shared" si="1211"/>
        <v>89.408866995073893</v>
      </c>
      <c r="R2009" s="7">
        <f t="shared" si="1212"/>
        <v>80.886699507389153</v>
      </c>
      <c r="S2009" s="8">
        <f t="shared" si="1213"/>
        <v>89.152656622272033</v>
      </c>
      <c r="T2009" s="9">
        <f t="shared" si="1214"/>
        <v>215</v>
      </c>
      <c r="U2009" s="5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</row>
    <row r="2010" spans="1:31">
      <c r="A2010" s="1"/>
      <c r="B2010" s="31">
        <f t="shared" si="1216"/>
        <v>2001</v>
      </c>
      <c r="C2010" s="33">
        <v>36</v>
      </c>
      <c r="D2010" s="34"/>
      <c r="E2010" s="35">
        <v>1501</v>
      </c>
      <c r="F2010" s="35">
        <v>1392</v>
      </c>
      <c r="G2010" s="35">
        <v>1252</v>
      </c>
      <c r="H2010" s="35">
        <v>5355568</v>
      </c>
      <c r="I2010" s="34">
        <v>4947252</v>
      </c>
      <c r="J2010" s="34"/>
      <c r="K2010" s="72">
        <v>123447</v>
      </c>
      <c r="L2010" s="36">
        <f t="shared" si="1195"/>
        <v>143.41644254651794</v>
      </c>
      <c r="M2010" s="28">
        <f>IF(L1999=0,0,L2010/L1999*100)</f>
        <v>44.938049665381882</v>
      </c>
      <c r="N2010" s="37">
        <f t="shared" si="1215"/>
        <v>-3.3486983215746551</v>
      </c>
      <c r="O2010" s="29">
        <f t="shared" si="1196"/>
        <v>3568</v>
      </c>
      <c r="P2010" s="30">
        <f t="shared" si="1197"/>
        <v>82.243171219187204</v>
      </c>
      <c r="Q2010" s="6">
        <f t="shared" si="1211"/>
        <v>92.738174550299803</v>
      </c>
      <c r="R2010" s="7">
        <f t="shared" si="1212"/>
        <v>83.411059293804129</v>
      </c>
      <c r="S2010" s="8">
        <f t="shared" si="1213"/>
        <v>92.375860039495336</v>
      </c>
      <c r="T2010" s="9">
        <f t="shared" si="1214"/>
        <v>109</v>
      </c>
      <c r="U2010" s="5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</row>
    <row r="2011" spans="1:31">
      <c r="A2011" s="1"/>
      <c r="B2011" s="31">
        <f t="shared" si="1216"/>
        <v>2002</v>
      </c>
      <c r="C2011" s="33">
        <v>54</v>
      </c>
      <c r="D2011" s="34"/>
      <c r="E2011" s="35">
        <v>1407</v>
      </c>
      <c r="F2011" s="35">
        <v>1289</v>
      </c>
      <c r="G2011" s="35">
        <v>1168</v>
      </c>
      <c r="H2011" s="35">
        <v>4860847</v>
      </c>
      <c r="I2011" s="34">
        <v>4430577</v>
      </c>
      <c r="J2011" s="34"/>
      <c r="K2011" s="72">
        <v>115771</v>
      </c>
      <c r="L2011" s="36">
        <f t="shared" si="1195"/>
        <v>138.79892888253534</v>
      </c>
      <c r="M2011" s="28">
        <f>IF(L1999=0,0,L2011/L1999*100)</f>
        <v>43.491199815544583</v>
      </c>
      <c r="N2011" s="37">
        <f t="shared" si="1215"/>
        <v>-3.2196543032259979</v>
      </c>
      <c r="O2011" s="29">
        <f t="shared" si="1196"/>
        <v>3454.7597725657429</v>
      </c>
      <c r="P2011" s="30">
        <f t="shared" si="1197"/>
        <v>82.282160625444206</v>
      </c>
      <c r="Q2011" s="6">
        <f t="shared" si="1211"/>
        <v>91.613361762615497</v>
      </c>
      <c r="R2011" s="7">
        <f t="shared" si="1212"/>
        <v>83.013503909026298</v>
      </c>
      <c r="S2011" s="8">
        <f t="shared" si="1213"/>
        <v>91.148250500375767</v>
      </c>
      <c r="T2011" s="9">
        <f t="shared" si="1214"/>
        <v>118</v>
      </c>
      <c r="U2011" s="5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</row>
    <row r="2012" spans="1:31">
      <c r="A2012" s="1"/>
      <c r="B2012" s="31">
        <f t="shared" si="1216"/>
        <v>2003</v>
      </c>
      <c r="C2012" s="33">
        <v>34</v>
      </c>
      <c r="D2012" s="34"/>
      <c r="E2012" s="35">
        <v>827</v>
      </c>
      <c r="F2012" s="35">
        <v>724</v>
      </c>
      <c r="G2012" s="35"/>
      <c r="H2012" s="35">
        <v>2916533</v>
      </c>
      <c r="I2012" s="34">
        <v>2552102</v>
      </c>
      <c r="J2012" s="34"/>
      <c r="K2012" s="72">
        <v>65351</v>
      </c>
      <c r="L2012" s="36">
        <f t="shared" si="1195"/>
        <v>147.53280685437102</v>
      </c>
      <c r="M2012" s="28">
        <f>IF(L1999=0,0,L2012/L1999*100)</f>
        <v>46.227869580187729</v>
      </c>
      <c r="N2012" s="37">
        <f t="shared" si="1215"/>
        <v>6.2924678469436239</v>
      </c>
      <c r="O2012" s="29">
        <f t="shared" si="1196"/>
        <v>3526.6420798065296</v>
      </c>
      <c r="P2012" s="30">
        <f t="shared" si="1197"/>
        <v>79.021765417170499</v>
      </c>
      <c r="Q2012" s="15">
        <f t="shared" si="1211"/>
        <v>87.545344619105208</v>
      </c>
      <c r="R2012" s="16">
        <f t="shared" si="1212"/>
        <v>0</v>
      </c>
      <c r="S2012" s="17">
        <f t="shared" si="1213"/>
        <v>87.504650213112626</v>
      </c>
      <c r="T2012" s="18">
        <f t="shared" si="1214"/>
        <v>103</v>
      </c>
      <c r="U2012" s="5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</row>
    <row r="2013" spans="1:31">
      <c r="A2013" s="1"/>
      <c r="B2013" s="31">
        <f t="shared" si="1216"/>
        <v>2004</v>
      </c>
      <c r="C2013" s="33">
        <v>51</v>
      </c>
      <c r="D2013" s="34"/>
      <c r="E2013" s="35">
        <v>1625</v>
      </c>
      <c r="F2013" s="35">
        <v>1533</v>
      </c>
      <c r="G2013" s="35"/>
      <c r="H2013" s="35">
        <v>5518707</v>
      </c>
      <c r="I2013" s="34">
        <v>5188979</v>
      </c>
      <c r="J2013" s="34"/>
      <c r="K2013" s="72">
        <v>128437</v>
      </c>
      <c r="L2013" s="36">
        <f t="shared" si="1195"/>
        <v>142.04342383004897</v>
      </c>
      <c r="M2013" s="28">
        <f>IF(L1999=0,0,L2013/L1999*100)</f>
        <v>44.507828540268086</v>
      </c>
      <c r="N2013" s="37">
        <f t="shared" si="1215"/>
        <v>-3.7207880344475504</v>
      </c>
      <c r="O2013" s="29">
        <f t="shared" si="1196"/>
        <v>3396.1273846153845</v>
      </c>
      <c r="P2013" s="30">
        <f t="shared" si="1197"/>
        <v>79.038153846153847</v>
      </c>
      <c r="Q2013" s="6">
        <f t="shared" si="1211"/>
        <v>94.338461538461544</v>
      </c>
      <c r="R2013" s="7">
        <f t="shared" si="1212"/>
        <v>0</v>
      </c>
      <c r="S2013" s="8">
        <f t="shared" si="1213"/>
        <v>94.025267150439404</v>
      </c>
      <c r="T2013" s="9">
        <f t="shared" si="1214"/>
        <v>92</v>
      </c>
      <c r="U2013" s="5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</row>
    <row r="2014" spans="1:31">
      <c r="A2014" s="1"/>
      <c r="B2014" s="31">
        <f t="shared" si="1216"/>
        <v>2005</v>
      </c>
      <c r="C2014" s="33">
        <v>36</v>
      </c>
      <c r="D2014" s="34"/>
      <c r="E2014" s="35">
        <v>1259</v>
      </c>
      <c r="F2014" s="35">
        <v>1200</v>
      </c>
      <c r="G2014" s="35"/>
      <c r="H2014" s="35">
        <v>4298931</v>
      </c>
      <c r="I2014" s="34">
        <v>4059821</v>
      </c>
      <c r="J2014" s="34"/>
      <c r="K2014" s="72">
        <v>99615</v>
      </c>
      <c r="L2014" s="36">
        <f t="shared" si="1195"/>
        <v>142.66245165065502</v>
      </c>
      <c r="M2014" s="28">
        <f>IF(L1999=0,0,L2014/L1999*100)</f>
        <v>44.701794465323189</v>
      </c>
      <c r="N2014" s="37">
        <f t="shared" si="1215"/>
        <v>0.43580181603246865</v>
      </c>
      <c r="O2014" s="29">
        <f t="shared" si="1196"/>
        <v>3414.559968228753</v>
      </c>
      <c r="P2014" s="30">
        <f t="shared" si="1197"/>
        <v>79.122319301032562</v>
      </c>
      <c r="Q2014" s="6">
        <f t="shared" si="1211"/>
        <v>95.313741064336782</v>
      </c>
      <c r="R2014" s="7">
        <f t="shared" si="1212"/>
        <v>0</v>
      </c>
      <c r="S2014" s="8">
        <f t="shared" si="1213"/>
        <v>94.43791956651549</v>
      </c>
      <c r="T2014" s="9">
        <f t="shared" si="1214"/>
        <v>59</v>
      </c>
      <c r="U2014" s="5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</row>
    <row r="2015" spans="1:31">
      <c r="A2015" s="1"/>
      <c r="B2015" s="31">
        <f t="shared" si="1216"/>
        <v>2006</v>
      </c>
      <c r="C2015" s="33">
        <v>27</v>
      </c>
      <c r="D2015" s="34">
        <v>0</v>
      </c>
      <c r="E2015" s="35">
        <v>854</v>
      </c>
      <c r="F2015" s="35">
        <v>803</v>
      </c>
      <c r="G2015" s="35">
        <v>0</v>
      </c>
      <c r="H2015" s="35">
        <v>3774825</v>
      </c>
      <c r="I2015" s="34">
        <v>3558109</v>
      </c>
      <c r="J2015" s="34">
        <v>0</v>
      </c>
      <c r="K2015" s="72">
        <v>66929</v>
      </c>
      <c r="L2015" s="36">
        <f t="shared" si="1195"/>
        <v>186.44744413482945</v>
      </c>
      <c r="M2015" s="28">
        <f>IF(L1999=0,0,L2015/L1999*100)</f>
        <v>58.421366167947156</v>
      </c>
      <c r="N2015" s="37">
        <f t="shared" si="1215"/>
        <v>30.691322052555943</v>
      </c>
      <c r="O2015" s="29">
        <f t="shared" si="1196"/>
        <v>4420.1697892271659</v>
      </c>
      <c r="P2015" s="30">
        <f t="shared" si="1197"/>
        <v>78.371194379391099</v>
      </c>
      <c r="Q2015" s="6"/>
      <c r="R2015" s="7"/>
      <c r="S2015" s="8"/>
      <c r="T2015" s="9"/>
      <c r="U2015" s="5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</row>
    <row r="2016" spans="1:31">
      <c r="A2016" s="1"/>
      <c r="B2016" s="31">
        <f t="shared" si="1216"/>
        <v>2007</v>
      </c>
      <c r="C2016" s="33">
        <v>18</v>
      </c>
      <c r="D2016" s="34"/>
      <c r="E2016" s="35">
        <v>398</v>
      </c>
      <c r="F2016" s="35">
        <v>358</v>
      </c>
      <c r="G2016" s="35"/>
      <c r="H2016" s="35">
        <v>1700657</v>
      </c>
      <c r="I2016" s="34">
        <v>1543568</v>
      </c>
      <c r="J2016" s="34"/>
      <c r="K2016" s="72">
        <v>28916</v>
      </c>
      <c r="L2016" s="36">
        <f t="shared" ref="L2016:L2021" si="1217">IF(H2016=0,0,H2016/K2016*3.30578)</f>
        <v>194.42515899363676</v>
      </c>
      <c r="M2016" s="28">
        <f>IF(L1999=0,0,L2016/L1999*100)</f>
        <v>60.921100090890171</v>
      </c>
      <c r="N2016" s="37">
        <f>IF(L2015=0,"     －",IF(L2016=0,"     －",(L2016-L2015)/L2015*100))</f>
        <v>4.2788008684303662</v>
      </c>
      <c r="O2016" s="29">
        <f>IF(H2016=0,0,H2016/E2016)</f>
        <v>4273.0075376884424</v>
      </c>
      <c r="P2016" s="30">
        <f>IF(K2016=0,0,K2016/E2016)</f>
        <v>72.653266331658287</v>
      </c>
      <c r="Q2016" s="6"/>
      <c r="R2016" s="7"/>
      <c r="S2016" s="8"/>
      <c r="T2016" s="9"/>
      <c r="U2016" s="5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</row>
    <row r="2017" spans="1:31">
      <c r="A2017" s="1"/>
      <c r="B2017" s="31">
        <f t="shared" si="1216"/>
        <v>2008</v>
      </c>
      <c r="C2017" s="33">
        <v>14</v>
      </c>
      <c r="D2017" s="34"/>
      <c r="E2017" s="35">
        <v>419</v>
      </c>
      <c r="F2017" s="35">
        <v>279</v>
      </c>
      <c r="G2017" s="35"/>
      <c r="H2017" s="35">
        <v>2049793</v>
      </c>
      <c r="I2017" s="34">
        <v>1371873</v>
      </c>
      <c r="J2017" s="34"/>
      <c r="K2017" s="72">
        <v>33122</v>
      </c>
      <c r="L2017" s="36">
        <f t="shared" si="1217"/>
        <v>204.58199092868787</v>
      </c>
      <c r="M2017" s="28">
        <f>IF(L1999=0,0,L2017/L1999*100)</f>
        <v>64.103637670514061</v>
      </c>
      <c r="N2017" s="37">
        <f>IF(L2016=0,"     －",IF(L2017=0,"     －",(L2017-L2016)/L2016*100))</f>
        <v>5.2240316981731434</v>
      </c>
      <c r="O2017" s="29">
        <f>IF(H2017=0,0,H2017/E2017)</f>
        <v>4892.1073985680187</v>
      </c>
      <c r="P2017" s="30">
        <f>IF(K2017=0,0,K2017/E2017)</f>
        <v>79.050119331742238</v>
      </c>
      <c r="Q2017" s="6"/>
      <c r="R2017" s="7"/>
      <c r="S2017" s="8"/>
      <c r="T2017" s="9"/>
      <c r="U2017" s="5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</row>
    <row r="2018" spans="1:31">
      <c r="A2018" s="1"/>
      <c r="B2018" s="31">
        <f t="shared" si="1216"/>
        <v>2009</v>
      </c>
      <c r="C2018" s="33">
        <v>17</v>
      </c>
      <c r="D2018" s="34"/>
      <c r="E2018" s="35">
        <v>569</v>
      </c>
      <c r="F2018" s="35">
        <v>483</v>
      </c>
      <c r="G2018" s="35"/>
      <c r="H2018" s="35">
        <v>2235811</v>
      </c>
      <c r="I2018" s="34">
        <v>1847873</v>
      </c>
      <c r="J2018" s="34"/>
      <c r="K2018" s="72">
        <v>42819</v>
      </c>
      <c r="L2018" s="36">
        <f t="shared" si="1217"/>
        <v>172.61260859851936</v>
      </c>
      <c r="M2018" s="28">
        <f>IF(L1999=0,0,L2018/L1999*100)</f>
        <v>54.086364438689806</v>
      </c>
      <c r="N2018" s="37">
        <f>IF(L2017=0,"     －",IF(L2018=0,"     －",(L2018-L2017)/L2017*100))</f>
        <v>-15.626684531246074</v>
      </c>
      <c r="O2018" s="29">
        <f>IF(H2018=0,0,H2018/E2018)</f>
        <v>3929.3690685413007</v>
      </c>
      <c r="P2018" s="30">
        <f>IF(K2018=0,0,K2018/E2018)</f>
        <v>75.253075571177504</v>
      </c>
      <c r="Q2018" s="6"/>
      <c r="R2018" s="7"/>
      <c r="S2018" s="8"/>
      <c r="T2018" s="9"/>
      <c r="U2018" s="5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</row>
    <row r="2019" spans="1:31">
      <c r="A2019" s="1"/>
      <c r="B2019" s="31">
        <f t="shared" si="1216"/>
        <v>2010</v>
      </c>
      <c r="C2019" s="33">
        <v>12</v>
      </c>
      <c r="D2019" s="34"/>
      <c r="E2019" s="35">
        <v>271</v>
      </c>
      <c r="F2019" s="35">
        <v>238</v>
      </c>
      <c r="G2019" s="35"/>
      <c r="H2019" s="35">
        <v>997270</v>
      </c>
      <c r="I2019" s="34">
        <v>867464</v>
      </c>
      <c r="J2019" s="34"/>
      <c r="K2019" s="72">
        <v>21345</v>
      </c>
      <c r="L2019" s="36">
        <f t="shared" si="1217"/>
        <v>154.45093561021315</v>
      </c>
      <c r="M2019" s="28">
        <f>IF(L1999=0,0,L2019/L1999*100)</f>
        <v>48.395593225408554</v>
      </c>
      <c r="N2019" s="37">
        <f>IF(L2018=0,"     －",IF(L2019=0,"     －",(L2019-L2018)/L2018*100))</f>
        <v>-10.521637518698617</v>
      </c>
      <c r="O2019" s="29">
        <f>IF(H2019=0,0,H2019/E2019)</f>
        <v>3679.9630996309961</v>
      </c>
      <c r="P2019" s="30">
        <f>IF(K2019=0,0,K2019/E2019)</f>
        <v>78.763837638376387</v>
      </c>
      <c r="Q2019" s="6"/>
      <c r="R2019" s="7"/>
      <c r="S2019" s="8"/>
      <c r="T2019" s="9"/>
      <c r="U2019" s="5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</row>
    <row r="2020" spans="1:31">
      <c r="A2020" s="1"/>
      <c r="B2020" s="31">
        <f t="shared" si="1216"/>
        <v>2011</v>
      </c>
      <c r="C2020" s="33">
        <v>19</v>
      </c>
      <c r="D2020" s="34"/>
      <c r="E2020" s="35">
        <v>486</v>
      </c>
      <c r="F2020" s="35">
        <v>419</v>
      </c>
      <c r="G2020" s="35"/>
      <c r="H2020" s="35">
        <v>1662526</v>
      </c>
      <c r="I2020" s="34">
        <v>1439478</v>
      </c>
      <c r="J2020" s="34"/>
      <c r="K2020" s="72">
        <v>36635</v>
      </c>
      <c r="L2020" s="36">
        <f t="shared" si="1217"/>
        <v>150.01897639634228</v>
      </c>
      <c r="M2020" s="28">
        <f>IF(L1999=0,0,L2020/L1999*100)</f>
        <v>47.006884931355891</v>
      </c>
      <c r="N2020" s="37">
        <f>IF(L2019=0,"     －",IF(L2020=0,"     －",(L2020-L2019)/L2019*100))</f>
        <v>-2.8694932771762391</v>
      </c>
      <c r="O2020" s="29">
        <f>IF(H2020=0,0,H2020/E2020)</f>
        <v>3420.8353909465022</v>
      </c>
      <c r="P2020" s="30">
        <f>IF(K2020=0,0,K2020/E2020)</f>
        <v>75.380658436213992</v>
      </c>
      <c r="Q2020" s="6"/>
      <c r="R2020" s="7"/>
      <c r="S2020" s="8"/>
      <c r="T2020" s="9"/>
      <c r="U2020" s="5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</row>
    <row r="2021" spans="1:31">
      <c r="A2021" s="1"/>
      <c r="B2021" s="31">
        <f t="shared" si="1216"/>
        <v>2012</v>
      </c>
      <c r="C2021" s="33">
        <v>15</v>
      </c>
      <c r="D2021" s="34"/>
      <c r="E2021" s="35">
        <v>227</v>
      </c>
      <c r="F2021" s="35">
        <v>205</v>
      </c>
      <c r="G2021" s="35"/>
      <c r="H2021" s="35">
        <v>807728</v>
      </c>
      <c r="I2021" s="34">
        <v>728718</v>
      </c>
      <c r="J2021" s="34"/>
      <c r="K2021" s="72">
        <v>16600</v>
      </c>
      <c r="L2021" s="36">
        <f t="shared" si="1217"/>
        <v>160.85367878554217</v>
      </c>
      <c r="M2021" s="28">
        <f>IF(L1999=0,0,L2021/L1999*100)</f>
        <v>50.401826162850817</v>
      </c>
      <c r="N2021" s="37">
        <f t="shared" ref="N2021:N2023" si="1218">IF(L2020=0,"     －",IF(L2021=0,"     －",(L2021-L2020)/L2020*100))</f>
        <v>7.2222212479141126</v>
      </c>
      <c r="O2021" s="29">
        <f t="shared" ref="O2021:O2028" si="1219">IF(H2021=0,0,H2021/E2021)</f>
        <v>3558.2731277533039</v>
      </c>
      <c r="P2021" s="30">
        <f t="shared" ref="P2021:P2028" si="1220">IF(K2021=0,0,K2021/E2021)</f>
        <v>73.127753303964752</v>
      </c>
      <c r="Q2021" s="6"/>
      <c r="R2021" s="7"/>
      <c r="S2021" s="8"/>
      <c r="T2021" s="9"/>
      <c r="U2021" s="5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</row>
    <row r="2022" spans="1:31">
      <c r="A2022" s="1"/>
      <c r="B2022" s="31">
        <f t="shared" si="1216"/>
        <v>2013</v>
      </c>
      <c r="C2022" s="33">
        <v>24</v>
      </c>
      <c r="D2022" s="34"/>
      <c r="E2022" s="35">
        <v>633</v>
      </c>
      <c r="F2022" s="35">
        <v>614</v>
      </c>
      <c r="G2022" s="35"/>
      <c r="H2022" s="35">
        <v>2503022</v>
      </c>
      <c r="I2022" s="34">
        <v>2428716</v>
      </c>
      <c r="J2022" s="34"/>
      <c r="K2022" s="72">
        <v>48771</v>
      </c>
      <c r="L2022" s="36">
        <f>IF(H2022=0,0,H2022/K2022*3.30578)</f>
        <v>169.65902005618091</v>
      </c>
      <c r="M2022" s="28">
        <f>IF(L1999=0,0,L2022/L1999*100)</f>
        <v>53.160888208419642</v>
      </c>
      <c r="N2022" s="37">
        <f t="shared" si="1218"/>
        <v>5.4741311091668834</v>
      </c>
      <c r="O2022" s="29">
        <f t="shared" si="1219"/>
        <v>3954.2211690363347</v>
      </c>
      <c r="P2022" s="30">
        <f t="shared" si="1220"/>
        <v>77.047393364928908</v>
      </c>
      <c r="Q2022" s="6"/>
      <c r="R2022" s="7"/>
      <c r="S2022" s="8"/>
      <c r="T2022" s="9"/>
      <c r="U2022" s="5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</row>
    <row r="2023" spans="1:31">
      <c r="A2023" s="1"/>
      <c r="B2023" s="31">
        <f t="shared" si="1216"/>
        <v>2014</v>
      </c>
      <c r="C2023" s="33">
        <v>20</v>
      </c>
      <c r="D2023" s="34"/>
      <c r="E2023" s="35">
        <v>797</v>
      </c>
      <c r="F2023" s="35">
        <v>605</v>
      </c>
      <c r="G2023" s="35"/>
      <c r="H2023" s="35">
        <v>2980706</v>
      </c>
      <c r="I2023" s="34">
        <v>2278797</v>
      </c>
      <c r="J2023" s="34"/>
      <c r="K2023" s="72">
        <v>55306</v>
      </c>
      <c r="L2023" s="36">
        <f>IF(H2023=0,0,H2023/K2023*3.30578)</f>
        <v>178.16436337250931</v>
      </c>
      <c r="M2023" s="28">
        <f>IF(L1999=0,0,L2023/L1999*100)</f>
        <v>55.825949017233924</v>
      </c>
      <c r="N2023" s="37">
        <f t="shared" si="1218"/>
        <v>5.0131984220538026</v>
      </c>
      <c r="O2023" s="29">
        <f t="shared" si="1219"/>
        <v>3739.9071518193223</v>
      </c>
      <c r="P2023" s="30">
        <f t="shared" si="1220"/>
        <v>69.392722710163113</v>
      </c>
      <c r="Q2023" s="6"/>
      <c r="R2023" s="7"/>
      <c r="S2023" s="8"/>
      <c r="T2023" s="9"/>
      <c r="U2023" s="5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</row>
    <row r="2024" spans="1:31">
      <c r="A2024" s="1"/>
      <c r="B2024" s="31">
        <f t="shared" ref="B2024:B2033" si="1221">B2023+1</f>
        <v>2015</v>
      </c>
      <c r="C2024" s="33">
        <v>5</v>
      </c>
      <c r="D2024" s="34"/>
      <c r="E2024" s="35">
        <v>52</v>
      </c>
      <c r="F2024" s="35">
        <v>52</v>
      </c>
      <c r="G2024" s="35"/>
      <c r="H2024" s="35">
        <v>202363</v>
      </c>
      <c r="I2024" s="34">
        <v>202363</v>
      </c>
      <c r="J2024" s="34"/>
      <c r="K2024" s="72">
        <v>3925</v>
      </c>
      <c r="L2024" s="36">
        <f>IF(H2024=0,0,H2024/K2024*3.30578)</f>
        <v>170.43759443057326</v>
      </c>
      <c r="M2024" s="28">
        <f>IF(L1999=0,0,L2024/L1999*100)</f>
        <v>53.404846385622996</v>
      </c>
      <c r="N2024" s="37">
        <f>IF(L2023=0,"     －",IF(L2024=0,"     －",(L2024-L2023)/L2023*100))</f>
        <v>-4.336876800542198</v>
      </c>
      <c r="O2024" s="29">
        <f t="shared" si="1219"/>
        <v>3891.5961538461538</v>
      </c>
      <c r="P2024" s="30">
        <f t="shared" si="1220"/>
        <v>75.480769230769226</v>
      </c>
      <c r="Q2024" s="6"/>
      <c r="R2024" s="7"/>
      <c r="S2024" s="8"/>
      <c r="T2024" s="9"/>
      <c r="U2024" s="5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</row>
    <row r="2025" spans="1:31">
      <c r="A2025" s="1"/>
      <c r="B2025" s="31">
        <f t="shared" si="1221"/>
        <v>2016</v>
      </c>
      <c r="C2025" s="33">
        <v>4</v>
      </c>
      <c r="D2025" s="34"/>
      <c r="E2025" s="35">
        <v>96</v>
      </c>
      <c r="F2025" s="35">
        <v>92</v>
      </c>
      <c r="G2025" s="35"/>
      <c r="H2025" s="35">
        <v>505485</v>
      </c>
      <c r="I2025" s="34">
        <v>481979</v>
      </c>
      <c r="J2025" s="34"/>
      <c r="K2025" s="72">
        <v>7402</v>
      </c>
      <c r="L2025" s="36">
        <f>IF(H2025=0,0,H2025/K2025*3.30578)</f>
        <v>225.75279698730074</v>
      </c>
      <c r="M2025" s="28">
        <f>IF(L1999=0,0,L2025/L1999*100)</f>
        <v>70.737289413824655</v>
      </c>
      <c r="N2025" s="37">
        <f>IF(L2024=0,"     －",IF(L2025=0,"     －",(L2025-L2024)/L2024*100))</f>
        <v>32.454813001517572</v>
      </c>
      <c r="O2025" s="29">
        <f t="shared" si="1219"/>
        <v>5265.46875</v>
      </c>
      <c r="P2025" s="30">
        <f t="shared" si="1220"/>
        <v>77.104166666666671</v>
      </c>
      <c r="Q2025" s="6"/>
      <c r="R2025" s="7"/>
      <c r="S2025" s="8"/>
      <c r="T2025" s="9"/>
      <c r="U2025" s="5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</row>
    <row r="2026" spans="1:31">
      <c r="A2026" s="1"/>
      <c r="B2026" s="31">
        <f t="shared" si="1221"/>
        <v>2017</v>
      </c>
      <c r="C2026" s="33">
        <v>2</v>
      </c>
      <c r="D2026" s="34"/>
      <c r="E2026" s="35">
        <v>68</v>
      </c>
      <c r="F2026" s="35">
        <v>67</v>
      </c>
      <c r="G2026" s="35"/>
      <c r="H2026" s="35">
        <v>262218</v>
      </c>
      <c r="I2026" s="34">
        <v>257735</v>
      </c>
      <c r="J2026" s="34"/>
      <c r="K2026" s="72">
        <v>3871</v>
      </c>
      <c r="L2026" s="36">
        <f t="shared" ref="L2026:L2033" si="1222">IF(H2026=0,0,H2026/K2026*3.30578)</f>
        <v>223.9305140893826</v>
      </c>
      <c r="M2026" s="28">
        <f>IF(L1999=0,0,L2026/L1999*100)</f>
        <v>70.166296033170553</v>
      </c>
      <c r="N2026" s="37">
        <f>IF(L2025=0,"     －",IF(L2026=0,"     －",(L2026-L2025)/L2025*100))</f>
        <v>-0.80720279980435927</v>
      </c>
      <c r="O2026" s="29">
        <f t="shared" si="1219"/>
        <v>3856.1470588235293</v>
      </c>
      <c r="P2026" s="30">
        <f t="shared" si="1220"/>
        <v>56.926470588235297</v>
      </c>
      <c r="Q2026" s="6"/>
      <c r="R2026" s="7"/>
      <c r="S2026" s="8"/>
      <c r="T2026" s="9"/>
      <c r="U2026" s="5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</row>
    <row r="2027" spans="1:31">
      <c r="A2027" s="1"/>
      <c r="B2027" s="31">
        <f t="shared" si="1221"/>
        <v>2018</v>
      </c>
      <c r="C2027" s="33">
        <v>11</v>
      </c>
      <c r="D2027" s="34"/>
      <c r="E2027" s="35">
        <v>312</v>
      </c>
      <c r="F2027" s="35">
        <v>252</v>
      </c>
      <c r="G2027" s="35"/>
      <c r="H2027" s="35">
        <v>1724123</v>
      </c>
      <c r="I2027" s="34">
        <v>1333907</v>
      </c>
      <c r="J2027" s="34"/>
      <c r="K2027" s="72">
        <v>24177</v>
      </c>
      <c r="L2027" s="36">
        <f t="shared" si="1222"/>
        <v>235.74353025354677</v>
      </c>
      <c r="M2027" s="28">
        <f>IF(L1999=0,0,L2027/L1999*100)</f>
        <v>73.867781704250291</v>
      </c>
      <c r="N2027" s="37">
        <f>IF(L2026=0,"     －",IF(L2027=0,"     －",(L2027-L2026)/L2026*100))</f>
        <v>5.2753043559972195</v>
      </c>
      <c r="O2027" s="29">
        <f t="shared" si="1219"/>
        <v>5526.0352564102568</v>
      </c>
      <c r="P2027" s="30">
        <f t="shared" si="1220"/>
        <v>77.490384615384613</v>
      </c>
      <c r="Q2027" s="6"/>
      <c r="R2027" s="7"/>
      <c r="S2027" s="8"/>
      <c r="T2027" s="9"/>
      <c r="U2027" s="5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</row>
    <row r="2028" spans="1:31">
      <c r="A2028" s="1"/>
      <c r="B2028" s="31">
        <f t="shared" si="1221"/>
        <v>2019</v>
      </c>
      <c r="C2028" s="33">
        <v>32</v>
      </c>
      <c r="D2028" s="34"/>
      <c r="E2028" s="35">
        <v>255</v>
      </c>
      <c r="F2028" s="35">
        <v>238</v>
      </c>
      <c r="G2028" s="35"/>
      <c r="H2028" s="35">
        <v>1197466</v>
      </c>
      <c r="I2028" s="34">
        <v>1103369</v>
      </c>
      <c r="J2028" s="34"/>
      <c r="K2028" s="72">
        <v>18832</v>
      </c>
      <c r="L2028" s="36">
        <f t="shared" si="1222"/>
        <v>210.20386329014445</v>
      </c>
      <c r="M2028" s="28">
        <f>IF(L1999=0,0,L2028/L1999*100)</f>
        <v>65.865192865342081</v>
      </c>
      <c r="N2028" s="37">
        <f>IF(L2027=0,"     －",IF(L2028=0,"     －",(L2028-L2027)/L2027*100))</f>
        <v>-10.833666118401595</v>
      </c>
      <c r="O2028" s="29">
        <f t="shared" si="1219"/>
        <v>4695.9450980392157</v>
      </c>
      <c r="P2028" s="30">
        <f t="shared" si="1220"/>
        <v>73.850980392156856</v>
      </c>
      <c r="Q2028" s="6"/>
      <c r="R2028" s="7"/>
      <c r="S2028" s="8"/>
      <c r="T2028" s="9"/>
      <c r="U2028" s="5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</row>
    <row r="2029" spans="1:31">
      <c r="A2029" s="1"/>
      <c r="B2029" s="31">
        <f t="shared" si="1221"/>
        <v>2020</v>
      </c>
      <c r="C2029" s="33">
        <v>15</v>
      </c>
      <c r="D2029" s="34"/>
      <c r="E2029" s="35">
        <v>124</v>
      </c>
      <c r="F2029" s="35">
        <v>117</v>
      </c>
      <c r="G2029" s="35"/>
      <c r="H2029" s="35">
        <v>912680</v>
      </c>
      <c r="I2029" s="34">
        <v>877575</v>
      </c>
      <c r="J2029" s="34"/>
      <c r="K2029" s="72">
        <v>9951</v>
      </c>
      <c r="L2029" s="36">
        <f t="shared" si="1222"/>
        <v>303.19759726660635</v>
      </c>
      <c r="M2029" s="28">
        <f>IF(L1999=0,0,L2029/L1999*100)</f>
        <v>95.003811574616563</v>
      </c>
      <c r="N2029" s="37">
        <f t="shared" ref="N2029:N2033" si="1223">IF(L2028=0,"     －",IF(L2029=0,"     －",(L2029-L2028)/L2028*100))</f>
        <v>44.239783475388663</v>
      </c>
      <c r="O2029" s="29">
        <f>IF(H2029=0,0,H2029/E2029)</f>
        <v>7360.322580645161</v>
      </c>
      <c r="P2029" s="30">
        <f>IF(K2029=0,0,K2029/E2029)</f>
        <v>80.25</v>
      </c>
      <c r="Q2029" s="6"/>
      <c r="R2029" s="7"/>
      <c r="S2029" s="8"/>
      <c r="T2029" s="9"/>
      <c r="U2029" s="5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</row>
    <row r="2030" spans="1:31">
      <c r="A2030" s="1"/>
      <c r="B2030" s="31">
        <f t="shared" si="1221"/>
        <v>2021</v>
      </c>
      <c r="C2030" s="81">
        <v>16</v>
      </c>
      <c r="D2030" s="34"/>
      <c r="E2030" s="35">
        <v>141</v>
      </c>
      <c r="F2030" s="35">
        <v>132</v>
      </c>
      <c r="G2030" s="35"/>
      <c r="H2030" s="35">
        <v>834149</v>
      </c>
      <c r="I2030" s="34">
        <v>786565</v>
      </c>
      <c r="J2030" s="34"/>
      <c r="K2030" s="72">
        <v>10779</v>
      </c>
      <c r="L2030" s="36">
        <f t="shared" si="1222"/>
        <v>255.82271836162911</v>
      </c>
      <c r="M2030" s="28">
        <f>IF(L1999=0,0,L2030/L1999*100)</f>
        <v>80.15938632377555</v>
      </c>
      <c r="N2030" s="37">
        <f t="shared" si="1223"/>
        <v>-15.625083883273577</v>
      </c>
      <c r="O2030" s="29">
        <f>IF(H2030=0,0,H2030/E2030)</f>
        <v>5915.9503546099295</v>
      </c>
      <c r="P2030" s="30">
        <f>IF(K2030=0,0,K2030/E2030)</f>
        <v>76.446808510638292</v>
      </c>
      <c r="Q2030" s="6"/>
      <c r="R2030" s="7"/>
      <c r="S2030" s="8"/>
      <c r="T2030" s="9"/>
      <c r="U2030" s="5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</row>
    <row r="2031" spans="1:31">
      <c r="A2031" s="1"/>
      <c r="B2031" s="31">
        <f t="shared" si="1221"/>
        <v>2022</v>
      </c>
      <c r="C2031" s="81">
        <v>3</v>
      </c>
      <c r="D2031" s="34"/>
      <c r="E2031" s="35">
        <v>84</v>
      </c>
      <c r="F2031" s="35">
        <v>77</v>
      </c>
      <c r="G2031" s="35"/>
      <c r="H2031" s="35">
        <v>365234</v>
      </c>
      <c r="I2031" s="34">
        <v>332698</v>
      </c>
      <c r="J2031" s="34"/>
      <c r="K2031" s="72">
        <v>5582</v>
      </c>
      <c r="L2031" s="36">
        <f t="shared" si="1222"/>
        <v>216.2994003081333</v>
      </c>
      <c r="M2031" s="28">
        <f>IF(L1999=0,0,L2031/L1999*100)</f>
        <v>67.775165950629756</v>
      </c>
      <c r="N2031" s="37">
        <f t="shared" si="1223"/>
        <v>-15.449494988801558</v>
      </c>
      <c r="O2031" s="29">
        <f>IF(H2031=0,0,H2031/E2031)</f>
        <v>4348.0238095238092</v>
      </c>
      <c r="P2031" s="30">
        <f>IF(K2031=0,0,K2031/E2031)</f>
        <v>66.452380952380949</v>
      </c>
      <c r="Q2031" s="6"/>
      <c r="R2031" s="7"/>
      <c r="S2031" s="8"/>
      <c r="T2031" s="9"/>
      <c r="U2031" s="5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</row>
    <row r="2032" spans="1:31">
      <c r="A2032" s="1"/>
      <c r="B2032" s="31">
        <f t="shared" si="1221"/>
        <v>2023</v>
      </c>
      <c r="C2032" s="81">
        <v>11</v>
      </c>
      <c r="D2032" s="34"/>
      <c r="E2032" s="35">
        <v>254</v>
      </c>
      <c r="F2032" s="35">
        <v>222</v>
      </c>
      <c r="G2032" s="35"/>
      <c r="H2032" s="35">
        <v>1375994</v>
      </c>
      <c r="I2032" s="34">
        <v>1205228</v>
      </c>
      <c r="J2032" s="34"/>
      <c r="K2032" s="72">
        <v>17808</v>
      </c>
      <c r="L2032" s="36">
        <f t="shared" si="1222"/>
        <v>255.43202186208444</v>
      </c>
      <c r="M2032" s="28">
        <f>IF(L1999=0,0,L2032/L1999*100)</f>
        <v>80.036965641816892</v>
      </c>
      <c r="N2032" s="37">
        <f t="shared" si="1223"/>
        <v>18.091877045523031</v>
      </c>
      <c r="O2032" s="29">
        <f>IF(H2032=0,0,H2032/E2032)</f>
        <v>5417.2992125984256</v>
      </c>
      <c r="P2032" s="30">
        <f>IF(K2032=0,0,K2032/E2032)</f>
        <v>70.110236220472444</v>
      </c>
      <c r="Q2032" s="6"/>
      <c r="R2032" s="7"/>
      <c r="S2032" s="8"/>
      <c r="T2032" s="9"/>
      <c r="U2032" s="5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</row>
    <row r="2033" spans="1:31">
      <c r="A2033" s="1"/>
      <c r="B2033" s="31">
        <f t="shared" si="1221"/>
        <v>2024</v>
      </c>
      <c r="C2033" s="81">
        <v>25</v>
      </c>
      <c r="D2033" s="34"/>
      <c r="E2033" s="35">
        <v>364</v>
      </c>
      <c r="F2033" s="35">
        <v>362</v>
      </c>
      <c r="G2033" s="35"/>
      <c r="H2033" s="35">
        <v>1818768</v>
      </c>
      <c r="I2033" s="34">
        <v>1808428</v>
      </c>
      <c r="J2033" s="34"/>
      <c r="K2033" s="72">
        <v>25803</v>
      </c>
      <c r="L2033" s="36">
        <f t="shared" si="1222"/>
        <v>233.01348211603303</v>
      </c>
      <c r="M2033" s="28">
        <f>IF(L1999=0,0,L2033/L1999*100)</f>
        <v>73.012349533335282</v>
      </c>
      <c r="N2033" s="37">
        <f t="shared" si="1223"/>
        <v>-8.7767146744646851</v>
      </c>
      <c r="O2033" s="29">
        <f>IF(H2033=0,0,H2033/E2033)</f>
        <v>4996.6153846153848</v>
      </c>
      <c r="P2033" s="30">
        <f>IF(K2033=0,0,K2033/E2033)</f>
        <v>70.887362637362642</v>
      </c>
      <c r="Q2033" s="6"/>
      <c r="R2033" s="7"/>
      <c r="S2033" s="8"/>
      <c r="T2033" s="9"/>
      <c r="U2033" s="51"/>
      <c r="V2033" s="1"/>
      <c r="W2033" s="1"/>
      <c r="X2033" s="1"/>
      <c r="Y2033" s="1"/>
      <c r="Z2033" s="1"/>
      <c r="AA2033" s="1"/>
      <c r="AB2033" s="1"/>
      <c r="AC2033" s="1"/>
      <c r="AD2033" s="1"/>
      <c r="AE2033" s="1"/>
    </row>
    <row r="2034" spans="1:31">
      <c r="A2034" s="1"/>
      <c r="B2034" s="58" t="s">
        <v>83</v>
      </c>
      <c r="C2034" s="59">
        <v>44</v>
      </c>
      <c r="D2034" s="60">
        <v>26</v>
      </c>
      <c r="E2034" s="61">
        <v>1697</v>
      </c>
      <c r="F2034" s="61">
        <v>1463</v>
      </c>
      <c r="G2034" s="61">
        <v>1352</v>
      </c>
      <c r="H2034" s="61">
        <v>9271774</v>
      </c>
      <c r="I2034" s="60">
        <v>7873411</v>
      </c>
      <c r="J2034" s="60">
        <v>7193875</v>
      </c>
      <c r="K2034" s="73">
        <v>97269</v>
      </c>
      <c r="L2034" s="63">
        <f t="shared" si="1195"/>
        <v>315.11010757507529</v>
      </c>
      <c r="M2034" s="62">
        <v>100</v>
      </c>
      <c r="N2034" s="63"/>
      <c r="O2034" s="64">
        <f t="shared" si="1196"/>
        <v>5463.6263995285799</v>
      </c>
      <c r="P2034" s="65">
        <f t="shared" si="1197"/>
        <v>57.318208603417794</v>
      </c>
      <c r="Q2034" s="6">
        <f t="shared" ref="Q2034:Q2049" si="1224">IF(F2034=0,0,F2034/E2034*100)</f>
        <v>86.21096051856216</v>
      </c>
      <c r="R2034" s="7">
        <f t="shared" ref="R2034:R2049" si="1225">IF(G2034=0,0,G2034/E2034*100)</f>
        <v>79.670005892751917</v>
      </c>
      <c r="S2034" s="8">
        <f t="shared" ref="S2034:S2049" si="1226">IF(I2034=0,0,I2034/H2034*100)</f>
        <v>84.918064223739705</v>
      </c>
      <c r="T2034" s="9">
        <f t="shared" ref="T2034:T2049" si="1227">E2034-F2034</f>
        <v>234</v>
      </c>
      <c r="U2034" s="5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</row>
    <row r="2035" spans="1:31">
      <c r="A2035" s="1"/>
      <c r="B2035" s="32" t="s">
        <v>84</v>
      </c>
      <c r="C2035" s="33">
        <v>33</v>
      </c>
      <c r="D2035" s="34">
        <v>11</v>
      </c>
      <c r="E2035" s="35">
        <v>1011</v>
      </c>
      <c r="F2035" s="35">
        <v>711</v>
      </c>
      <c r="G2035" s="35">
        <v>537</v>
      </c>
      <c r="H2035" s="35">
        <v>5606792</v>
      </c>
      <c r="I2035" s="34">
        <v>3674999</v>
      </c>
      <c r="J2035" s="34">
        <v>2823589</v>
      </c>
      <c r="K2035" s="72">
        <v>63546</v>
      </c>
      <c r="L2035" s="36">
        <f t="shared" si="1195"/>
        <v>291.67565004500676</v>
      </c>
      <c r="M2035" s="28">
        <f>IF(L2034=0,0,L2035/L2034*100)</f>
        <v>92.563089229219585</v>
      </c>
      <c r="N2035" s="37">
        <f t="shared" ref="N2035:N2050" si="1228">IF(L2034=0,"     －",IF(L2035=0,"     －",(L2035-L2034)/L2034*100))</f>
        <v>-7.4369107707804156</v>
      </c>
      <c r="O2035" s="29">
        <f t="shared" si="1196"/>
        <v>5545.7883283877345</v>
      </c>
      <c r="P2035" s="30">
        <f t="shared" si="1197"/>
        <v>62.854599406528187</v>
      </c>
      <c r="Q2035" s="6">
        <f t="shared" si="1224"/>
        <v>70.326409495548958</v>
      </c>
      <c r="R2035" s="7">
        <f t="shared" si="1225"/>
        <v>53.115727002967361</v>
      </c>
      <c r="S2035" s="8">
        <f t="shared" si="1226"/>
        <v>65.545484833394923</v>
      </c>
      <c r="T2035" s="9">
        <f t="shared" si="1227"/>
        <v>300</v>
      </c>
      <c r="U2035" s="5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</row>
    <row r="2036" spans="1:31">
      <c r="A2036" s="1"/>
      <c r="B2036" s="31">
        <v>1992</v>
      </c>
      <c r="C2036" s="33">
        <v>25</v>
      </c>
      <c r="D2036" s="34">
        <v>6</v>
      </c>
      <c r="E2036" s="35">
        <v>794</v>
      </c>
      <c r="F2036" s="35">
        <v>586</v>
      </c>
      <c r="G2036" s="35">
        <v>427</v>
      </c>
      <c r="H2036" s="35">
        <v>3570837</v>
      </c>
      <c r="I2036" s="34">
        <v>2582102</v>
      </c>
      <c r="J2036" s="34">
        <v>1845996</v>
      </c>
      <c r="K2036" s="72">
        <v>50919</v>
      </c>
      <c r="L2036" s="36">
        <f t="shared" si="1195"/>
        <v>231.82704958581274</v>
      </c>
      <c r="M2036" s="28">
        <f>IF(L2034=0,0,L2036/L2034*100)</f>
        <v>73.570172461249825</v>
      </c>
      <c r="N2036" s="37">
        <f t="shared" si="1228"/>
        <v>-20.51888817251599</v>
      </c>
      <c r="O2036" s="29">
        <f t="shared" si="1196"/>
        <v>4497.2758186397987</v>
      </c>
      <c r="P2036" s="30">
        <f t="shared" si="1197"/>
        <v>64.129722921914365</v>
      </c>
      <c r="Q2036" s="6">
        <f t="shared" si="1224"/>
        <v>73.803526448362717</v>
      </c>
      <c r="R2036" s="7">
        <f t="shared" si="1225"/>
        <v>53.778337531486144</v>
      </c>
      <c r="S2036" s="8">
        <f t="shared" si="1226"/>
        <v>72.310833566471956</v>
      </c>
      <c r="T2036" s="9">
        <f t="shared" si="1227"/>
        <v>208</v>
      </c>
      <c r="U2036" s="5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</row>
    <row r="2037" spans="1:31">
      <c r="A2037" s="1"/>
      <c r="B2037" s="31">
        <f>B2036+1</f>
        <v>1993</v>
      </c>
      <c r="C2037" s="33">
        <v>33</v>
      </c>
      <c r="D2037" s="34">
        <v>11</v>
      </c>
      <c r="E2037" s="35">
        <v>1298</v>
      </c>
      <c r="F2037" s="35">
        <v>1193</v>
      </c>
      <c r="G2037" s="35">
        <v>1098</v>
      </c>
      <c r="H2037" s="35">
        <v>5548479</v>
      </c>
      <c r="I2037" s="34">
        <v>5118054</v>
      </c>
      <c r="J2037" s="34">
        <v>4768467</v>
      </c>
      <c r="K2037" s="72">
        <v>81891</v>
      </c>
      <c r="L2037" s="36">
        <f t="shared" si="1195"/>
        <v>223.98127887826502</v>
      </c>
      <c r="M2037" s="28">
        <f>IF(L2034=0,0,L2037/L2034*100)</f>
        <v>71.080321923631502</v>
      </c>
      <c r="N2037" s="37">
        <f t="shared" si="1228"/>
        <v>-3.3843206483303625</v>
      </c>
      <c r="O2037" s="29">
        <f t="shared" si="1196"/>
        <v>4274.6371340523883</v>
      </c>
      <c r="P2037" s="30">
        <f t="shared" si="1197"/>
        <v>63.090138674884436</v>
      </c>
      <c r="Q2037" s="6">
        <f t="shared" si="1224"/>
        <v>91.910631741140207</v>
      </c>
      <c r="R2037" s="7">
        <f t="shared" si="1225"/>
        <v>84.591679506933744</v>
      </c>
      <c r="S2037" s="8">
        <f t="shared" si="1226"/>
        <v>92.242468611668173</v>
      </c>
      <c r="T2037" s="9">
        <f t="shared" si="1227"/>
        <v>105</v>
      </c>
      <c r="U2037" s="5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</row>
    <row r="2038" spans="1:31">
      <c r="A2038" s="1"/>
      <c r="B2038" s="31">
        <f t="shared" ref="B2038:B2058" si="1229">B2037+1</f>
        <v>1994</v>
      </c>
      <c r="C2038" s="33">
        <v>54</v>
      </c>
      <c r="D2038" s="34">
        <v>37</v>
      </c>
      <c r="E2038" s="35">
        <v>2208</v>
      </c>
      <c r="F2038" s="35">
        <v>2064</v>
      </c>
      <c r="G2038" s="35">
        <v>1885</v>
      </c>
      <c r="H2038" s="35">
        <v>9132260</v>
      </c>
      <c r="I2038" s="34">
        <v>8488856</v>
      </c>
      <c r="J2038" s="34">
        <v>7735385</v>
      </c>
      <c r="K2038" s="72">
        <v>148258</v>
      </c>
      <c r="L2038" s="36">
        <f t="shared" si="1195"/>
        <v>203.62639765004249</v>
      </c>
      <c r="M2038" s="28">
        <f>IF(L2034=0,0,L2038/L2034*100)</f>
        <v>64.620712809578251</v>
      </c>
      <c r="N2038" s="37">
        <f t="shared" si="1228"/>
        <v>-9.0877600709144559</v>
      </c>
      <c r="O2038" s="29">
        <f t="shared" si="1196"/>
        <v>4135.98731884058</v>
      </c>
      <c r="P2038" s="30">
        <f t="shared" si="1197"/>
        <v>67.145833333333329</v>
      </c>
      <c r="Q2038" s="6">
        <f t="shared" si="1224"/>
        <v>93.478260869565219</v>
      </c>
      <c r="R2038" s="7">
        <f t="shared" si="1225"/>
        <v>85.371376811594203</v>
      </c>
      <c r="S2038" s="8">
        <f t="shared" si="1226"/>
        <v>92.954602694185226</v>
      </c>
      <c r="T2038" s="9">
        <f t="shared" si="1227"/>
        <v>144</v>
      </c>
      <c r="U2038" s="5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</row>
    <row r="2039" spans="1:31">
      <c r="A2039" s="1"/>
      <c r="B2039" s="31">
        <f t="shared" si="1229"/>
        <v>1995</v>
      </c>
      <c r="C2039" s="33">
        <v>49</v>
      </c>
      <c r="D2039" s="34">
        <v>34</v>
      </c>
      <c r="E2039" s="35">
        <v>1791</v>
      </c>
      <c r="F2039" s="35">
        <v>1651</v>
      </c>
      <c r="G2039" s="35">
        <v>1494</v>
      </c>
      <c r="H2039" s="35">
        <v>7285129</v>
      </c>
      <c r="I2039" s="34">
        <v>6709113</v>
      </c>
      <c r="J2039" s="34">
        <v>6081505</v>
      </c>
      <c r="K2039" s="72">
        <v>120808</v>
      </c>
      <c r="L2039" s="36">
        <f t="shared" si="1195"/>
        <v>199.34966016836631</v>
      </c>
      <c r="M2039" s="28">
        <f>IF(L2034=0,0,L2039/L2034*100)</f>
        <v>63.26349278430272</v>
      </c>
      <c r="N2039" s="37">
        <f t="shared" si="1228"/>
        <v>-2.1002863730007584</v>
      </c>
      <c r="O2039" s="29">
        <f t="shared" si="1196"/>
        <v>4067.6320491345618</v>
      </c>
      <c r="P2039" s="30">
        <f t="shared" si="1197"/>
        <v>67.452819653824676</v>
      </c>
      <c r="Q2039" s="6">
        <f t="shared" si="1224"/>
        <v>92.183137911781131</v>
      </c>
      <c r="R2039" s="7">
        <f t="shared" si="1225"/>
        <v>83.417085427135675</v>
      </c>
      <c r="S2039" s="8">
        <f t="shared" si="1226"/>
        <v>92.093262864665817</v>
      </c>
      <c r="T2039" s="9">
        <f t="shared" si="1227"/>
        <v>140</v>
      </c>
      <c r="U2039" s="5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</row>
    <row r="2040" spans="1:31">
      <c r="A2040" s="1"/>
      <c r="B2040" s="31">
        <f t="shared" si="1229"/>
        <v>1996</v>
      </c>
      <c r="C2040" s="33">
        <v>52</v>
      </c>
      <c r="D2040" s="34">
        <v>33</v>
      </c>
      <c r="E2040" s="35">
        <v>2103</v>
      </c>
      <c r="F2040" s="35">
        <v>1904</v>
      </c>
      <c r="G2040" s="35">
        <v>1706</v>
      </c>
      <c r="H2040" s="35">
        <v>8503678</v>
      </c>
      <c r="I2040" s="34">
        <v>7738340</v>
      </c>
      <c r="J2040" s="34">
        <v>6928537</v>
      </c>
      <c r="K2040" s="72">
        <v>146683</v>
      </c>
      <c r="L2040" s="36">
        <f t="shared" si="1195"/>
        <v>191.64653476435581</v>
      </c>
      <c r="M2040" s="28">
        <f>IF(L2034=0,0,L2040/L2034*100)</f>
        <v>60.818910646557356</v>
      </c>
      <c r="N2040" s="37">
        <f t="shared" si="1228"/>
        <v>-3.8641276827382685</v>
      </c>
      <c r="O2040" s="29">
        <f t="shared" si="1196"/>
        <v>4043.5939134569662</v>
      </c>
      <c r="P2040" s="30">
        <f t="shared" si="1197"/>
        <v>69.749405611031861</v>
      </c>
      <c r="Q2040" s="6">
        <f t="shared" si="1224"/>
        <v>90.537327627199232</v>
      </c>
      <c r="R2040" s="7">
        <f t="shared" si="1225"/>
        <v>81.122206371849742</v>
      </c>
      <c r="S2040" s="8">
        <f t="shared" si="1226"/>
        <v>90.999917917870363</v>
      </c>
      <c r="T2040" s="9">
        <f t="shared" si="1227"/>
        <v>199</v>
      </c>
      <c r="U2040" s="5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</row>
    <row r="2041" spans="1:31">
      <c r="A2041" s="1"/>
      <c r="B2041" s="31">
        <f t="shared" si="1229"/>
        <v>1997</v>
      </c>
      <c r="C2041" s="33">
        <v>35</v>
      </c>
      <c r="D2041">
        <v>22</v>
      </c>
      <c r="E2041" s="35">
        <v>1120</v>
      </c>
      <c r="F2041" s="35">
        <v>1047</v>
      </c>
      <c r="G2041" s="35">
        <v>925</v>
      </c>
      <c r="H2041" s="35">
        <v>4653242</v>
      </c>
      <c r="I2041" s="34">
        <v>4326746</v>
      </c>
      <c r="J2041" s="34">
        <v>3834335</v>
      </c>
      <c r="K2041" s="72">
        <v>79723</v>
      </c>
      <c r="L2041" s="36">
        <f t="shared" si="1195"/>
        <v>192.95052041142455</v>
      </c>
      <c r="M2041" s="28">
        <f>IF(L2034=0,0,L2041/L2034*100)</f>
        <v>61.232729694477953</v>
      </c>
      <c r="N2041" s="37">
        <f t="shared" si="1228"/>
        <v>0.68041180534367263</v>
      </c>
      <c r="O2041" s="29">
        <f t="shared" si="1196"/>
        <v>4154.6803571428572</v>
      </c>
      <c r="P2041" s="30">
        <f t="shared" si="1197"/>
        <v>71.181250000000006</v>
      </c>
      <c r="Q2041" s="6">
        <f t="shared" si="1224"/>
        <v>93.482142857142861</v>
      </c>
      <c r="R2041" s="7">
        <f t="shared" si="1225"/>
        <v>82.589285714285708</v>
      </c>
      <c r="S2041" s="8">
        <f t="shared" si="1226"/>
        <v>92.983472598244404</v>
      </c>
      <c r="T2041" s="9">
        <f t="shared" si="1227"/>
        <v>73</v>
      </c>
      <c r="U2041" s="5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</row>
    <row r="2042" spans="1:31">
      <c r="A2042" s="1"/>
      <c r="B2042" s="31">
        <f t="shared" si="1229"/>
        <v>1998</v>
      </c>
      <c r="C2042" s="33">
        <v>46</v>
      </c>
      <c r="D2042" s="34">
        <v>25</v>
      </c>
      <c r="E2042" s="35">
        <v>1283</v>
      </c>
      <c r="F2042" s="35">
        <v>1147</v>
      </c>
      <c r="G2042" s="35">
        <v>1052</v>
      </c>
      <c r="H2042" s="35">
        <v>5278480</v>
      </c>
      <c r="I2042" s="34">
        <v>4713210</v>
      </c>
      <c r="J2042" s="34">
        <v>4327230</v>
      </c>
      <c r="K2042" s="72">
        <v>96799</v>
      </c>
      <c r="L2042" s="36">
        <f t="shared" si="1195"/>
        <v>180.26522602919451</v>
      </c>
      <c r="M2042" s="28">
        <f>IF(L2034=0,0,L2042/L2034*100)</f>
        <v>57.207059277286476</v>
      </c>
      <c r="N2042" s="37">
        <f t="shared" si="1228"/>
        <v>-6.574376868837378</v>
      </c>
      <c r="O2042" s="29">
        <f t="shared" si="1196"/>
        <v>4114.1699142634452</v>
      </c>
      <c r="P2042" s="30">
        <f t="shared" si="1197"/>
        <v>75.447388932190179</v>
      </c>
      <c r="Q2042" s="6">
        <f t="shared" si="1224"/>
        <v>89.399844115354639</v>
      </c>
      <c r="R2042" s="7">
        <f t="shared" si="1225"/>
        <v>81.995323460639128</v>
      </c>
      <c r="S2042" s="8">
        <f t="shared" si="1226"/>
        <v>89.29104590715508</v>
      </c>
      <c r="T2042" s="9">
        <f t="shared" si="1227"/>
        <v>136</v>
      </c>
      <c r="U2042" s="5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</row>
    <row r="2043" spans="1:31">
      <c r="A2043" s="1"/>
      <c r="B2043" s="31">
        <f t="shared" si="1229"/>
        <v>1999</v>
      </c>
      <c r="C2043" s="33">
        <v>63</v>
      </c>
      <c r="D2043" s="34">
        <v>38</v>
      </c>
      <c r="E2043" s="35">
        <v>2295</v>
      </c>
      <c r="F2043" s="35">
        <v>2131</v>
      </c>
      <c r="G2043" s="35">
        <v>1911</v>
      </c>
      <c r="H2043" s="35">
        <v>8252450</v>
      </c>
      <c r="I2043" s="34">
        <v>7672150</v>
      </c>
      <c r="J2043" s="34">
        <v>6883900</v>
      </c>
      <c r="K2043" s="72">
        <v>165855</v>
      </c>
      <c r="L2043" s="36">
        <f t="shared" si="1195"/>
        <v>164.48575057128213</v>
      </c>
      <c r="M2043" s="28">
        <f>IF(L2034=0,0,L2043/L2034*100)</f>
        <v>52.199452387319326</v>
      </c>
      <c r="N2043" s="37">
        <f t="shared" si="1228"/>
        <v>-8.7534771988452444</v>
      </c>
      <c r="O2043" s="29">
        <f t="shared" si="1196"/>
        <v>3595.8387799564271</v>
      </c>
      <c r="P2043" s="30">
        <f t="shared" si="1197"/>
        <v>72.267973856209153</v>
      </c>
      <c r="Q2043" s="6">
        <f t="shared" si="1224"/>
        <v>92.854030501089326</v>
      </c>
      <c r="R2043" s="7">
        <f t="shared" si="1225"/>
        <v>83.267973856209153</v>
      </c>
      <c r="S2043" s="8">
        <f t="shared" si="1226"/>
        <v>92.968148852764926</v>
      </c>
      <c r="T2043" s="9">
        <f t="shared" si="1227"/>
        <v>164</v>
      </c>
      <c r="U2043" s="5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</row>
    <row r="2044" spans="1:31">
      <c r="A2044" s="1"/>
      <c r="B2044" s="31">
        <f t="shared" si="1229"/>
        <v>2000</v>
      </c>
      <c r="C2044" s="33">
        <v>53</v>
      </c>
      <c r="D2044" s="34">
        <v>33</v>
      </c>
      <c r="E2044" s="35">
        <v>2353</v>
      </c>
      <c r="F2044" s="35">
        <v>2141</v>
      </c>
      <c r="G2044" s="35">
        <v>1911</v>
      </c>
      <c r="H2044" s="35">
        <v>8583010</v>
      </c>
      <c r="I2044" s="34">
        <v>7792780</v>
      </c>
      <c r="J2044" s="34">
        <v>7004900</v>
      </c>
      <c r="K2044" s="72">
        <v>180073</v>
      </c>
      <c r="L2044" s="36">
        <f t="shared" si="1195"/>
        <v>157.56689119301615</v>
      </c>
      <c r="M2044" s="28">
        <f>IF(L2034=0,0,L2044/L2034*100)</f>
        <v>50.003756593391948</v>
      </c>
      <c r="N2044" s="37">
        <f t="shared" si="1228"/>
        <v>-4.2063579089591689</v>
      </c>
      <c r="O2044" s="29">
        <f t="shared" si="1196"/>
        <v>3647.6880577985548</v>
      </c>
      <c r="P2044" s="30">
        <f t="shared" si="1197"/>
        <v>76.529111772205695</v>
      </c>
      <c r="Q2044" s="6">
        <f t="shared" si="1224"/>
        <v>90.990225244368901</v>
      </c>
      <c r="R2044" s="7">
        <f t="shared" si="1225"/>
        <v>81.215469613259671</v>
      </c>
      <c r="S2044" s="8">
        <f t="shared" si="1226"/>
        <v>90.793090069800684</v>
      </c>
      <c r="T2044" s="9">
        <f t="shared" si="1227"/>
        <v>212</v>
      </c>
      <c r="U2044" s="5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</row>
    <row r="2045" spans="1:31">
      <c r="A2045" s="1"/>
      <c r="B2045" s="31">
        <f t="shared" si="1229"/>
        <v>2001</v>
      </c>
      <c r="C2045" s="33">
        <v>61</v>
      </c>
      <c r="D2045" s="34"/>
      <c r="E2045" s="35">
        <v>2775</v>
      </c>
      <c r="F2045" s="35">
        <v>2645</v>
      </c>
      <c r="G2045" s="35">
        <v>2478</v>
      </c>
      <c r="H2045" s="35">
        <v>10250537</v>
      </c>
      <c r="I2045" s="34">
        <v>9721699</v>
      </c>
      <c r="J2045" s="34"/>
      <c r="K2045" s="72">
        <v>222560</v>
      </c>
      <c r="L2045" s="36">
        <f t="shared" si="1195"/>
        <v>152.25566231065781</v>
      </c>
      <c r="M2045" s="28">
        <f>IF(L2034=0,0,L2045/L2034*100)</f>
        <v>48.318241354534386</v>
      </c>
      <c r="N2045" s="37">
        <f t="shared" si="1228"/>
        <v>-3.3707772249261372</v>
      </c>
      <c r="O2045" s="29">
        <f t="shared" si="1196"/>
        <v>3693.8872072072072</v>
      </c>
      <c r="P2045" s="30">
        <f t="shared" si="1197"/>
        <v>80.201801801801807</v>
      </c>
      <c r="Q2045" s="6">
        <f t="shared" si="1224"/>
        <v>95.315315315315317</v>
      </c>
      <c r="R2045" s="7">
        <f t="shared" si="1225"/>
        <v>89.297297297297291</v>
      </c>
      <c r="S2045" s="8">
        <f t="shared" si="1226"/>
        <v>94.84087516585717</v>
      </c>
      <c r="T2045" s="9">
        <f t="shared" si="1227"/>
        <v>130</v>
      </c>
      <c r="U2045" s="5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</row>
    <row r="2046" spans="1:31">
      <c r="A2046" s="1"/>
      <c r="B2046" s="31">
        <f t="shared" si="1229"/>
        <v>2002</v>
      </c>
      <c r="C2046" s="33">
        <v>74</v>
      </c>
      <c r="D2046" s="34"/>
      <c r="E2046" s="35">
        <v>2400</v>
      </c>
      <c r="F2046" s="35">
        <v>2182</v>
      </c>
      <c r="G2046" s="35">
        <v>1907</v>
      </c>
      <c r="H2046" s="35">
        <v>8096870</v>
      </c>
      <c r="I2046" s="34">
        <v>7294814</v>
      </c>
      <c r="J2046" s="34"/>
      <c r="K2046" s="72">
        <v>189974</v>
      </c>
      <c r="L2046" s="36">
        <f t="shared" si="1195"/>
        <v>140.89544310589869</v>
      </c>
      <c r="M2046" s="28">
        <f>IF(L2034=0,0,L2046/L2034*100)</f>
        <v>44.713082734843795</v>
      </c>
      <c r="N2046" s="37">
        <f t="shared" si="1228"/>
        <v>-7.4612786364424828</v>
      </c>
      <c r="O2046" s="29">
        <f t="shared" si="1196"/>
        <v>3373.6958333333332</v>
      </c>
      <c r="P2046" s="30">
        <f t="shared" si="1197"/>
        <v>79.155833333333334</v>
      </c>
      <c r="Q2046" s="6">
        <f t="shared" si="1224"/>
        <v>90.916666666666671</v>
      </c>
      <c r="R2046" s="7">
        <f t="shared" si="1225"/>
        <v>79.458333333333329</v>
      </c>
      <c r="S2046" s="8">
        <f t="shared" si="1226"/>
        <v>90.094246295173321</v>
      </c>
      <c r="T2046" s="9">
        <f t="shared" si="1227"/>
        <v>218</v>
      </c>
      <c r="U2046" s="5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</row>
    <row r="2047" spans="1:31">
      <c r="A2047" s="1"/>
      <c r="B2047" s="31">
        <f t="shared" si="1229"/>
        <v>2003</v>
      </c>
      <c r="C2047" s="33">
        <v>40</v>
      </c>
      <c r="D2047" s="34"/>
      <c r="E2047" s="35">
        <v>1007</v>
      </c>
      <c r="F2047" s="35">
        <v>907</v>
      </c>
      <c r="G2047" s="35"/>
      <c r="H2047" s="35">
        <v>3447327</v>
      </c>
      <c r="I2047" s="34">
        <v>3090689</v>
      </c>
      <c r="J2047" s="34"/>
      <c r="K2047" s="72">
        <v>76550</v>
      </c>
      <c r="L2047" s="36">
        <f t="shared" si="1195"/>
        <v>148.87138667615937</v>
      </c>
      <c r="M2047" s="28">
        <f>IF(L2034=0,0,L2047/L2034*100)</f>
        <v>47.244243550864397</v>
      </c>
      <c r="N2047" s="37">
        <f t="shared" si="1228"/>
        <v>5.6608953380173324</v>
      </c>
      <c r="O2047" s="29">
        <f t="shared" si="1196"/>
        <v>3423.3634558093345</v>
      </c>
      <c r="P2047" s="30">
        <f t="shared" si="1197"/>
        <v>76.017874875868912</v>
      </c>
      <c r="Q2047" s="15">
        <f t="shared" si="1224"/>
        <v>90.069513406156901</v>
      </c>
      <c r="R2047" s="16">
        <f t="shared" si="1225"/>
        <v>0</v>
      </c>
      <c r="S2047" s="17">
        <f t="shared" si="1226"/>
        <v>89.654651270390076</v>
      </c>
      <c r="T2047" s="18">
        <f t="shared" si="1227"/>
        <v>100</v>
      </c>
      <c r="U2047" s="5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</row>
    <row r="2048" spans="1:31">
      <c r="A2048" s="1"/>
      <c r="B2048" s="31">
        <f t="shared" si="1229"/>
        <v>2004</v>
      </c>
      <c r="C2048" s="33">
        <v>35</v>
      </c>
      <c r="D2048" s="34"/>
      <c r="E2048" s="35">
        <v>1368</v>
      </c>
      <c r="F2048" s="35">
        <v>1279</v>
      </c>
      <c r="G2048" s="35"/>
      <c r="H2048" s="35">
        <v>4759364</v>
      </c>
      <c r="I2048" s="34">
        <v>4452947</v>
      </c>
      <c r="J2048" s="34"/>
      <c r="K2048" s="72">
        <v>99947</v>
      </c>
      <c r="L2048" s="36">
        <f t="shared" si="1195"/>
        <v>157.4175345325022</v>
      </c>
      <c r="M2048" s="28">
        <f>IF(L2034=0,0,L2048/L2034*100)</f>
        <v>49.956358348485317</v>
      </c>
      <c r="N2048" s="37">
        <f t="shared" si="1228"/>
        <v>5.7406248757078506</v>
      </c>
      <c r="O2048" s="29">
        <f t="shared" si="1196"/>
        <v>3479.0672514619882</v>
      </c>
      <c r="P2048" s="30">
        <f t="shared" si="1197"/>
        <v>73.060672514619881</v>
      </c>
      <c r="Q2048" s="6">
        <f t="shared" si="1224"/>
        <v>93.494152046783626</v>
      </c>
      <c r="R2048" s="7">
        <f t="shared" si="1225"/>
        <v>0</v>
      </c>
      <c r="S2048" s="8">
        <f t="shared" si="1226"/>
        <v>93.561807838190148</v>
      </c>
      <c r="T2048" s="9">
        <f t="shared" si="1227"/>
        <v>89</v>
      </c>
      <c r="U2048" s="5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</row>
    <row r="2049" spans="1:31">
      <c r="A2049" s="1"/>
      <c r="B2049" s="31">
        <f t="shared" si="1229"/>
        <v>2005</v>
      </c>
      <c r="C2049" s="33">
        <v>65</v>
      </c>
      <c r="D2049" s="34"/>
      <c r="E2049" s="35">
        <v>2077</v>
      </c>
      <c r="F2049" s="35">
        <v>1945</v>
      </c>
      <c r="G2049" s="35"/>
      <c r="H2049" s="35">
        <v>6834998</v>
      </c>
      <c r="I2049" s="34">
        <v>6422070</v>
      </c>
      <c r="J2049" s="34"/>
      <c r="K2049" s="72">
        <v>157155</v>
      </c>
      <c r="L2049" s="36">
        <f t="shared" si="1195"/>
        <v>143.77525174789218</v>
      </c>
      <c r="M2049" s="28">
        <f>IF(L2034=0,0,L2049/L2034*100)</f>
        <v>45.626988246842444</v>
      </c>
      <c r="N2049" s="37">
        <f t="shared" si="1228"/>
        <v>-8.6663044400516114</v>
      </c>
      <c r="O2049" s="29">
        <f t="shared" si="1196"/>
        <v>3290.8030813673568</v>
      </c>
      <c r="P2049" s="30">
        <f t="shared" si="1197"/>
        <v>75.664419836302358</v>
      </c>
      <c r="Q2049" s="6">
        <f t="shared" si="1224"/>
        <v>93.644679826673084</v>
      </c>
      <c r="R2049" s="7">
        <f t="shared" si="1225"/>
        <v>0</v>
      </c>
      <c r="S2049" s="8">
        <f t="shared" si="1226"/>
        <v>93.958622957899919</v>
      </c>
      <c r="T2049" s="9">
        <f t="shared" si="1227"/>
        <v>132</v>
      </c>
      <c r="U2049" s="5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</row>
    <row r="2050" spans="1:31">
      <c r="A2050" s="1"/>
      <c r="B2050" s="31">
        <f t="shared" si="1229"/>
        <v>2006</v>
      </c>
      <c r="C2050" s="33">
        <v>63</v>
      </c>
      <c r="D2050" s="34">
        <v>0</v>
      </c>
      <c r="E2050" s="35">
        <v>1704</v>
      </c>
      <c r="F2050" s="35">
        <v>1562</v>
      </c>
      <c r="G2050" s="35">
        <v>0</v>
      </c>
      <c r="H2050" s="35">
        <v>5987547</v>
      </c>
      <c r="I2050" s="34">
        <v>5486832</v>
      </c>
      <c r="J2050" s="34">
        <v>0</v>
      </c>
      <c r="K2050" s="72">
        <v>125864</v>
      </c>
      <c r="L2050" s="36">
        <f t="shared" si="1195"/>
        <v>157.26111613853047</v>
      </c>
      <c r="M2050" s="28">
        <f>IF(L2034=0,0,L2050/L2034*100)</f>
        <v>49.906719066782983</v>
      </c>
      <c r="N2050" s="37">
        <f t="shared" si="1228"/>
        <v>9.3798231800599119</v>
      </c>
      <c r="O2050" s="29">
        <f t="shared" si="1196"/>
        <v>3513.8186619718308</v>
      </c>
      <c r="P2050" s="30">
        <f t="shared" si="1197"/>
        <v>73.863849765258209</v>
      </c>
      <c r="Q2050" s="6"/>
      <c r="R2050" s="7"/>
      <c r="S2050" s="8"/>
      <c r="T2050" s="9"/>
      <c r="U2050" s="5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</row>
    <row r="2051" spans="1:31">
      <c r="A2051" s="1"/>
      <c r="B2051" s="31">
        <f t="shared" si="1229"/>
        <v>2007</v>
      </c>
      <c r="C2051" s="33">
        <v>40</v>
      </c>
      <c r="D2051" s="34"/>
      <c r="E2051" s="35">
        <v>1052</v>
      </c>
      <c r="F2051" s="35">
        <v>973</v>
      </c>
      <c r="G2051" s="35"/>
      <c r="H2051" s="35">
        <v>4022847</v>
      </c>
      <c r="I2051" s="34">
        <v>3707828</v>
      </c>
      <c r="J2051" s="34"/>
      <c r="K2051" s="72">
        <v>78579</v>
      </c>
      <c r="L2051" s="36">
        <f t="shared" ref="L2051:L2056" si="1230">IF(H2051=0,0,H2051/K2051*3.30578)</f>
        <v>169.23920074905507</v>
      </c>
      <c r="M2051" s="28">
        <f>IF(L2034=0,0,L2051/L2034*100)</f>
        <v>53.707956895268318</v>
      </c>
      <c r="N2051" s="37">
        <f>IF(L2050=0,"     －",IF(L2051=0,"     －",(L2051-L2050)/L2050*100))</f>
        <v>7.6166854875767092</v>
      </c>
      <c r="O2051" s="29">
        <f>IF(H2051=0,0,H2051/E2051)</f>
        <v>3823.9990494296576</v>
      </c>
      <c r="P2051" s="30">
        <f>IF(K2051=0,0,K2051/E2051)</f>
        <v>74.694866920152094</v>
      </c>
      <c r="Q2051" s="6"/>
      <c r="R2051" s="7"/>
      <c r="S2051" s="8"/>
      <c r="T2051" s="9"/>
      <c r="U2051" s="5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</row>
    <row r="2052" spans="1:31">
      <c r="A2052" s="1"/>
      <c r="B2052" s="31">
        <f t="shared" si="1229"/>
        <v>2008</v>
      </c>
      <c r="C2052" s="33">
        <v>44</v>
      </c>
      <c r="D2052" s="34"/>
      <c r="E2052" s="35">
        <v>802</v>
      </c>
      <c r="F2052" s="35">
        <v>602</v>
      </c>
      <c r="G2052" s="35"/>
      <c r="H2052" s="35">
        <v>3132236</v>
      </c>
      <c r="I2052" s="34">
        <v>2297210</v>
      </c>
      <c r="J2052" s="34"/>
      <c r="K2052" s="72">
        <v>59908</v>
      </c>
      <c r="L2052" s="36">
        <f t="shared" si="1230"/>
        <v>172.83973966882553</v>
      </c>
      <c r="M2052" s="28">
        <f>IF(L2034=0,0,L2052/L2034*100)</f>
        <v>54.850585720309311</v>
      </c>
      <c r="N2052" s="37">
        <f>IF(L2051=0,"     －",IF(L2052=0,"     －",(L2052-L2051)/L2051*100))</f>
        <v>2.1274851830039503</v>
      </c>
      <c r="O2052" s="29">
        <f>IF(H2052=0,0,H2052/E2052)</f>
        <v>3905.5311720698255</v>
      </c>
      <c r="P2052" s="30">
        <f>IF(K2052=0,0,K2052/E2052)</f>
        <v>74.698254364089777</v>
      </c>
      <c r="Q2052" s="6"/>
      <c r="R2052" s="7"/>
      <c r="S2052" s="8"/>
      <c r="T2052" s="9"/>
      <c r="U2052" s="5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</row>
    <row r="2053" spans="1:31">
      <c r="A2053" s="1"/>
      <c r="B2053" s="31">
        <f t="shared" si="1229"/>
        <v>2009</v>
      </c>
      <c r="C2053" s="33">
        <v>37</v>
      </c>
      <c r="D2053" s="34"/>
      <c r="E2053" s="35">
        <v>848</v>
      </c>
      <c r="F2053" s="35">
        <v>697</v>
      </c>
      <c r="G2053" s="35"/>
      <c r="H2053" s="35">
        <v>3250489</v>
      </c>
      <c r="I2053" s="34">
        <v>2646559</v>
      </c>
      <c r="J2053" s="34"/>
      <c r="K2053" s="72">
        <v>62472</v>
      </c>
      <c r="L2053" s="36">
        <f t="shared" si="1230"/>
        <v>172.00348198264822</v>
      </c>
      <c r="M2053" s="28">
        <f>IF(L2034=0,0,L2053/L2034*100)</f>
        <v>54.585199854837484</v>
      </c>
      <c r="N2053" s="37">
        <f>IF(L2052=0,"     －",IF(L2053=0,"     －",(L2053-L2052)/L2052*100))</f>
        <v>-0.48383415051401968</v>
      </c>
      <c r="O2053" s="29">
        <f>IF(H2053=0,0,H2053/E2053)</f>
        <v>3833.1238207547171</v>
      </c>
      <c r="P2053" s="30">
        <f>IF(K2053=0,0,K2053/E2053)</f>
        <v>73.669811320754718</v>
      </c>
      <c r="Q2053" s="6"/>
      <c r="R2053" s="7"/>
      <c r="S2053" s="8"/>
      <c r="T2053" s="9"/>
      <c r="U2053" s="5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</row>
    <row r="2054" spans="1:31">
      <c r="A2054" s="1"/>
      <c r="B2054" s="31">
        <f t="shared" si="1229"/>
        <v>2010</v>
      </c>
      <c r="C2054" s="33">
        <v>61</v>
      </c>
      <c r="D2054" s="34"/>
      <c r="E2054" s="35">
        <v>1428</v>
      </c>
      <c r="F2054" s="35">
        <v>1312</v>
      </c>
      <c r="G2054" s="35"/>
      <c r="H2054" s="35">
        <v>5335184</v>
      </c>
      <c r="I2054" s="34">
        <v>4945462</v>
      </c>
      <c r="J2054" s="34"/>
      <c r="K2054" s="72">
        <v>106482</v>
      </c>
      <c r="L2054" s="36">
        <f t="shared" si="1230"/>
        <v>165.63310760053344</v>
      </c>
      <c r="M2054" s="28">
        <f>IF(L2034=0,0,L2054/L2034*100)</f>
        <v>52.563565439128666</v>
      </c>
      <c r="N2054" s="37">
        <f>IF(L2053=0,"     －",IF(L2054=0,"     －",(L2054-L2053)/L2053*100))</f>
        <v>-3.703631059490665</v>
      </c>
      <c r="O2054" s="29">
        <f>IF(H2054=0,0,H2054/E2054)</f>
        <v>3736.1232492997201</v>
      </c>
      <c r="P2054" s="30">
        <f>IF(K2054=0,0,K2054/E2054)</f>
        <v>74.567226890756302</v>
      </c>
      <c r="Q2054" s="6"/>
      <c r="R2054" s="7"/>
      <c r="S2054" s="8"/>
      <c r="T2054" s="9"/>
      <c r="U2054" s="5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</row>
    <row r="2055" spans="1:31">
      <c r="A2055" s="1"/>
      <c r="B2055" s="31">
        <f t="shared" si="1229"/>
        <v>2011</v>
      </c>
      <c r="C2055" s="33">
        <v>45</v>
      </c>
      <c r="D2055" s="34"/>
      <c r="E2055" s="35">
        <v>1049</v>
      </c>
      <c r="F2055" s="35">
        <v>974</v>
      </c>
      <c r="G2055" s="35"/>
      <c r="H2055" s="35">
        <v>4103947</v>
      </c>
      <c r="I2055" s="34">
        <v>3830309</v>
      </c>
      <c r="J2055" s="34"/>
      <c r="K2055" s="72">
        <v>81608</v>
      </c>
      <c r="L2055" s="36">
        <f t="shared" si="1230"/>
        <v>166.2428427808548</v>
      </c>
      <c r="M2055" s="28">
        <f>IF(L2034=0,0,L2055/L2034*100)</f>
        <v>52.757064525849039</v>
      </c>
      <c r="N2055" s="37">
        <f>IF(L2054=0,"     －",IF(L2055=0,"     －",(L2055-L2054)/L2054*100))</f>
        <v>0.36812397542639708</v>
      </c>
      <c r="O2055" s="29">
        <f>IF(H2055=0,0,H2055/E2055)</f>
        <v>3912.2469018112488</v>
      </c>
      <c r="P2055" s="30">
        <f>IF(K2055=0,0,K2055/E2055)</f>
        <v>77.795996186844619</v>
      </c>
      <c r="Q2055" s="6"/>
      <c r="R2055" s="7"/>
      <c r="S2055" s="8"/>
      <c r="T2055" s="9"/>
      <c r="U2055" s="5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</row>
    <row r="2056" spans="1:31">
      <c r="A2056" s="1"/>
      <c r="B2056" s="31">
        <f t="shared" si="1229"/>
        <v>2012</v>
      </c>
      <c r="C2056" s="33">
        <v>32</v>
      </c>
      <c r="D2056" s="34"/>
      <c r="E2056" s="35">
        <v>894</v>
      </c>
      <c r="F2056" s="35">
        <v>851</v>
      </c>
      <c r="G2056" s="35"/>
      <c r="H2056" s="35">
        <v>3193718</v>
      </c>
      <c r="I2056" s="34">
        <v>3041970</v>
      </c>
      <c r="J2056" s="34"/>
      <c r="K2056" s="72">
        <v>63743</v>
      </c>
      <c r="L2056" s="36">
        <f t="shared" si="1230"/>
        <v>165.62962348869678</v>
      </c>
      <c r="M2056" s="28">
        <f>IF(L2034=0,0,L2056/L2034*100)</f>
        <v>52.562459758367275</v>
      </c>
      <c r="N2056" s="37">
        <f t="shared" ref="N2056:N2058" si="1231">IF(L2055=0,"     －",IF(L2056=0,"     －",(L2056-L2055)/L2055*100))</f>
        <v>-0.36886958975213224</v>
      </c>
      <c r="O2056" s="29">
        <f t="shared" ref="O2056:O2063" si="1232">IF(H2056=0,0,H2056/E2056)</f>
        <v>3572.3914988814317</v>
      </c>
      <c r="P2056" s="30">
        <f t="shared" ref="P2056:P2063" si="1233">IF(K2056=0,0,K2056/E2056)</f>
        <v>71.300894854586133</v>
      </c>
      <c r="Q2056" s="6"/>
      <c r="R2056" s="7"/>
      <c r="S2056" s="8"/>
      <c r="T2056" s="9"/>
      <c r="U2056" s="5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</row>
    <row r="2057" spans="1:31">
      <c r="A2057" s="1"/>
      <c r="B2057" s="31">
        <f t="shared" si="1229"/>
        <v>2013</v>
      </c>
      <c r="C2057" s="33">
        <v>23</v>
      </c>
      <c r="D2057" s="34"/>
      <c r="E2057" s="35">
        <v>520</v>
      </c>
      <c r="F2057" s="35">
        <v>402</v>
      </c>
      <c r="G2057" s="35"/>
      <c r="H2057" s="35">
        <v>1981082</v>
      </c>
      <c r="I2057" s="34">
        <v>1557217</v>
      </c>
      <c r="J2057" s="34"/>
      <c r="K2057" s="72">
        <v>38144</v>
      </c>
      <c r="L2057" s="36">
        <f>IF(H2057=0,0,H2057/K2057*3.30578)</f>
        <v>171.69204210255873</v>
      </c>
      <c r="M2057" s="28">
        <f>IF(L2034=0,0,L2057/L2034*100)</f>
        <v>54.486364599286276</v>
      </c>
      <c r="N2057" s="37">
        <f t="shared" si="1231"/>
        <v>3.6602260430035169</v>
      </c>
      <c r="O2057" s="29">
        <f t="shared" si="1232"/>
        <v>3809.773076923077</v>
      </c>
      <c r="P2057" s="30">
        <f t="shared" si="1233"/>
        <v>73.353846153846149</v>
      </c>
      <c r="Q2057" s="6"/>
      <c r="R2057" s="7"/>
      <c r="S2057" s="8"/>
      <c r="T2057" s="9"/>
      <c r="U2057" s="5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</row>
    <row r="2058" spans="1:31">
      <c r="A2058" s="1"/>
      <c r="B2058" s="31">
        <f t="shared" si="1229"/>
        <v>2014</v>
      </c>
      <c r="C2058" s="33">
        <v>43</v>
      </c>
      <c r="D2058" s="34"/>
      <c r="E2058" s="35">
        <v>677</v>
      </c>
      <c r="F2058" s="35">
        <v>622</v>
      </c>
      <c r="G2058" s="35"/>
      <c r="H2058" s="35">
        <v>2595856</v>
      </c>
      <c r="I2058" s="34">
        <v>2361085</v>
      </c>
      <c r="J2058" s="34"/>
      <c r="K2058" s="72">
        <v>49690</v>
      </c>
      <c r="L2058" s="36">
        <f>IF(H2058=0,0,H2058/K2058*3.30578)</f>
        <v>172.6973002149326</v>
      </c>
      <c r="M2058" s="28">
        <f>IF(L2034=0,0,L2058/L2034*100)</f>
        <v>54.805382646695108</v>
      </c>
      <c r="N2058" s="37">
        <f t="shared" si="1231"/>
        <v>0.58550070234087148</v>
      </c>
      <c r="O2058" s="29">
        <f t="shared" si="1232"/>
        <v>3834.3515509601179</v>
      </c>
      <c r="P2058" s="30">
        <f t="shared" si="1233"/>
        <v>73.397341211225992</v>
      </c>
      <c r="Q2058" s="6"/>
      <c r="R2058" s="7"/>
      <c r="S2058" s="8"/>
      <c r="T2058" s="9"/>
      <c r="U2058" s="5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</row>
    <row r="2059" spans="1:31">
      <c r="A2059" s="1"/>
      <c r="B2059" s="31">
        <f t="shared" ref="B2059:B2068" si="1234">B2058+1</f>
        <v>2015</v>
      </c>
      <c r="C2059" s="33">
        <v>20</v>
      </c>
      <c r="D2059" s="34"/>
      <c r="E2059" s="35">
        <v>298</v>
      </c>
      <c r="F2059" s="35">
        <v>281</v>
      </c>
      <c r="G2059" s="35"/>
      <c r="H2059" s="35">
        <v>1132306</v>
      </c>
      <c r="I2059" s="34">
        <v>1057712</v>
      </c>
      <c r="J2059" s="34"/>
      <c r="K2059" s="72">
        <v>21221</v>
      </c>
      <c r="L2059" s="36">
        <f>IF(H2059=0,0,H2059/K2059*3.30578)</f>
        <v>176.38916774327316</v>
      </c>
      <c r="M2059" s="28">
        <f>IF(L2034=0,0,L2059/L2034*100)</f>
        <v>55.976994549833115</v>
      </c>
      <c r="N2059" s="37">
        <f>IF(L2058=0,"     －",IF(L2059=0,"     －",(L2059-L2058)/L2058*100))</f>
        <v>2.1377679464275388</v>
      </c>
      <c r="O2059" s="29">
        <f t="shared" si="1232"/>
        <v>3799.6845637583892</v>
      </c>
      <c r="P2059" s="30">
        <f t="shared" si="1233"/>
        <v>71.211409395973149</v>
      </c>
      <c r="Q2059" s="6"/>
      <c r="R2059" s="7"/>
      <c r="S2059" s="8"/>
      <c r="T2059" s="9"/>
      <c r="U2059" s="5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</row>
    <row r="2060" spans="1:31">
      <c r="A2060" s="1"/>
      <c r="B2060" s="31">
        <f t="shared" si="1234"/>
        <v>2016</v>
      </c>
      <c r="C2060" s="33">
        <v>37</v>
      </c>
      <c r="D2060" s="34"/>
      <c r="E2060" s="35">
        <v>954</v>
      </c>
      <c r="F2060" s="35">
        <v>817</v>
      </c>
      <c r="G2060" s="35"/>
      <c r="H2060" s="35">
        <v>4354727</v>
      </c>
      <c r="I2060" s="34">
        <v>3754252</v>
      </c>
      <c r="J2060" s="34"/>
      <c r="K2060" s="72">
        <v>68184</v>
      </c>
      <c r="L2060" s="36">
        <f>IF(H2060=0,0,H2060/K2060*3.30578)</f>
        <v>211.13119532529626</v>
      </c>
      <c r="M2060" s="28">
        <f>IF(L2034=0,0,L2060/L2034*100)</f>
        <v>67.002355763848058</v>
      </c>
      <c r="N2060" s="37">
        <f>IF(L2059=0,"     －",IF(L2060=0,"     －",(L2060-L2059)/L2059*100))</f>
        <v>19.69623646764331</v>
      </c>
      <c r="O2060" s="29">
        <f t="shared" si="1232"/>
        <v>4564.7033542976942</v>
      </c>
      <c r="P2060" s="30">
        <f t="shared" si="1233"/>
        <v>71.471698113207552</v>
      </c>
      <c r="Q2060" s="6"/>
      <c r="R2060" s="7"/>
      <c r="S2060" s="8"/>
      <c r="T2060" s="9"/>
      <c r="U2060" s="5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</row>
    <row r="2061" spans="1:31">
      <c r="A2061" s="1"/>
      <c r="B2061" s="31">
        <f t="shared" si="1234"/>
        <v>2017</v>
      </c>
      <c r="C2061" s="33">
        <v>36</v>
      </c>
      <c r="D2061" s="34"/>
      <c r="E2061" s="35">
        <v>720</v>
      </c>
      <c r="F2061" s="35">
        <v>690</v>
      </c>
      <c r="G2061" s="35"/>
      <c r="H2061" s="35">
        <v>3507840</v>
      </c>
      <c r="I2061" s="34">
        <v>3358242</v>
      </c>
      <c r="J2061" s="34"/>
      <c r="K2061" s="72">
        <v>52104</v>
      </c>
      <c r="L2061" s="36">
        <f t="shared" ref="L2061:L2068" si="1235">IF(H2061=0,0,H2061/K2061*3.30578)</f>
        <v>222.55771754951633</v>
      </c>
      <c r="M2061" s="28">
        <f>IF(L2034=0,0,L2061/L2034*100)</f>
        <v>70.628555606230975</v>
      </c>
      <c r="N2061" s="37">
        <f>IF(L2060=0,"     －",IF(L2061=0,"     －",(L2061-L2060)/L2060*100))</f>
        <v>5.4120482795613762</v>
      </c>
      <c r="O2061" s="29">
        <f t="shared" si="1232"/>
        <v>4872</v>
      </c>
      <c r="P2061" s="30">
        <f t="shared" si="1233"/>
        <v>72.36666666666666</v>
      </c>
      <c r="Q2061" s="6"/>
      <c r="R2061" s="7"/>
      <c r="S2061" s="8"/>
      <c r="T2061" s="9"/>
      <c r="U2061" s="5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</row>
    <row r="2062" spans="1:31">
      <c r="A2062" s="1"/>
      <c r="B2062" s="31">
        <f t="shared" si="1234"/>
        <v>2018</v>
      </c>
      <c r="C2062" s="33">
        <v>28</v>
      </c>
      <c r="D2062" s="34"/>
      <c r="E2062" s="35">
        <v>448</v>
      </c>
      <c r="F2062" s="35">
        <v>385</v>
      </c>
      <c r="G2062" s="35"/>
      <c r="H2062" s="35">
        <v>2399709</v>
      </c>
      <c r="I2062" s="34">
        <v>2049990</v>
      </c>
      <c r="J2062" s="34"/>
      <c r="K2062" s="72">
        <v>33183</v>
      </c>
      <c r="L2062" s="36">
        <f t="shared" si="1235"/>
        <v>239.06548588192749</v>
      </c>
      <c r="M2062" s="28">
        <f>IF(L2034=0,0,L2062/L2034*100)</f>
        <v>75.867285794686836</v>
      </c>
      <c r="N2062" s="37">
        <f>IF(L2061=0,"     －",IF(L2062=0,"     －",(L2062-L2061)/L2061*100))</f>
        <v>7.4172976404371997</v>
      </c>
      <c r="O2062" s="29">
        <f t="shared" si="1232"/>
        <v>5356.4933035714284</v>
      </c>
      <c r="P2062" s="30">
        <f t="shared" si="1233"/>
        <v>74.069196428571431</v>
      </c>
      <c r="Q2062" s="6"/>
      <c r="R2062" s="7"/>
      <c r="S2062" s="8"/>
      <c r="T2062" s="9"/>
      <c r="U2062" s="5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</row>
    <row r="2063" spans="1:31">
      <c r="A2063" s="1"/>
      <c r="B2063" s="31">
        <f t="shared" si="1234"/>
        <v>2019</v>
      </c>
      <c r="C2063" s="33">
        <v>37</v>
      </c>
      <c r="D2063" s="34"/>
      <c r="E2063" s="35">
        <v>589</v>
      </c>
      <c r="F2063" s="35">
        <v>510</v>
      </c>
      <c r="G2063" s="35"/>
      <c r="H2063" s="35">
        <v>3111198</v>
      </c>
      <c r="I2063" s="34">
        <v>2703518</v>
      </c>
      <c r="J2063" s="34"/>
      <c r="K2063" s="72">
        <v>41705</v>
      </c>
      <c r="L2063" s="36">
        <f t="shared" si="1235"/>
        <v>246.61158432897733</v>
      </c>
      <c r="M2063" s="28">
        <f>IF(L2034=0,0,L2063/L2034*100)</f>
        <v>78.262035523637365</v>
      </c>
      <c r="N2063" s="37">
        <f>IF(L2062=0,"     －",IF(L2063=0,"     －",(L2063-L2062)/L2062*100))</f>
        <v>3.1564984879401625</v>
      </c>
      <c r="O2063" s="29">
        <f t="shared" si="1232"/>
        <v>5282.1697792869272</v>
      </c>
      <c r="P2063" s="30">
        <f t="shared" si="1233"/>
        <v>70.806451612903231</v>
      </c>
      <c r="Q2063" s="6"/>
      <c r="R2063" s="7"/>
      <c r="S2063" s="8"/>
      <c r="T2063" s="9"/>
      <c r="U2063" s="5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</row>
    <row r="2064" spans="1:31">
      <c r="A2064" s="1"/>
      <c r="B2064" s="31">
        <f t="shared" si="1234"/>
        <v>2020</v>
      </c>
      <c r="C2064" s="33">
        <v>36</v>
      </c>
      <c r="D2064" s="34"/>
      <c r="E2064" s="35">
        <v>453</v>
      </c>
      <c r="F2064" s="35">
        <v>378</v>
      </c>
      <c r="G2064" s="35"/>
      <c r="H2064" s="35">
        <v>2338991</v>
      </c>
      <c r="I2064" s="34">
        <v>1983259</v>
      </c>
      <c r="J2064" s="34"/>
      <c r="K2064" s="72">
        <v>32075</v>
      </c>
      <c r="L2064" s="36">
        <f t="shared" si="1235"/>
        <v>241.06592885362431</v>
      </c>
      <c r="M2064" s="28">
        <f>IF(L2034=0,0,L2064/L2034*100)</f>
        <v>76.502125148806954</v>
      </c>
      <c r="N2064" s="37">
        <f t="shared" ref="N2064:N2068" si="1236">IF(L2063=0,"     －",IF(L2064=0,"     －",(L2064-L2063)/L2063*100))</f>
        <v>-2.2487408652933221</v>
      </c>
      <c r="O2064" s="29">
        <f>IF(H2064=0,0,H2064/E2064)</f>
        <v>5163.3355408388525</v>
      </c>
      <c r="P2064" s="30">
        <f>IF(K2064=0,0,K2064/E2064)</f>
        <v>70.805739514348787</v>
      </c>
      <c r="Q2064" s="6"/>
      <c r="R2064" s="7"/>
      <c r="S2064" s="8"/>
      <c r="T2064" s="9"/>
      <c r="U2064" s="5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</row>
    <row r="2065" spans="1:31">
      <c r="A2065" s="1"/>
      <c r="B2065" s="31">
        <f t="shared" si="1234"/>
        <v>2021</v>
      </c>
      <c r="C2065" s="81">
        <v>78</v>
      </c>
      <c r="D2065" s="34"/>
      <c r="E2065" s="35">
        <v>1297</v>
      </c>
      <c r="F2065" s="35">
        <v>1147</v>
      </c>
      <c r="G2065" s="35"/>
      <c r="H2065" s="35">
        <v>6672847</v>
      </c>
      <c r="I2065" s="34">
        <v>5939935</v>
      </c>
      <c r="J2065" s="34"/>
      <c r="K2065" s="72">
        <v>92915</v>
      </c>
      <c r="L2065" s="36">
        <f t="shared" si="1235"/>
        <v>237.41015073626434</v>
      </c>
      <c r="M2065" s="28">
        <f>IF(L2034=0,0,L2065/L2034*100)</f>
        <v>75.341966198180785</v>
      </c>
      <c r="N2065" s="37">
        <f t="shared" si="1236"/>
        <v>-1.5165055197741226</v>
      </c>
      <c r="O2065" s="29">
        <f>IF(H2065=0,0,H2065/E2065)</f>
        <v>5144.8319198149575</v>
      </c>
      <c r="P2065" s="30">
        <f>IF(K2065=0,0,K2065/E2065)</f>
        <v>71.638396299151893</v>
      </c>
      <c r="Q2065" s="6"/>
      <c r="R2065" s="7"/>
      <c r="S2065" s="8"/>
      <c r="T2065" s="9"/>
      <c r="U2065" s="5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</row>
    <row r="2066" spans="1:31">
      <c r="A2066" s="1"/>
      <c r="B2066" s="31">
        <f t="shared" si="1234"/>
        <v>2022</v>
      </c>
      <c r="C2066" s="81">
        <v>68</v>
      </c>
      <c r="D2066" s="34"/>
      <c r="E2066" s="35">
        <v>1076</v>
      </c>
      <c r="F2066" s="35">
        <v>984</v>
      </c>
      <c r="G2066" s="35"/>
      <c r="H2066" s="35">
        <v>5093826</v>
      </c>
      <c r="I2066" s="34">
        <v>4677846</v>
      </c>
      <c r="J2066" s="34"/>
      <c r="K2066" s="72">
        <v>74326</v>
      </c>
      <c r="L2066" s="36">
        <f t="shared" si="1235"/>
        <v>226.55689952748705</v>
      </c>
      <c r="M2066" s="28">
        <f>IF(L2034=0,0,L2066/L2034*100)</f>
        <v>71.897693562085962</v>
      </c>
      <c r="N2066" s="37">
        <f t="shared" si="1236"/>
        <v>-4.5715194464595665</v>
      </c>
      <c r="O2066" s="29">
        <f>IF(H2066=0,0,H2066/E2066)</f>
        <v>4734.0390334572494</v>
      </c>
      <c r="P2066" s="30">
        <f>IF(K2066=0,0,K2066/E2066)</f>
        <v>69.076208178438662</v>
      </c>
      <c r="Q2066" s="6"/>
      <c r="R2066" s="7"/>
      <c r="S2066" s="8"/>
      <c r="T2066" s="9"/>
      <c r="U2066" s="5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</row>
    <row r="2067" spans="1:31">
      <c r="A2067" s="1"/>
      <c r="B2067" s="31">
        <f t="shared" si="1234"/>
        <v>2023</v>
      </c>
      <c r="C2067" s="81">
        <v>51</v>
      </c>
      <c r="D2067" s="34"/>
      <c r="E2067" s="35">
        <v>560</v>
      </c>
      <c r="F2067" s="35">
        <v>518</v>
      </c>
      <c r="G2067" s="35"/>
      <c r="H2067" s="35">
        <v>2870035</v>
      </c>
      <c r="I2067" s="34">
        <v>2623109</v>
      </c>
      <c r="J2067" s="34"/>
      <c r="K2067" s="72">
        <v>36444</v>
      </c>
      <c r="L2067" s="36">
        <f t="shared" si="1235"/>
        <v>260.33652459389748</v>
      </c>
      <c r="M2067" s="28">
        <f>IF(L2034=0,0,L2067/L2034*100)</f>
        <v>82.617636926124959</v>
      </c>
      <c r="N2067" s="37">
        <f t="shared" si="1236"/>
        <v>14.909996180589555</v>
      </c>
      <c r="O2067" s="29">
        <f>IF(H2067=0,0,H2067/E2067)</f>
        <v>5125.0625</v>
      </c>
      <c r="P2067" s="30">
        <f>IF(K2067=0,0,K2067/E2067)</f>
        <v>65.078571428571422</v>
      </c>
      <c r="Q2067" s="6"/>
      <c r="R2067" s="7"/>
      <c r="S2067" s="8"/>
      <c r="T2067" s="9"/>
      <c r="U2067" s="5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</row>
    <row r="2068" spans="1:31">
      <c r="A2068" s="1"/>
      <c r="B2068" s="31">
        <f t="shared" si="1234"/>
        <v>2024</v>
      </c>
      <c r="C2068" s="81">
        <v>32</v>
      </c>
      <c r="D2068" s="34"/>
      <c r="E2068" s="35">
        <v>329</v>
      </c>
      <c r="F2068" s="35">
        <v>312</v>
      </c>
      <c r="G2068" s="35"/>
      <c r="H2068" s="35">
        <v>2217734</v>
      </c>
      <c r="I2068" s="34">
        <v>2120594</v>
      </c>
      <c r="J2068" s="34"/>
      <c r="K2068" s="72">
        <v>20848</v>
      </c>
      <c r="L2068" s="36">
        <f t="shared" si="1235"/>
        <v>351.65678734267073</v>
      </c>
      <c r="M2068" s="28">
        <f>IF(L2034=0,0,L2068/L2034*100)</f>
        <v>111.59806648185291</v>
      </c>
      <c r="N2068" s="37">
        <f t="shared" si="1236"/>
        <v>35.077775925304749</v>
      </c>
      <c r="O2068" s="29">
        <f>IF(H2068=0,0,H2068/E2068)</f>
        <v>6740.83282674772</v>
      </c>
      <c r="P2068" s="30">
        <f>IF(K2068=0,0,K2068/E2068)</f>
        <v>63.367781155015194</v>
      </c>
      <c r="Q2068" s="6"/>
      <c r="R2068" s="7"/>
      <c r="S2068" s="8"/>
      <c r="T2068" s="9"/>
      <c r="U2068" s="5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</row>
    <row r="2069" spans="1:31">
      <c r="A2069" s="1"/>
      <c r="B2069" s="58" t="s">
        <v>85</v>
      </c>
      <c r="C2069" s="66">
        <f t="shared" ref="C2069:K2069" si="1237">C1614+C1894+C1929+C1964+C1999+C2034</f>
        <v>326</v>
      </c>
      <c r="D2069" s="67">
        <f t="shared" si="1237"/>
        <v>204</v>
      </c>
      <c r="E2069" s="68">
        <f t="shared" si="1237"/>
        <v>13383</v>
      </c>
      <c r="F2069" s="68">
        <f t="shared" si="1237"/>
        <v>11491</v>
      </c>
      <c r="G2069" s="68">
        <f t="shared" si="1237"/>
        <v>10817</v>
      </c>
      <c r="H2069" s="68">
        <f t="shared" si="1237"/>
        <v>77170278</v>
      </c>
      <c r="I2069" s="67">
        <f t="shared" si="1237"/>
        <v>64122487</v>
      </c>
      <c r="J2069" s="67">
        <f t="shared" si="1237"/>
        <v>60075885</v>
      </c>
      <c r="K2069" s="74">
        <f t="shared" si="1237"/>
        <v>810360</v>
      </c>
      <c r="L2069" s="63">
        <f t="shared" si="1195"/>
        <v>314.8081859998519</v>
      </c>
      <c r="M2069" s="62">
        <v>100</v>
      </c>
      <c r="N2069" s="63"/>
      <c r="O2069" s="64">
        <f t="shared" si="1196"/>
        <v>5766.2914144810584</v>
      </c>
      <c r="P2069" s="65">
        <f t="shared" si="1197"/>
        <v>60.551445864156015</v>
      </c>
      <c r="Q2069" s="6">
        <f t="shared" ref="Q2069:Q2082" si="1238">IF(F2069=0,0,F2069/E2069*100)</f>
        <v>85.862661585593656</v>
      </c>
      <c r="R2069" s="7">
        <f t="shared" ref="R2069:R2082" si="1239">IF(G2069=0,0,G2069/E2069*100)</f>
        <v>80.826421579615925</v>
      </c>
      <c r="S2069" s="8">
        <f t="shared" ref="S2069:S2082" si="1240">IF(I2069=0,0,I2069/H2069*100)</f>
        <v>83.092206820869563</v>
      </c>
      <c r="T2069" s="9">
        <f t="shared" ref="T2069:T2082" si="1241">E2069-F2069</f>
        <v>1892</v>
      </c>
      <c r="U2069" s="51"/>
      <c r="V2069" s="1"/>
      <c r="W2069" s="1"/>
      <c r="X2069" s="1"/>
      <c r="Y2069" s="11"/>
      <c r="Z2069" s="11"/>
      <c r="AA2069" s="11"/>
      <c r="AB2069" s="1"/>
      <c r="AC2069" s="1"/>
      <c r="AD2069" s="1"/>
      <c r="AE2069" s="1"/>
    </row>
    <row r="2070" spans="1:31">
      <c r="A2070" s="1"/>
      <c r="B2070" s="31">
        <v>1991</v>
      </c>
      <c r="C2070" s="43">
        <f t="shared" ref="C2070:K2070" si="1242">C1615+C1895+C1930+C1965+C2000+C2035</f>
        <v>250</v>
      </c>
      <c r="D2070" s="44">
        <f t="shared" si="1242"/>
        <v>104</v>
      </c>
      <c r="E2070" s="45">
        <f t="shared" si="1242"/>
        <v>9423</v>
      </c>
      <c r="F2070" s="45">
        <f t="shared" si="1242"/>
        <v>7410</v>
      </c>
      <c r="G2070" s="45">
        <f t="shared" si="1242"/>
        <v>6211</v>
      </c>
      <c r="H2070" s="45">
        <f t="shared" si="1242"/>
        <v>49688340</v>
      </c>
      <c r="I2070" s="44">
        <f t="shared" si="1242"/>
        <v>38186041</v>
      </c>
      <c r="J2070" s="44">
        <f t="shared" si="1242"/>
        <v>32150189</v>
      </c>
      <c r="K2070" s="75">
        <f t="shared" si="1242"/>
        <v>563478</v>
      </c>
      <c r="L2070" s="36">
        <f t="shared" si="1195"/>
        <v>291.50866689595688</v>
      </c>
      <c r="M2070" s="28">
        <f>IF(L$2069=0,0,L2070/L$2069*100)</f>
        <v>92.598820443663428</v>
      </c>
      <c r="N2070" s="37">
        <f t="shared" ref="N2070:N2084" si="1243">IF(L2069=0,"     －",IF(L2070=0,"     －",(L2070-L2069)/L2069*100))</f>
        <v>-7.4011795563365634</v>
      </c>
      <c r="O2070" s="29">
        <f t="shared" si="1196"/>
        <v>5273.0913721744664</v>
      </c>
      <c r="P2070" s="30">
        <f t="shared" si="1197"/>
        <v>59.798153454313912</v>
      </c>
      <c r="Q2070" s="6">
        <f t="shared" si="1238"/>
        <v>78.637376631645978</v>
      </c>
      <c r="R2070" s="7">
        <f t="shared" si="1239"/>
        <v>65.913191128090844</v>
      </c>
      <c r="S2070" s="8">
        <f t="shared" si="1240"/>
        <v>76.851110340977385</v>
      </c>
      <c r="T2070" s="9">
        <f t="shared" si="1241"/>
        <v>2013</v>
      </c>
      <c r="U2070" s="51"/>
      <c r="V2070" s="1"/>
      <c r="W2070" s="1"/>
      <c r="X2070" s="1"/>
      <c r="Y2070" s="10"/>
      <c r="Z2070" s="10"/>
      <c r="AA2070" s="10"/>
      <c r="AB2070" s="1"/>
      <c r="AC2070" s="1"/>
      <c r="AD2070" s="1"/>
      <c r="AE2070" s="1"/>
    </row>
    <row r="2071" spans="1:31">
      <c r="A2071" s="1"/>
      <c r="B2071" s="31">
        <v>1992</v>
      </c>
      <c r="C2071" s="43">
        <f t="shared" ref="C2071:K2071" si="1244">C1616+C1896+C1931+C1966+C2001+C2036</f>
        <v>226</v>
      </c>
      <c r="D2071" s="44">
        <f t="shared" si="1244"/>
        <v>120</v>
      </c>
      <c r="E2071" s="45">
        <f t="shared" si="1244"/>
        <v>7969</v>
      </c>
      <c r="F2071" s="45">
        <f t="shared" si="1244"/>
        <v>6785</v>
      </c>
      <c r="G2071" s="45">
        <f t="shared" si="1244"/>
        <v>5973</v>
      </c>
      <c r="H2071" s="45">
        <f t="shared" si="1244"/>
        <v>39526076</v>
      </c>
      <c r="I2071" s="44">
        <f t="shared" si="1244"/>
        <v>33515290</v>
      </c>
      <c r="J2071" s="44">
        <f t="shared" si="1244"/>
        <v>29705810</v>
      </c>
      <c r="K2071" s="75">
        <f t="shared" si="1244"/>
        <v>509450</v>
      </c>
      <c r="L2071" s="36">
        <f t="shared" si="1195"/>
        <v>256.48152226770043</v>
      </c>
      <c r="M2071" s="28">
        <f t="shared" ref="M2071:M2085" si="1245">IF(L$2069=0,0,L2071/L$2069*100)</f>
        <v>81.472316691225146</v>
      </c>
      <c r="N2071" s="37">
        <f t="shared" si="1243"/>
        <v>-12.015815859347359</v>
      </c>
      <c r="O2071" s="29">
        <f t="shared" si="1196"/>
        <v>4959.9794202534822</v>
      </c>
      <c r="P2071" s="30">
        <f t="shared" si="1197"/>
        <v>63.928974777261892</v>
      </c>
      <c r="Q2071" s="6">
        <f t="shared" si="1238"/>
        <v>85.142426904253981</v>
      </c>
      <c r="R2071" s="7">
        <f t="shared" si="1239"/>
        <v>74.952942652779512</v>
      </c>
      <c r="S2071" s="8">
        <f t="shared" si="1240"/>
        <v>84.792859275987837</v>
      </c>
      <c r="T2071" s="9">
        <f t="shared" si="1241"/>
        <v>1184</v>
      </c>
      <c r="U2071" s="51"/>
      <c r="V2071" s="1"/>
      <c r="W2071" s="1"/>
      <c r="X2071" s="1"/>
      <c r="Y2071" s="12"/>
      <c r="Z2071" s="13"/>
      <c r="AA2071" s="14"/>
      <c r="AB2071" s="1"/>
      <c r="AC2071" s="1"/>
      <c r="AD2071" s="1"/>
      <c r="AE2071" s="1"/>
    </row>
    <row r="2072" spans="1:31">
      <c r="A2072" s="1"/>
      <c r="B2072" s="31">
        <f>B2071+1</f>
        <v>1993</v>
      </c>
      <c r="C2072" s="43">
        <f t="shared" ref="C2072:K2072" si="1246">C1617+C1897+C1932+C1967+C2002+C2037</f>
        <v>346</v>
      </c>
      <c r="D2072" s="44">
        <f t="shared" si="1246"/>
        <v>200</v>
      </c>
      <c r="E2072" s="45">
        <f t="shared" si="1246"/>
        <v>13800</v>
      </c>
      <c r="F2072" s="45">
        <f t="shared" si="1246"/>
        <v>13036</v>
      </c>
      <c r="G2072" s="45">
        <f t="shared" si="1246"/>
        <v>11987</v>
      </c>
      <c r="H2072" s="45">
        <f t="shared" si="1246"/>
        <v>63876626</v>
      </c>
      <c r="I2072" s="44">
        <f t="shared" si="1246"/>
        <v>60162180</v>
      </c>
      <c r="J2072" s="44">
        <f t="shared" si="1246"/>
        <v>55756952</v>
      </c>
      <c r="K2072" s="75">
        <f t="shared" si="1246"/>
        <v>882393</v>
      </c>
      <c r="L2072" s="36">
        <f t="shared" si="1195"/>
        <v>239.30615122545169</v>
      </c>
      <c r="M2072" s="28">
        <f t="shared" si="1245"/>
        <v>76.016495716399277</v>
      </c>
      <c r="N2072" s="37">
        <f t="shared" si="1243"/>
        <v>-6.6965334930919873</v>
      </c>
      <c r="O2072" s="29">
        <f t="shared" si="1196"/>
        <v>4628.7410144927535</v>
      </c>
      <c r="P2072" s="30">
        <f t="shared" si="1197"/>
        <v>63.941521739130437</v>
      </c>
      <c r="Q2072" s="6">
        <f t="shared" si="1238"/>
        <v>94.463768115942031</v>
      </c>
      <c r="R2072" s="7">
        <f t="shared" si="1239"/>
        <v>86.862318840579718</v>
      </c>
      <c r="S2072" s="8">
        <f t="shared" si="1240"/>
        <v>94.18496837951335</v>
      </c>
      <c r="T2072" s="9">
        <f t="shared" si="1241"/>
        <v>764</v>
      </c>
      <c r="U2072" s="51"/>
      <c r="V2072" s="1"/>
      <c r="W2072" s="1"/>
      <c r="X2072" s="1"/>
      <c r="Y2072" s="19"/>
      <c r="Z2072" s="13"/>
      <c r="AA2072" s="14"/>
      <c r="AB2072" s="1"/>
      <c r="AC2072" s="1"/>
      <c r="AD2072" s="1"/>
      <c r="AE2072" s="1"/>
    </row>
    <row r="2073" spans="1:31">
      <c r="A2073" s="1"/>
      <c r="B2073" s="31">
        <f t="shared" ref="B2073:B2103" si="1247">B2072+1</f>
        <v>1994</v>
      </c>
      <c r="C2073" s="43">
        <f t="shared" ref="C2073:K2073" si="1248">C1618+C1898+C1933+C1968+C2003+C2038</f>
        <v>472</v>
      </c>
      <c r="D2073" s="44">
        <f t="shared" si="1248"/>
        <v>362</v>
      </c>
      <c r="E2073" s="45">
        <f t="shared" si="1248"/>
        <v>18579</v>
      </c>
      <c r="F2073" s="45">
        <f t="shared" si="1248"/>
        <v>17500</v>
      </c>
      <c r="G2073" s="45">
        <f t="shared" si="1248"/>
        <v>16502</v>
      </c>
      <c r="H2073" s="45">
        <f t="shared" si="1248"/>
        <v>83989445</v>
      </c>
      <c r="I2073" s="44">
        <f t="shared" si="1248"/>
        <v>79181979</v>
      </c>
      <c r="J2073" s="44">
        <f t="shared" si="1248"/>
        <v>74821771</v>
      </c>
      <c r="K2073" s="75">
        <f t="shared" si="1248"/>
        <v>1222215</v>
      </c>
      <c r="L2073" s="36">
        <f t="shared" si="1195"/>
        <v>227.17003758921302</v>
      </c>
      <c r="M2073" s="28">
        <f t="shared" si="1245"/>
        <v>72.161413740784965</v>
      </c>
      <c r="N2073" s="37">
        <f t="shared" si="1243"/>
        <v>-5.0713755472190769</v>
      </c>
      <c r="O2073" s="29">
        <f t="shared" si="1196"/>
        <v>4520.665536358254</v>
      </c>
      <c r="P2073" s="30">
        <f t="shared" si="1197"/>
        <v>65.784756983691267</v>
      </c>
      <c r="Q2073" s="6">
        <f t="shared" si="1238"/>
        <v>94.192367727003599</v>
      </c>
      <c r="R2073" s="7">
        <f t="shared" si="1239"/>
        <v>88.820711556057915</v>
      </c>
      <c r="S2073" s="8">
        <f t="shared" si="1240"/>
        <v>94.276106956058584</v>
      </c>
      <c r="T2073" s="9">
        <f t="shared" si="1241"/>
        <v>1079</v>
      </c>
      <c r="U2073" s="5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</row>
    <row r="2074" spans="1:31">
      <c r="A2074" s="1"/>
      <c r="B2074" s="31">
        <f t="shared" si="1247"/>
        <v>1995</v>
      </c>
      <c r="C2074" s="43">
        <f t="shared" ref="C2074:K2074" si="1249">C1619+C1899+C1934+C1969+C2004+C2039</f>
        <v>557</v>
      </c>
      <c r="D2074" s="44">
        <f t="shared" si="1249"/>
        <v>382</v>
      </c>
      <c r="E2074" s="45">
        <f t="shared" si="1249"/>
        <v>22241</v>
      </c>
      <c r="F2074" s="45">
        <f t="shared" si="1249"/>
        <v>20830</v>
      </c>
      <c r="G2074" s="45">
        <f t="shared" si="1249"/>
        <v>18812</v>
      </c>
      <c r="H2074" s="45">
        <f t="shared" si="1249"/>
        <v>95173468</v>
      </c>
      <c r="I2074" s="44">
        <f t="shared" si="1249"/>
        <v>89077949</v>
      </c>
      <c r="J2074" s="44">
        <f t="shared" si="1249"/>
        <v>80690088</v>
      </c>
      <c r="K2074" s="75">
        <f t="shared" si="1249"/>
        <v>1516476</v>
      </c>
      <c r="L2074" s="36">
        <f t="shared" si="1195"/>
        <v>207.46951949456502</v>
      </c>
      <c r="M2074" s="28">
        <f t="shared" si="1245"/>
        <v>65.903470341988708</v>
      </c>
      <c r="N2074" s="37">
        <f t="shared" si="1243"/>
        <v>-8.6721463374813759</v>
      </c>
      <c r="O2074" s="29">
        <f t="shared" si="1196"/>
        <v>4279.1901443280431</v>
      </c>
      <c r="P2074" s="30">
        <f t="shared" si="1197"/>
        <v>68.183804685041139</v>
      </c>
      <c r="Q2074" s="6">
        <f t="shared" si="1238"/>
        <v>93.655860797626005</v>
      </c>
      <c r="R2074" s="7">
        <f t="shared" si="1239"/>
        <v>84.582527764039384</v>
      </c>
      <c r="S2074" s="8">
        <f t="shared" si="1240"/>
        <v>93.59535895024861</v>
      </c>
      <c r="T2074" s="9">
        <f t="shared" si="1241"/>
        <v>1411</v>
      </c>
      <c r="U2074" s="5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</row>
    <row r="2075" spans="1:31">
      <c r="A2075" s="1"/>
      <c r="B2075" s="31">
        <f t="shared" si="1247"/>
        <v>1996</v>
      </c>
      <c r="C2075" s="43">
        <f t="shared" ref="C2075:K2075" si="1250">C1620+C1900+C1935+C1970+C2005+C2040</f>
        <v>528</v>
      </c>
      <c r="D2075" s="44">
        <f t="shared" si="1250"/>
        <v>371</v>
      </c>
      <c r="E2075" s="45">
        <f t="shared" si="1250"/>
        <v>20184</v>
      </c>
      <c r="F2075" s="45">
        <f t="shared" si="1250"/>
        <v>19308</v>
      </c>
      <c r="G2075" s="45">
        <f t="shared" si="1250"/>
        <v>17436</v>
      </c>
      <c r="H2075" s="45">
        <f t="shared" si="1250"/>
        <v>84994845</v>
      </c>
      <c r="I2075" s="44">
        <f t="shared" si="1250"/>
        <v>81395621</v>
      </c>
      <c r="J2075" s="44">
        <f t="shared" si="1250"/>
        <v>73861644</v>
      </c>
      <c r="K2075" s="75">
        <f t="shared" si="1250"/>
        <v>1429007</v>
      </c>
      <c r="L2075" s="36">
        <f t="shared" si="1195"/>
        <v>196.62203103560725</v>
      </c>
      <c r="M2075" s="28">
        <f t="shared" si="1245"/>
        <v>62.457724982951923</v>
      </c>
      <c r="N2075" s="37">
        <f t="shared" si="1243"/>
        <v>-5.2284733127952014</v>
      </c>
      <c r="O2075" s="29">
        <f t="shared" si="1196"/>
        <v>4211.001040428062</v>
      </c>
      <c r="P2075" s="30">
        <f t="shared" si="1197"/>
        <v>70.798999207292908</v>
      </c>
      <c r="Q2075" s="6">
        <f t="shared" si="1238"/>
        <v>95.659928656361473</v>
      </c>
      <c r="R2075" s="7">
        <f t="shared" si="1239"/>
        <v>86.385255648038054</v>
      </c>
      <c r="S2075" s="8">
        <f t="shared" si="1240"/>
        <v>95.765362005189843</v>
      </c>
      <c r="T2075" s="9">
        <f t="shared" si="1241"/>
        <v>876</v>
      </c>
      <c r="U2075" s="5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</row>
    <row r="2076" spans="1:31">
      <c r="A2076" s="1"/>
      <c r="B2076" s="31">
        <f t="shared" si="1247"/>
        <v>1997</v>
      </c>
      <c r="C2076" s="43">
        <f t="shared" ref="C2076:K2076" si="1251">C1621+C1901+C1936+C1971+C2006+C2041</f>
        <v>464</v>
      </c>
      <c r="D2076" s="44">
        <f t="shared" si="1251"/>
        <v>270</v>
      </c>
      <c r="E2076" s="45">
        <f t="shared" si="1251"/>
        <v>17606</v>
      </c>
      <c r="F2076" s="45">
        <f t="shared" si="1251"/>
        <v>16233</v>
      </c>
      <c r="G2076" s="45">
        <f t="shared" si="1251"/>
        <v>14352</v>
      </c>
      <c r="H2076" s="45">
        <f t="shared" si="1251"/>
        <v>75081021</v>
      </c>
      <c r="I2076" s="44">
        <f t="shared" si="1251"/>
        <v>69483465</v>
      </c>
      <c r="J2076" s="44">
        <f t="shared" si="1251"/>
        <v>61968832</v>
      </c>
      <c r="K2076" s="75">
        <f t="shared" si="1251"/>
        <v>1294545</v>
      </c>
      <c r="L2076" s="36">
        <f t="shared" si="1195"/>
        <v>191.72862866982607</v>
      </c>
      <c r="M2076" s="28">
        <f t="shared" si="1245"/>
        <v>60.903317383848545</v>
      </c>
      <c r="N2076" s="37">
        <f t="shared" si="1243"/>
        <v>-2.4887355399634816</v>
      </c>
      <c r="O2076" s="29">
        <f t="shared" si="1196"/>
        <v>4264.513290923549</v>
      </c>
      <c r="P2076" s="30">
        <f t="shared" si="1197"/>
        <v>73.528626604566625</v>
      </c>
      <c r="Q2076" s="6">
        <f t="shared" si="1238"/>
        <v>92.201522208338076</v>
      </c>
      <c r="R2076" s="7">
        <f t="shared" si="1239"/>
        <v>81.517664432579807</v>
      </c>
      <c r="S2076" s="8">
        <f t="shared" si="1240"/>
        <v>92.544645869959595</v>
      </c>
      <c r="T2076" s="9">
        <f t="shared" si="1241"/>
        <v>1373</v>
      </c>
      <c r="U2076" s="5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</row>
    <row r="2077" spans="1:31">
      <c r="A2077" s="1"/>
      <c r="B2077" s="31">
        <f t="shared" si="1247"/>
        <v>1998</v>
      </c>
      <c r="C2077" s="43">
        <f t="shared" ref="C2077:K2077" si="1252">C1622+C1902+C1937+C1972+C2007+C2042</f>
        <v>557</v>
      </c>
      <c r="D2077" s="44">
        <f t="shared" si="1252"/>
        <v>328</v>
      </c>
      <c r="E2077" s="45">
        <f t="shared" si="1252"/>
        <v>15788</v>
      </c>
      <c r="F2077" s="45">
        <f t="shared" si="1252"/>
        <v>14287</v>
      </c>
      <c r="G2077" s="45">
        <f t="shared" si="1252"/>
        <v>12561</v>
      </c>
      <c r="H2077" s="45">
        <f t="shared" si="1252"/>
        <v>64190294</v>
      </c>
      <c r="I2077" s="44">
        <f t="shared" si="1252"/>
        <v>58064448</v>
      </c>
      <c r="J2077" s="44">
        <f t="shared" si="1252"/>
        <v>51162069</v>
      </c>
      <c r="K2077" s="75">
        <f t="shared" si="1252"/>
        <v>1155812</v>
      </c>
      <c r="L2077" s="36">
        <f t="shared" si="1195"/>
        <v>183.59299790910634</v>
      </c>
      <c r="M2077" s="28">
        <f t="shared" si="1245"/>
        <v>58.319003785115264</v>
      </c>
      <c r="N2077" s="37">
        <f t="shared" si="1243"/>
        <v>-4.2433051428798398</v>
      </c>
      <c r="O2077" s="29">
        <f t="shared" si="1196"/>
        <v>4065.7647580440839</v>
      </c>
      <c r="P2077" s="30">
        <f t="shared" si="1197"/>
        <v>73.208259437547511</v>
      </c>
      <c r="Q2077" s="6">
        <f t="shared" si="1238"/>
        <v>90.492779326070433</v>
      </c>
      <c r="R2077" s="7">
        <f t="shared" si="1239"/>
        <v>79.560425639726375</v>
      </c>
      <c r="S2077" s="8">
        <f t="shared" si="1240"/>
        <v>90.456741014459283</v>
      </c>
      <c r="T2077" s="9">
        <f t="shared" si="1241"/>
        <v>1501</v>
      </c>
      <c r="U2077" s="51"/>
      <c r="V2077" s="1"/>
      <c r="W2077" s="1"/>
      <c r="X2077" s="1"/>
      <c r="Y2077" s="11"/>
      <c r="Z2077" s="11"/>
      <c r="AA2077" s="11"/>
      <c r="AB2077" s="1"/>
      <c r="AC2077" s="1"/>
      <c r="AD2077" s="1"/>
      <c r="AE2077" s="1"/>
    </row>
    <row r="2078" spans="1:31">
      <c r="A2078" s="1"/>
      <c r="B2078" s="31">
        <f t="shared" si="1247"/>
        <v>1999</v>
      </c>
      <c r="C2078" s="43">
        <f t="shared" ref="C2078:K2078" si="1253">C1623+C1903+C1938+C1973+C2008+C2043</f>
        <v>704</v>
      </c>
      <c r="D2078" s="44">
        <f t="shared" si="1253"/>
        <v>483</v>
      </c>
      <c r="E2078" s="45">
        <f t="shared" si="1253"/>
        <v>25618</v>
      </c>
      <c r="F2078" s="45">
        <f t="shared" si="1253"/>
        <v>23837</v>
      </c>
      <c r="G2078" s="45">
        <f t="shared" si="1253"/>
        <v>21543</v>
      </c>
      <c r="H2078" s="45">
        <f t="shared" si="1253"/>
        <v>100061365</v>
      </c>
      <c r="I2078" s="44">
        <f t="shared" si="1253"/>
        <v>93195853</v>
      </c>
      <c r="J2078" s="44">
        <f t="shared" si="1253"/>
        <v>84582283</v>
      </c>
      <c r="K2078" s="75">
        <f t="shared" si="1253"/>
        <v>1896179</v>
      </c>
      <c r="L2078" s="36">
        <f t="shared" si="1195"/>
        <v>174.44600915298608</v>
      </c>
      <c r="M2078" s="28">
        <f t="shared" si="1245"/>
        <v>55.413428529164158</v>
      </c>
      <c r="N2078" s="37">
        <f t="shared" si="1243"/>
        <v>-4.9822100299537455</v>
      </c>
      <c r="O2078" s="29">
        <f t="shared" si="1196"/>
        <v>3905.9007338590054</v>
      </c>
      <c r="P2078" s="30">
        <f t="shared" si="1197"/>
        <v>74.017448668904677</v>
      </c>
      <c r="Q2078" s="6">
        <f t="shared" si="1238"/>
        <v>93.047856975564059</v>
      </c>
      <c r="R2078" s="7">
        <f t="shared" si="1239"/>
        <v>84.093215707705511</v>
      </c>
      <c r="S2078" s="8">
        <f t="shared" si="1240"/>
        <v>93.138698437703709</v>
      </c>
      <c r="T2078" s="9">
        <f t="shared" si="1241"/>
        <v>1781</v>
      </c>
      <c r="U2078" s="51"/>
      <c r="V2078" s="1"/>
      <c r="W2078" s="1"/>
      <c r="X2078" s="1"/>
      <c r="Y2078" s="10"/>
      <c r="Z2078" s="10"/>
      <c r="AA2078" s="10"/>
      <c r="AB2078" s="1"/>
      <c r="AC2078" s="1"/>
      <c r="AD2078" s="1"/>
      <c r="AE2078" s="1"/>
    </row>
    <row r="2079" spans="1:31">
      <c r="A2079" s="1"/>
      <c r="B2079" s="31">
        <f t="shared" si="1247"/>
        <v>2000</v>
      </c>
      <c r="C2079" s="43">
        <f t="shared" ref="C2079:K2079" si="1254">C1624+C1904+C1939+C1974+C2009+C2044</f>
        <v>681</v>
      </c>
      <c r="D2079" s="44">
        <f t="shared" si="1254"/>
        <v>440</v>
      </c>
      <c r="E2079" s="45">
        <f t="shared" si="1254"/>
        <v>27682</v>
      </c>
      <c r="F2079" s="45">
        <f t="shared" si="1254"/>
        <v>25440</v>
      </c>
      <c r="G2079" s="45">
        <f t="shared" si="1254"/>
        <v>23465</v>
      </c>
      <c r="H2079" s="45">
        <f t="shared" si="1254"/>
        <v>106751407</v>
      </c>
      <c r="I2079" s="44">
        <f t="shared" si="1254"/>
        <v>98632164</v>
      </c>
      <c r="J2079" s="44">
        <f t="shared" si="1254"/>
        <v>91270116</v>
      </c>
      <c r="K2079" s="75">
        <f t="shared" si="1254"/>
        <v>2120856</v>
      </c>
      <c r="L2079" s="36">
        <f t="shared" si="1195"/>
        <v>166.39350631653446</v>
      </c>
      <c r="M2079" s="28">
        <f t="shared" si="1245"/>
        <v>52.855520827089528</v>
      </c>
      <c r="N2079" s="37">
        <f t="shared" si="1243"/>
        <v>-4.6160430241712893</v>
      </c>
      <c r="O2079" s="29">
        <f t="shared" si="1196"/>
        <v>3856.3473376201141</v>
      </c>
      <c r="P2079" s="30">
        <f t="shared" si="1197"/>
        <v>76.614984466440291</v>
      </c>
      <c r="Q2079" s="6">
        <f t="shared" si="1238"/>
        <v>91.900874214290866</v>
      </c>
      <c r="R2079" s="7">
        <f t="shared" si="1239"/>
        <v>84.766274113142117</v>
      </c>
      <c r="S2079" s="8">
        <f t="shared" si="1240"/>
        <v>92.394252002692582</v>
      </c>
      <c r="T2079" s="9">
        <f t="shared" si="1241"/>
        <v>2242</v>
      </c>
      <c r="U2079" s="51"/>
      <c r="V2079" s="1"/>
      <c r="W2079" s="1"/>
      <c r="X2079" s="1"/>
      <c r="Y2079" s="12"/>
      <c r="Z2079" s="13"/>
      <c r="AA2079" s="14"/>
      <c r="AB2079" s="1"/>
      <c r="AC2079" s="1"/>
      <c r="AD2079" s="1"/>
      <c r="AE2079" s="1"/>
    </row>
    <row r="2080" spans="1:31">
      <c r="A2080" s="1"/>
      <c r="B2080" s="31">
        <f t="shared" si="1247"/>
        <v>2001</v>
      </c>
      <c r="C2080" s="43">
        <f t="shared" ref="C2080:C2103" si="1255">C1625+C1905+C1940+C1975+C2010+C2045</f>
        <v>686</v>
      </c>
      <c r="D2080" s="44"/>
      <c r="E2080" s="45">
        <f t="shared" ref="E2080:I2089" si="1256">E1625+E1905+E1940+E1975+E2010+E2045</f>
        <v>26717</v>
      </c>
      <c r="F2080" s="45">
        <f t="shared" si="1256"/>
        <v>25082</v>
      </c>
      <c r="G2080" s="45">
        <f t="shared" si="1256"/>
        <v>22870</v>
      </c>
      <c r="H2080" s="45">
        <f t="shared" si="1256"/>
        <v>100829701</v>
      </c>
      <c r="I2080" s="44">
        <f t="shared" si="1256"/>
        <v>94858902</v>
      </c>
      <c r="J2080" s="44"/>
      <c r="K2080" s="75">
        <f t="shared" ref="K2080:K2103" si="1257">K1625+K1905+K1940+K1975+K2010+K2045</f>
        <v>2083222</v>
      </c>
      <c r="L2080" s="36">
        <f t="shared" si="1195"/>
        <v>160.00253884213012</v>
      </c>
      <c r="M2080" s="28">
        <f t="shared" si="1245"/>
        <v>50.825406059232968</v>
      </c>
      <c r="N2080" s="37">
        <f t="shared" si="1243"/>
        <v>-3.8408755340768166</v>
      </c>
      <c r="O2080" s="29">
        <f t="shared" si="1196"/>
        <v>3773.9903806565108</v>
      </c>
      <c r="P2080" s="30">
        <f t="shared" si="1197"/>
        <v>77.973649736123065</v>
      </c>
      <c r="Q2080" s="6">
        <f t="shared" si="1238"/>
        <v>93.880300931990874</v>
      </c>
      <c r="R2080" s="7">
        <f t="shared" si="1239"/>
        <v>85.600928247932032</v>
      </c>
      <c r="S2080" s="8">
        <f t="shared" si="1240"/>
        <v>94.078333129243347</v>
      </c>
      <c r="T2080" s="9">
        <f t="shared" si="1241"/>
        <v>1635</v>
      </c>
      <c r="U2080" s="51"/>
      <c r="V2080" s="1"/>
      <c r="W2080" s="1"/>
      <c r="X2080" s="1"/>
      <c r="Y2080" s="19"/>
      <c r="Z2080" s="13"/>
      <c r="AA2080" s="14"/>
      <c r="AB2080" s="1"/>
      <c r="AC2080" s="1"/>
      <c r="AD2080" s="1"/>
      <c r="AE2080" s="1"/>
    </row>
    <row r="2081" spans="1:31">
      <c r="A2081" s="1"/>
      <c r="B2081" s="31">
        <f t="shared" si="1247"/>
        <v>2002</v>
      </c>
      <c r="C2081" s="43">
        <f t="shared" si="1255"/>
        <v>812</v>
      </c>
      <c r="D2081" s="44"/>
      <c r="E2081" s="45">
        <f t="shared" si="1256"/>
        <v>25438</v>
      </c>
      <c r="F2081" s="45">
        <f t="shared" si="1256"/>
        <v>23404</v>
      </c>
      <c r="G2081" s="45">
        <f t="shared" si="1256"/>
        <v>20759</v>
      </c>
      <c r="H2081" s="45">
        <f t="shared" si="1256"/>
        <v>96531584</v>
      </c>
      <c r="I2081" s="44">
        <f t="shared" si="1256"/>
        <v>88878903</v>
      </c>
      <c r="J2081" s="44"/>
      <c r="K2081" s="75">
        <f t="shared" si="1257"/>
        <v>2004096</v>
      </c>
      <c r="L2081" s="36">
        <f t="shared" si="1195"/>
        <v>159.22998686466116</v>
      </c>
      <c r="M2081" s="28">
        <f t="shared" si="1245"/>
        <v>50.580002028516525</v>
      </c>
      <c r="N2081" s="37">
        <f t="shared" si="1243"/>
        <v>-0.48283732436972088</v>
      </c>
      <c r="O2081" s="29">
        <f t="shared" si="1196"/>
        <v>3794.7788348140575</v>
      </c>
      <c r="P2081" s="30">
        <f t="shared" si="1197"/>
        <v>78.783552166050796</v>
      </c>
      <c r="Q2081" s="6">
        <f t="shared" si="1238"/>
        <v>92.004088371727335</v>
      </c>
      <c r="R2081" s="7">
        <f t="shared" si="1239"/>
        <v>81.606258353644151</v>
      </c>
      <c r="S2081" s="8">
        <f t="shared" si="1240"/>
        <v>92.072355302902736</v>
      </c>
      <c r="T2081" s="9">
        <f t="shared" si="1241"/>
        <v>2034</v>
      </c>
      <c r="U2081" s="5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</row>
    <row r="2082" spans="1:31">
      <c r="A2082" s="1"/>
      <c r="B2082" s="31">
        <f t="shared" si="1247"/>
        <v>2003</v>
      </c>
      <c r="C2082" s="43">
        <f t="shared" si="1255"/>
        <v>680</v>
      </c>
      <c r="D2082" s="44"/>
      <c r="E2082" s="45">
        <f t="shared" si="1256"/>
        <v>21022</v>
      </c>
      <c r="F2082" s="45">
        <f t="shared" si="1256"/>
        <v>19568</v>
      </c>
      <c r="G2082" s="45">
        <f t="shared" si="1256"/>
        <v>0</v>
      </c>
      <c r="H2082" s="45">
        <f t="shared" si="1256"/>
        <v>78786554</v>
      </c>
      <c r="I2082" s="44">
        <f t="shared" si="1256"/>
        <v>73693210</v>
      </c>
      <c r="J2082" s="44"/>
      <c r="K2082" s="75">
        <f t="shared" si="1257"/>
        <v>1635067</v>
      </c>
      <c r="L2082" s="36">
        <f t="shared" si="1195"/>
        <v>159.29072905398985</v>
      </c>
      <c r="M2082" s="28">
        <f t="shared" si="1245"/>
        <v>50.599297012583023</v>
      </c>
      <c r="N2082" s="37">
        <f t="shared" si="1243"/>
        <v>3.8147456094636809E-2</v>
      </c>
      <c r="O2082" s="29">
        <f t="shared" si="1196"/>
        <v>3747.8143849300732</v>
      </c>
      <c r="P2082" s="30">
        <f t="shared" si="1197"/>
        <v>77.778850727808958</v>
      </c>
      <c r="Q2082" s="15">
        <f t="shared" si="1238"/>
        <v>93.083436399961954</v>
      </c>
      <c r="R2082" s="16">
        <f t="shared" si="1239"/>
        <v>0</v>
      </c>
      <c r="S2082" s="17">
        <f t="shared" si="1240"/>
        <v>93.535262374846354</v>
      </c>
      <c r="T2082" s="18">
        <f t="shared" si="1241"/>
        <v>1454</v>
      </c>
      <c r="U2082" s="5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</row>
    <row r="2083" spans="1:31">
      <c r="A2083" s="1"/>
      <c r="B2083" s="31">
        <f t="shared" si="1247"/>
        <v>2004</v>
      </c>
      <c r="C2083" s="43">
        <f t="shared" si="1255"/>
        <v>670</v>
      </c>
      <c r="D2083" s="44"/>
      <c r="E2083" s="45">
        <f t="shared" si="1256"/>
        <v>21403</v>
      </c>
      <c r="F2083" s="45">
        <f t="shared" si="1256"/>
        <v>20362</v>
      </c>
      <c r="G2083" s="45">
        <f t="shared" si="1256"/>
        <v>0</v>
      </c>
      <c r="H2083" s="45">
        <f t="shared" si="1256"/>
        <v>80474674</v>
      </c>
      <c r="I2083" s="44">
        <f t="shared" si="1256"/>
        <v>76649512</v>
      </c>
      <c r="J2083" s="44"/>
      <c r="K2083" s="75">
        <f t="shared" si="1257"/>
        <v>1652304</v>
      </c>
      <c r="L2083" s="36">
        <f t="shared" si="1195"/>
        <v>161.00642969799748</v>
      </c>
      <c r="M2083" s="28">
        <f t="shared" si="1245"/>
        <v>51.144295751595614</v>
      </c>
      <c r="N2083" s="37">
        <f t="shared" si="1243"/>
        <v>1.0770875707563043</v>
      </c>
      <c r="O2083" s="29">
        <f t="shared" si="1196"/>
        <v>3759.9716862122132</v>
      </c>
      <c r="P2083" s="30">
        <f t="shared" si="1197"/>
        <v>77.199644909592109</v>
      </c>
      <c r="Q2083" s="6"/>
      <c r="R2083" s="7"/>
      <c r="S2083" s="8"/>
      <c r="T2083" s="9"/>
      <c r="U2083" s="5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</row>
    <row r="2084" spans="1:31">
      <c r="A2084" s="1"/>
      <c r="B2084" s="31">
        <f t="shared" si="1247"/>
        <v>2005</v>
      </c>
      <c r="C2084" s="43">
        <f t="shared" si="1255"/>
        <v>657</v>
      </c>
      <c r="D2084" s="44"/>
      <c r="E2084" s="45">
        <f t="shared" si="1256"/>
        <v>25643</v>
      </c>
      <c r="F2084" s="45">
        <f t="shared" si="1256"/>
        <v>24834</v>
      </c>
      <c r="G2084" s="45">
        <f t="shared" si="1256"/>
        <v>0</v>
      </c>
      <c r="H2084" s="45">
        <f t="shared" si="1256"/>
        <v>99074208</v>
      </c>
      <c r="I2084" s="44">
        <f t="shared" si="1256"/>
        <v>96299068</v>
      </c>
      <c r="J2084" s="44"/>
      <c r="K2084" s="75">
        <f t="shared" si="1257"/>
        <v>1982689</v>
      </c>
      <c r="L2084" s="36">
        <f t="shared" si="1195"/>
        <v>165.18855721812145</v>
      </c>
      <c r="M2084" s="28">
        <f t="shared" si="1245"/>
        <v>52.472764230533429</v>
      </c>
      <c r="N2084" s="37">
        <f t="shared" si="1243"/>
        <v>2.5974909995634698</v>
      </c>
      <c r="O2084" s="29">
        <f t="shared" si="1196"/>
        <v>3863.5966150606405</v>
      </c>
      <c r="P2084" s="30">
        <f t="shared" si="1197"/>
        <v>77.318917443356867</v>
      </c>
      <c r="Q2084" s="6"/>
      <c r="R2084" s="7"/>
      <c r="S2084" s="8"/>
      <c r="T2084" s="9"/>
      <c r="U2084" s="5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</row>
    <row r="2085" spans="1:31">
      <c r="A2085" s="1"/>
      <c r="B2085" s="31">
        <f t="shared" si="1247"/>
        <v>2006</v>
      </c>
      <c r="C2085" s="43">
        <f t="shared" si="1255"/>
        <v>522</v>
      </c>
      <c r="D2085" s="44"/>
      <c r="E2085" s="45">
        <f t="shared" si="1256"/>
        <v>18569</v>
      </c>
      <c r="F2085" s="45">
        <f t="shared" si="1256"/>
        <v>17789</v>
      </c>
      <c r="G2085" s="45">
        <f t="shared" si="1256"/>
        <v>0</v>
      </c>
      <c r="H2085" s="45">
        <f t="shared" si="1256"/>
        <v>77189915</v>
      </c>
      <c r="I2085" s="44">
        <f t="shared" si="1256"/>
        <v>74275507</v>
      </c>
      <c r="J2085" s="44"/>
      <c r="K2085" s="75">
        <f t="shared" si="1257"/>
        <v>1416215</v>
      </c>
      <c r="L2085" s="36">
        <f t="shared" ref="L2085:L2090" si="1258">IF(H2085=0,0,H2085/K2085*3.30578)</f>
        <v>180.1794764274492</v>
      </c>
      <c r="M2085" s="28">
        <f t="shared" si="1245"/>
        <v>57.234685894582796</v>
      </c>
      <c r="N2085" s="37">
        <f t="shared" ref="N2085:N2090" si="1259">IF(L2084=0,"     －",IF(L2085=0,"     －",(L2085-L2084)/L2084*100))</f>
        <v>9.075034894537616</v>
      </c>
      <c r="O2085" s="29">
        <f t="shared" ref="O2085:O2090" si="1260">IF(H2085=0,0,H2085/E2085)</f>
        <v>4156.9236361678068</v>
      </c>
      <c r="P2085" s="30">
        <f t="shared" ref="P2085:P2090" si="1261">IF(K2085=0,0,K2085/E2085)</f>
        <v>76.267704238246537</v>
      </c>
      <c r="Q2085" s="6"/>
      <c r="R2085" s="7"/>
      <c r="S2085" s="8"/>
      <c r="T2085" s="9"/>
      <c r="U2085" s="5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</row>
    <row r="2086" spans="1:31">
      <c r="A2086" s="1"/>
      <c r="B2086" s="31">
        <f t="shared" si="1247"/>
        <v>2007</v>
      </c>
      <c r="C2086" s="43">
        <f t="shared" si="1255"/>
        <v>530</v>
      </c>
      <c r="D2086" s="44"/>
      <c r="E2086" s="45">
        <f t="shared" si="1256"/>
        <v>16468</v>
      </c>
      <c r="F2086" s="45">
        <f t="shared" si="1256"/>
        <v>15388</v>
      </c>
      <c r="G2086" s="45">
        <f t="shared" si="1256"/>
        <v>0</v>
      </c>
      <c r="H2086" s="45">
        <f t="shared" si="1256"/>
        <v>72985101</v>
      </c>
      <c r="I2086" s="44">
        <f t="shared" si="1256"/>
        <v>68342484</v>
      </c>
      <c r="J2086" s="44"/>
      <c r="K2086" s="75">
        <f t="shared" si="1257"/>
        <v>1235575</v>
      </c>
      <c r="L2086" s="36">
        <f t="shared" si="1258"/>
        <v>195.27158382435707</v>
      </c>
      <c r="M2086" s="28">
        <f t="shared" ref="M2086:M2091" si="1262">IF(L$2069=0,0,L2086/L$2069*100)</f>
        <v>62.028750365611188</v>
      </c>
      <c r="N2086" s="37">
        <f t="shared" si="1259"/>
        <v>8.3761523210912578</v>
      </c>
      <c r="O2086" s="29">
        <f t="shared" si="1260"/>
        <v>4431.9347218848679</v>
      </c>
      <c r="P2086" s="30">
        <f t="shared" si="1261"/>
        <v>75.0288438183143</v>
      </c>
      <c r="Q2086" s="6"/>
      <c r="R2086" s="7"/>
      <c r="S2086" s="8"/>
      <c r="T2086" s="9"/>
      <c r="U2086" s="5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</row>
    <row r="2087" spans="1:31">
      <c r="A2087" s="1"/>
      <c r="B2087" s="31">
        <f t="shared" si="1247"/>
        <v>2008</v>
      </c>
      <c r="C2087" s="43">
        <f t="shared" si="1255"/>
        <v>434</v>
      </c>
      <c r="D2087" s="44"/>
      <c r="E2087" s="45">
        <f t="shared" si="1256"/>
        <v>10553</v>
      </c>
      <c r="F2087" s="45">
        <f t="shared" si="1256"/>
        <v>8886</v>
      </c>
      <c r="G2087" s="45">
        <f t="shared" si="1256"/>
        <v>0</v>
      </c>
      <c r="H2087" s="45">
        <f t="shared" si="1256"/>
        <v>47671968</v>
      </c>
      <c r="I2087" s="44">
        <f t="shared" si="1256"/>
        <v>40245147</v>
      </c>
      <c r="J2087" s="44"/>
      <c r="K2087" s="75">
        <f t="shared" si="1257"/>
        <v>782190</v>
      </c>
      <c r="L2087" s="36">
        <f t="shared" si="1258"/>
        <v>201.47667238783416</v>
      </c>
      <c r="M2087" s="28">
        <f t="shared" si="1262"/>
        <v>63.999820000846142</v>
      </c>
      <c r="N2087" s="37">
        <f t="shared" si="1259"/>
        <v>3.1776710374093375</v>
      </c>
      <c r="O2087" s="29">
        <f t="shared" si="1260"/>
        <v>4517.3853880413153</v>
      </c>
      <c r="P2087" s="30">
        <f t="shared" si="1261"/>
        <v>74.120155406045669</v>
      </c>
      <c r="Q2087" s="6"/>
      <c r="R2087" s="7"/>
      <c r="S2087" s="8"/>
      <c r="T2087" s="9"/>
      <c r="U2087" s="5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</row>
    <row r="2088" spans="1:31">
      <c r="A2088" s="1"/>
      <c r="B2088" s="31">
        <f t="shared" si="1247"/>
        <v>2009</v>
      </c>
      <c r="C2088" s="43">
        <f t="shared" si="1255"/>
        <v>313</v>
      </c>
      <c r="D2088" s="44"/>
      <c r="E2088" s="45">
        <f t="shared" si="1256"/>
        <v>7692</v>
      </c>
      <c r="F2088" s="45">
        <f t="shared" si="1256"/>
        <v>6929</v>
      </c>
      <c r="G2088" s="45">
        <f t="shared" si="1256"/>
        <v>0</v>
      </c>
      <c r="H2088" s="45">
        <f t="shared" si="1256"/>
        <v>32079731</v>
      </c>
      <c r="I2088" s="44">
        <f t="shared" si="1256"/>
        <v>28919296</v>
      </c>
      <c r="J2088" s="44"/>
      <c r="K2088" s="75">
        <f t="shared" si="1257"/>
        <v>552264</v>
      </c>
      <c r="L2088" s="36">
        <f t="shared" si="1258"/>
        <v>192.02506979484448</v>
      </c>
      <c r="M2088" s="28">
        <f t="shared" si="1262"/>
        <v>60.997483018098777</v>
      </c>
      <c r="N2088" s="37">
        <f t="shared" si="1259"/>
        <v>-4.6911647293815406</v>
      </c>
      <c r="O2088" s="29">
        <f t="shared" si="1260"/>
        <v>4170.5318512740514</v>
      </c>
      <c r="P2088" s="30">
        <f t="shared" si="1261"/>
        <v>71.79719188767551</v>
      </c>
      <c r="Q2088" s="6"/>
      <c r="R2088" s="7"/>
      <c r="S2088" s="8"/>
      <c r="T2088" s="9"/>
      <c r="U2088" s="5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</row>
    <row r="2089" spans="1:31">
      <c r="A2089" s="1"/>
      <c r="B2089" s="31">
        <f t="shared" si="1247"/>
        <v>2010</v>
      </c>
      <c r="C2089" s="43">
        <f t="shared" si="1255"/>
        <v>411</v>
      </c>
      <c r="D2089" s="44"/>
      <c r="E2089" s="45">
        <f t="shared" si="1256"/>
        <v>10666</v>
      </c>
      <c r="F2089" s="45">
        <f t="shared" si="1256"/>
        <v>9739</v>
      </c>
      <c r="G2089" s="45">
        <f t="shared" si="1256"/>
        <v>0</v>
      </c>
      <c r="H2089" s="45">
        <f t="shared" si="1256"/>
        <v>45195199</v>
      </c>
      <c r="I2089" s="44">
        <f t="shared" si="1256"/>
        <v>41281385</v>
      </c>
      <c r="J2089" s="44"/>
      <c r="K2089" s="75">
        <f t="shared" si="1257"/>
        <v>774360</v>
      </c>
      <c r="L2089" s="36">
        <f t="shared" si="1258"/>
        <v>192.94047335892864</v>
      </c>
      <c r="M2089" s="28">
        <f t="shared" si="1262"/>
        <v>61.288264390627823</v>
      </c>
      <c r="N2089" s="37">
        <f t="shared" si="1259"/>
        <v>0.47671044466337453</v>
      </c>
      <c r="O2089" s="29">
        <f t="shared" si="1260"/>
        <v>4237.3147384211516</v>
      </c>
      <c r="P2089" s="30">
        <f t="shared" si="1261"/>
        <v>72.60078754922182</v>
      </c>
      <c r="Q2089" s="6"/>
      <c r="R2089" s="7"/>
      <c r="S2089" s="8"/>
      <c r="T2089" s="9"/>
      <c r="U2089" s="5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</row>
    <row r="2090" spans="1:31">
      <c r="A2090" s="1"/>
      <c r="B2090" s="31">
        <f t="shared" si="1247"/>
        <v>2011</v>
      </c>
      <c r="C2090" s="43">
        <f t="shared" si="1255"/>
        <v>432</v>
      </c>
      <c r="D2090" s="44"/>
      <c r="E2090" s="45">
        <f t="shared" ref="E2090:I2099" si="1263">E1635+E1915+E1950+E1985+E2020+E2055</f>
        <v>10392</v>
      </c>
      <c r="F2090" s="45">
        <f t="shared" si="1263"/>
        <v>9455</v>
      </c>
      <c r="G2090" s="45">
        <f t="shared" si="1263"/>
        <v>0</v>
      </c>
      <c r="H2090" s="45">
        <f t="shared" si="1263"/>
        <v>43300961</v>
      </c>
      <c r="I2090" s="44">
        <f t="shared" si="1263"/>
        <v>39483863</v>
      </c>
      <c r="J2090" s="44"/>
      <c r="K2090" s="75">
        <f t="shared" si="1257"/>
        <v>744746</v>
      </c>
      <c r="L2090" s="36">
        <f t="shared" si="1258"/>
        <v>192.20439029491934</v>
      </c>
      <c r="M2090" s="28">
        <f t="shared" si="1262"/>
        <v>61.054444846936015</v>
      </c>
      <c r="N2090" s="37">
        <f t="shared" si="1259"/>
        <v>-0.38150785638426732</v>
      </c>
      <c r="O2090" s="29">
        <f t="shared" si="1260"/>
        <v>4166.7591416474215</v>
      </c>
      <c r="P2090" s="30">
        <f t="shared" si="1261"/>
        <v>71.665319476520395</v>
      </c>
      <c r="Q2090" s="6"/>
      <c r="R2090" s="7"/>
      <c r="S2090" s="8"/>
      <c r="T2090" s="9"/>
      <c r="U2090" s="5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</row>
    <row r="2091" spans="1:31">
      <c r="A2091" s="1"/>
      <c r="B2091" s="31">
        <f t="shared" si="1247"/>
        <v>2012</v>
      </c>
      <c r="C2091" s="43">
        <f t="shared" si="1255"/>
        <v>395</v>
      </c>
      <c r="D2091" s="44"/>
      <c r="E2091" s="45">
        <f t="shared" si="1263"/>
        <v>10013</v>
      </c>
      <c r="F2091" s="45">
        <f t="shared" si="1263"/>
        <v>9295</v>
      </c>
      <c r="G2091" s="45">
        <f t="shared" si="1263"/>
        <v>0</v>
      </c>
      <c r="H2091" s="45">
        <f t="shared" si="1263"/>
        <v>40920807</v>
      </c>
      <c r="I2091" s="44">
        <f t="shared" si="1263"/>
        <v>38117496</v>
      </c>
      <c r="J2091" s="44"/>
      <c r="K2091" s="75">
        <f t="shared" si="1257"/>
        <v>699598</v>
      </c>
      <c r="L2091" s="36">
        <f t="shared" ref="L2091" si="1264">IF(H2091=0,0,H2091/K2091*3.30578)</f>
        <v>193.36130944408075</v>
      </c>
      <c r="M2091" s="28">
        <f t="shared" si="1262"/>
        <v>61.421944550124152</v>
      </c>
      <c r="N2091" s="37">
        <f t="shared" ref="N2091" si="1265">IF(L2090=0,"     －",IF(L2091=0,"     －",(L2091-L2090)/L2090*100))</f>
        <v>0.60192129190505395</v>
      </c>
      <c r="O2091" s="29">
        <f t="shared" ref="O2091" si="1266">IF(H2091=0,0,H2091/E2091)</f>
        <v>4086.7679017277537</v>
      </c>
      <c r="P2091" s="30">
        <f t="shared" ref="P2091" si="1267">IF(K2091=0,0,K2091/E2091)</f>
        <v>69.868970338559876</v>
      </c>
      <c r="Q2091" s="6"/>
      <c r="R2091" s="7"/>
      <c r="S2091" s="8"/>
      <c r="T2091" s="9"/>
      <c r="U2091" s="5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</row>
    <row r="2092" spans="1:31">
      <c r="A2092" s="1"/>
      <c r="B2092" s="31">
        <f t="shared" si="1247"/>
        <v>2013</v>
      </c>
      <c r="C2092" s="43">
        <f t="shared" si="1255"/>
        <v>365</v>
      </c>
      <c r="D2092" s="44"/>
      <c r="E2092" s="45">
        <f t="shared" si="1263"/>
        <v>9556</v>
      </c>
      <c r="F2092" s="45">
        <f t="shared" si="1263"/>
        <v>8867</v>
      </c>
      <c r="G2092" s="45">
        <f t="shared" si="1263"/>
        <v>0</v>
      </c>
      <c r="H2092" s="45">
        <f t="shared" si="1263"/>
        <v>40457179</v>
      </c>
      <c r="I2092" s="44">
        <f t="shared" si="1263"/>
        <v>37727466</v>
      </c>
      <c r="J2092" s="44"/>
      <c r="K2092" s="75">
        <f t="shared" si="1257"/>
        <v>688309</v>
      </c>
      <c r="L2092" s="36">
        <f t="shared" ref="L2092" si="1268">IF(H2092=0,0,H2092/K2092*3.30578)</f>
        <v>194.30594862862466</v>
      </c>
      <c r="M2092" s="28">
        <f t="shared" ref="M2092" si="1269">IF(L$2069=0,0,L2092/L$2069*100)</f>
        <v>61.72201272705027</v>
      </c>
      <c r="N2092" s="37">
        <f t="shared" ref="N2092" si="1270">IF(L2091=0,"     －",IF(L2092=0,"     －",(L2092-L2091)/L2091*100))</f>
        <v>0.48853578167203204</v>
      </c>
      <c r="O2092" s="29">
        <f t="shared" ref="O2092" si="1271">IF(H2092=0,0,H2092/E2092)</f>
        <v>4233.6939095856005</v>
      </c>
      <c r="P2092" s="30">
        <f t="shared" ref="P2092" si="1272">IF(K2092=0,0,K2092/E2092)</f>
        <v>72.028987023859358</v>
      </c>
      <c r="Q2092" s="6"/>
      <c r="R2092" s="7"/>
      <c r="S2092" s="8"/>
      <c r="T2092" s="9"/>
      <c r="U2092" s="5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</row>
    <row r="2093" spans="1:31">
      <c r="A2093" s="1"/>
      <c r="B2093" s="31">
        <f t="shared" si="1247"/>
        <v>2014</v>
      </c>
      <c r="C2093" s="43">
        <f t="shared" si="1255"/>
        <v>313</v>
      </c>
      <c r="D2093" s="44"/>
      <c r="E2093" s="45">
        <f t="shared" si="1263"/>
        <v>7576</v>
      </c>
      <c r="F2093" s="45">
        <f t="shared" si="1263"/>
        <v>6986</v>
      </c>
      <c r="G2093" s="45">
        <f t="shared" si="1263"/>
        <v>0</v>
      </c>
      <c r="H2093" s="45">
        <f t="shared" si="1263"/>
        <v>32661533</v>
      </c>
      <c r="I2093" s="44">
        <f t="shared" si="1263"/>
        <v>30327139</v>
      </c>
      <c r="J2093" s="44"/>
      <c r="K2093" s="75">
        <f t="shared" si="1257"/>
        <v>541706</v>
      </c>
      <c r="L2093" s="36">
        <f t="shared" ref="L2093" si="1273">IF(H2093=0,0,H2093/K2093*3.30578)</f>
        <v>199.3181588550616</v>
      </c>
      <c r="M2093" s="28">
        <f t="shared" ref="M2093" si="1274">IF(L$2069=0,0,L2093/L$2069*100)</f>
        <v>63.314160088313386</v>
      </c>
      <c r="N2093" s="37">
        <f t="shared" ref="N2093" si="1275">IF(L2092=0,"     －",IF(L2093=0,"     －",(L2093-L2092)/L2092*100))</f>
        <v>2.579545434307176</v>
      </c>
      <c r="O2093" s="29">
        <f t="shared" ref="O2093" si="1276">IF(H2093=0,0,H2093/E2093)</f>
        <v>4311.1843980992608</v>
      </c>
      <c r="P2093" s="30">
        <f t="shared" ref="P2093" si="1277">IF(K2093=0,0,K2093/E2093)</f>
        <v>71.50290390707498</v>
      </c>
      <c r="Q2093" s="6"/>
      <c r="R2093" s="7"/>
      <c r="S2093" s="8"/>
      <c r="T2093" s="9"/>
      <c r="U2093" s="5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</row>
    <row r="2094" spans="1:31">
      <c r="A2094" s="1"/>
      <c r="B2094" s="31">
        <f t="shared" si="1247"/>
        <v>2015</v>
      </c>
      <c r="C2094" s="43">
        <f t="shared" si="1255"/>
        <v>275</v>
      </c>
      <c r="D2094" s="44"/>
      <c r="E2094" s="45">
        <f t="shared" si="1263"/>
        <v>6197</v>
      </c>
      <c r="F2094" s="45">
        <f t="shared" si="1263"/>
        <v>5826</v>
      </c>
      <c r="G2094" s="45">
        <f t="shared" si="1263"/>
        <v>0</v>
      </c>
      <c r="H2094" s="45">
        <f t="shared" si="1263"/>
        <v>32127408</v>
      </c>
      <c r="I2094" s="44">
        <f t="shared" si="1263"/>
        <v>30427121</v>
      </c>
      <c r="J2094" s="44"/>
      <c r="K2094" s="75">
        <f t="shared" si="1257"/>
        <v>432522</v>
      </c>
      <c r="L2094" s="36">
        <f t="shared" ref="L2094" si="1278">IF(H2094=0,0,H2094/K2094*3.30578)</f>
        <v>245.5508455482958</v>
      </c>
      <c r="M2094" s="28">
        <f t="shared" ref="M2094" si="1279">IF(L$2069=0,0,L2094/L$2069*100)</f>
        <v>78.000146269516421</v>
      </c>
      <c r="N2094" s="37">
        <f t="shared" ref="N2094" si="1280">IF(L2093=0,"     －",IF(L2094=0,"     －",(L2094-L2093)/L2093*100))</f>
        <v>23.195421309732883</v>
      </c>
      <c r="O2094" s="29">
        <f t="shared" ref="O2094" si="1281">IF(H2094=0,0,H2094/E2094)</f>
        <v>5184.3485557527838</v>
      </c>
      <c r="P2094" s="30">
        <f t="shared" ref="P2094" si="1282">IF(K2094=0,0,K2094/E2094)</f>
        <v>69.795384863643704</v>
      </c>
      <c r="Q2094" s="6"/>
      <c r="R2094" s="7"/>
      <c r="S2094" s="8"/>
      <c r="T2094" s="9"/>
      <c r="U2094" s="5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</row>
    <row r="2095" spans="1:31">
      <c r="A2095" s="1"/>
      <c r="B2095" s="31">
        <f t="shared" si="1247"/>
        <v>2016</v>
      </c>
      <c r="C2095" s="43">
        <f t="shared" si="1255"/>
        <v>307</v>
      </c>
      <c r="D2095" s="44"/>
      <c r="E2095" s="45">
        <f t="shared" si="1263"/>
        <v>7362</v>
      </c>
      <c r="F2095" s="45">
        <f t="shared" si="1263"/>
        <v>6783</v>
      </c>
      <c r="G2095" s="45">
        <f t="shared" si="1263"/>
        <v>0</v>
      </c>
      <c r="H2095" s="45">
        <f t="shared" si="1263"/>
        <v>37645527</v>
      </c>
      <c r="I2095" s="44">
        <f t="shared" si="1263"/>
        <v>35021703</v>
      </c>
      <c r="J2095" s="44"/>
      <c r="K2095" s="75">
        <f t="shared" si="1257"/>
        <v>514305</v>
      </c>
      <c r="L2095" s="36">
        <f t="shared" ref="L2095" si="1283">IF(H2095=0,0,H2095/K2095*3.30578)</f>
        <v>241.97281816443552</v>
      </c>
      <c r="M2095" s="28">
        <f t="shared" ref="M2095" si="1284">IF(L$2069=0,0,L2095/L$2069*100)</f>
        <v>76.863572462677126</v>
      </c>
      <c r="N2095" s="37">
        <f t="shared" ref="N2095" si="1285">IF(L2094=0,"     －",IF(L2095=0,"     －",(L2095-L2094)/L2094*100))</f>
        <v>-1.4571431736961928</v>
      </c>
      <c r="O2095" s="29">
        <f t="shared" ref="O2095" si="1286">IF(H2095=0,0,H2095/E2095)</f>
        <v>5113.4918500407503</v>
      </c>
      <c r="P2095" s="30">
        <f t="shared" ref="P2095" si="1287">IF(K2095=0,0,K2095/E2095)</f>
        <v>69.859413202933979</v>
      </c>
      <c r="Q2095" s="6"/>
      <c r="R2095" s="7"/>
      <c r="S2095" s="8"/>
      <c r="T2095" s="9"/>
      <c r="U2095" s="5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</row>
    <row r="2096" spans="1:31">
      <c r="A2096" s="1"/>
      <c r="B2096" s="31">
        <f t="shared" si="1247"/>
        <v>2017</v>
      </c>
      <c r="C2096" s="43">
        <f t="shared" si="1255"/>
        <v>325</v>
      </c>
      <c r="D2096" s="44"/>
      <c r="E2096" s="45">
        <f t="shared" si="1263"/>
        <v>6882</v>
      </c>
      <c r="F2096" s="45">
        <f t="shared" si="1263"/>
        <v>6462</v>
      </c>
      <c r="G2096" s="45">
        <f t="shared" si="1263"/>
        <v>0</v>
      </c>
      <c r="H2096" s="45">
        <f t="shared" si="1263"/>
        <v>38217501</v>
      </c>
      <c r="I2096" s="44">
        <f t="shared" si="1263"/>
        <v>36044800</v>
      </c>
      <c r="J2096" s="44"/>
      <c r="K2096" s="75">
        <f t="shared" si="1257"/>
        <v>475937</v>
      </c>
      <c r="L2096" s="36">
        <f t="shared" ref="L2096" si="1288">IF(H2096=0,0,H2096/K2096*3.30578)</f>
        <v>265.45246630495211</v>
      </c>
      <c r="M2096" s="28">
        <f t="shared" ref="M2096" si="1289">IF(L$2069=0,0,L2096/L$2069*100)</f>
        <v>84.321970682514902</v>
      </c>
      <c r="N2096" s="37">
        <f t="shared" ref="N2096" si="1290">IF(L2095=0,"     －",IF(L2096=0,"     －",(L2096-L2095)/L2095*100))</f>
        <v>9.7034238467895655</v>
      </c>
      <c r="O2096" s="29">
        <f t="shared" ref="O2096" si="1291">IF(H2096=0,0,H2096/E2096)</f>
        <v>5553.2550130775935</v>
      </c>
      <c r="P2096" s="30">
        <f t="shared" ref="P2096" si="1292">IF(K2096=0,0,K2096/E2096)</f>
        <v>69.156785818076145</v>
      </c>
      <c r="Q2096" s="6"/>
      <c r="R2096" s="7"/>
      <c r="S2096" s="8"/>
      <c r="T2096" s="9"/>
      <c r="U2096" s="5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</row>
    <row r="2097" spans="1:31">
      <c r="A2097" s="1"/>
      <c r="B2097" s="31">
        <f t="shared" si="1247"/>
        <v>2018</v>
      </c>
      <c r="C2097" s="43">
        <f t="shared" si="1255"/>
        <v>330</v>
      </c>
      <c r="D2097" s="44"/>
      <c r="E2097" s="45">
        <f t="shared" si="1263"/>
        <v>6352</v>
      </c>
      <c r="F2097" s="45">
        <f t="shared" si="1263"/>
        <v>5665</v>
      </c>
      <c r="G2097" s="45">
        <f t="shared" si="1263"/>
        <v>0</v>
      </c>
      <c r="H2097" s="45">
        <f t="shared" si="1263"/>
        <v>35875531</v>
      </c>
      <c r="I2097" s="44">
        <f t="shared" si="1263"/>
        <v>32247961</v>
      </c>
      <c r="J2097" s="44"/>
      <c r="K2097" s="75">
        <f t="shared" si="1257"/>
        <v>453825</v>
      </c>
      <c r="L2097" s="36">
        <f t="shared" ref="L2097" si="1293">IF(H2097=0,0,H2097/K2097*3.30578)</f>
        <v>261.32675121286843</v>
      </c>
      <c r="M2097" s="28">
        <f t="shared" ref="M2097" si="1294">IF(L$2069=0,0,L2097/L$2069*100)</f>
        <v>83.011421822744907</v>
      </c>
      <c r="N2097" s="37">
        <f t="shared" ref="N2097" si="1295">IF(L2096=0,"     －",IF(L2097=0,"     －",(L2097-L2096)/L2096*100))</f>
        <v>-1.5542199134605343</v>
      </c>
      <c r="O2097" s="29">
        <f t="shared" ref="O2097" si="1296">IF(H2097=0,0,H2097/E2097)</f>
        <v>5647.9110516372793</v>
      </c>
      <c r="P2097" s="30">
        <f t="shared" ref="P2097" si="1297">IF(K2097=0,0,K2097/E2097)</f>
        <v>71.44600125944585</v>
      </c>
      <c r="Q2097" s="6"/>
      <c r="R2097" s="7"/>
      <c r="S2097" s="8"/>
      <c r="T2097" s="9"/>
      <c r="U2097" s="5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</row>
    <row r="2098" spans="1:31">
      <c r="A2098" s="1"/>
      <c r="B2098" s="31">
        <f t="shared" si="1247"/>
        <v>2019</v>
      </c>
      <c r="C2098" s="43">
        <f t="shared" si="1255"/>
        <v>471</v>
      </c>
      <c r="D2098" s="44"/>
      <c r="E2098" s="45">
        <f t="shared" si="1263"/>
        <v>6549</v>
      </c>
      <c r="F2098" s="45">
        <f t="shared" si="1263"/>
        <v>5946</v>
      </c>
      <c r="G2098" s="45">
        <f t="shared" si="1263"/>
        <v>0</v>
      </c>
      <c r="H2098" s="45">
        <f t="shared" si="1263"/>
        <v>33984010</v>
      </c>
      <c r="I2098" s="44">
        <f t="shared" si="1263"/>
        <v>30823806</v>
      </c>
      <c r="J2098" s="44"/>
      <c r="K2098" s="75">
        <f t="shared" si="1257"/>
        <v>440936</v>
      </c>
      <c r="L2098" s="36">
        <f t="shared" ref="L2098" si="1298">IF(H2098=0,0,H2098/K2098*3.30578)</f>
        <v>254.78450518397227</v>
      </c>
      <c r="M2098" s="28">
        <f t="shared" ref="M2098" si="1299">IF(L$2069=0,0,L2098/L$2069*100)</f>
        <v>80.933252855150386</v>
      </c>
      <c r="N2098" s="37">
        <f t="shared" ref="N2098" si="1300">IF(L2097=0,"     －",IF(L2098=0,"     －",(L2098-L2097)/L2097*100))</f>
        <v>-2.503473524441076</v>
      </c>
      <c r="O2098" s="29">
        <f t="shared" ref="O2098" si="1301">IF(H2098=0,0,H2098/E2098)</f>
        <v>5189.1907161398685</v>
      </c>
      <c r="P2098" s="30">
        <f t="shared" ref="P2098" si="1302">IF(K2098=0,0,K2098/E2098)</f>
        <v>67.328752481294856</v>
      </c>
      <c r="Q2098" s="6"/>
      <c r="R2098" s="7"/>
      <c r="S2098" s="8"/>
      <c r="T2098" s="9"/>
      <c r="U2098" s="5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</row>
    <row r="2099" spans="1:31">
      <c r="A2099" s="1"/>
      <c r="B2099" s="31">
        <f t="shared" si="1247"/>
        <v>2020</v>
      </c>
      <c r="C2099" s="43">
        <f t="shared" si="1255"/>
        <v>315</v>
      </c>
      <c r="D2099" s="44"/>
      <c r="E2099" s="45">
        <f t="shared" si="1263"/>
        <v>4456</v>
      </c>
      <c r="F2099" s="45">
        <f t="shared" si="1263"/>
        <v>3885</v>
      </c>
      <c r="G2099" s="45">
        <f t="shared" si="1263"/>
        <v>0</v>
      </c>
      <c r="H2099" s="45">
        <f t="shared" si="1263"/>
        <v>24257051</v>
      </c>
      <c r="I2099" s="44">
        <f t="shared" si="1263"/>
        <v>21010311</v>
      </c>
      <c r="J2099" s="44"/>
      <c r="K2099" s="75">
        <f t="shared" si="1257"/>
        <v>298384</v>
      </c>
      <c r="L2099" s="36">
        <f t="shared" ref="L2099" si="1303">IF(H2099=0,0,H2099/K2099*3.30578)</f>
        <v>268.7425399980562</v>
      </c>
      <c r="M2099" s="28">
        <f t="shared" ref="M2099" si="1304">IF(L$2069=0,0,L2099/L$2069*100)</f>
        <v>85.367074920403326</v>
      </c>
      <c r="N2099" s="37">
        <f t="shared" ref="N2099" si="1305">IF(L2098=0,"     －",IF(L2099=0,"     －",(L2099-L2098)/L2098*100))</f>
        <v>5.4783687901292319</v>
      </c>
      <c r="O2099" s="29">
        <f t="shared" ref="O2099" si="1306">IF(H2099=0,0,H2099/E2099)</f>
        <v>5443.6828994614007</v>
      </c>
      <c r="P2099" s="30">
        <f t="shared" ref="P2099" si="1307">IF(K2099=0,0,K2099/E2099)</f>
        <v>66.962298025134643</v>
      </c>
      <c r="Q2099" s="6"/>
      <c r="R2099" s="7"/>
      <c r="S2099" s="8"/>
      <c r="T2099" s="9"/>
      <c r="U2099" s="5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</row>
    <row r="2100" spans="1:31">
      <c r="A2100" s="1"/>
      <c r="B2100" s="31">
        <f t="shared" si="1247"/>
        <v>2021</v>
      </c>
      <c r="C2100" s="43">
        <f t="shared" si="1255"/>
        <v>385</v>
      </c>
      <c r="D2100" s="44"/>
      <c r="E2100" s="45">
        <f t="shared" ref="E2100:I2103" si="1308">E1645+E1925+E1960+E1995+E2030+E2065</f>
        <v>6555</v>
      </c>
      <c r="F2100" s="45">
        <f t="shared" si="1308"/>
        <v>6092</v>
      </c>
      <c r="G2100" s="45">
        <f t="shared" si="1308"/>
        <v>0</v>
      </c>
      <c r="H2100" s="45">
        <f t="shared" si="1308"/>
        <v>33627219</v>
      </c>
      <c r="I2100" s="44">
        <f t="shared" si="1308"/>
        <v>31314396</v>
      </c>
      <c r="J2100" s="44"/>
      <c r="K2100" s="75">
        <f t="shared" si="1257"/>
        <v>431432</v>
      </c>
      <c r="L2100" s="36">
        <f t="shared" ref="L2100" si="1309">IF(H2100=0,0,H2100/K2100*3.30578)</f>
        <v>257.66328882841327</v>
      </c>
      <c r="M2100" s="28">
        <f t="shared" ref="M2100" si="1310">IF(L$2069=0,0,L2100/L$2069*100)</f>
        <v>81.847709267806167</v>
      </c>
      <c r="N2100" s="37">
        <f t="shared" ref="N2100" si="1311">IF(L2099=0,"     －",IF(L2100=0,"     －",(L2100-L2099)/L2099*100))</f>
        <v>-4.1226264995943946</v>
      </c>
      <c r="O2100" s="29">
        <f t="shared" ref="O2100" si="1312">IF(H2100=0,0,H2100/E2100)</f>
        <v>5130.0105263157893</v>
      </c>
      <c r="P2100" s="30">
        <f t="shared" ref="P2100" si="1313">IF(K2100=0,0,K2100/E2100)</f>
        <v>65.817238749046524</v>
      </c>
      <c r="Q2100" s="6"/>
      <c r="R2100" s="7"/>
      <c r="S2100" s="8"/>
      <c r="T2100" s="9"/>
      <c r="U2100" s="5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</row>
    <row r="2101" spans="1:31">
      <c r="A2101" s="1"/>
      <c r="B2101" s="31">
        <f t="shared" si="1247"/>
        <v>2022</v>
      </c>
      <c r="C2101" s="43">
        <f t="shared" si="1255"/>
        <v>363</v>
      </c>
      <c r="D2101" s="44"/>
      <c r="E2101" s="45">
        <f t="shared" si="1308"/>
        <v>5843</v>
      </c>
      <c r="F2101" s="45">
        <f t="shared" si="1308"/>
        <v>5495</v>
      </c>
      <c r="G2101" s="45">
        <f t="shared" si="1308"/>
        <v>0</v>
      </c>
      <c r="H2101" s="45">
        <f t="shared" si="1308"/>
        <v>34816815</v>
      </c>
      <c r="I2101" s="44">
        <f t="shared" si="1308"/>
        <v>32809669</v>
      </c>
      <c r="J2101" s="44"/>
      <c r="K2101" s="75">
        <f t="shared" si="1257"/>
        <v>382943</v>
      </c>
      <c r="L2101" s="36">
        <f t="shared" ref="L2101" si="1314">IF(H2101=0,0,H2101/K2101*3.30578)</f>
        <v>300.55838777755434</v>
      </c>
      <c r="M2101" s="28">
        <f t="shared" ref="M2101" si="1315">IF(L$2069=0,0,L2101/L$2069*100)</f>
        <v>95.473498194769221</v>
      </c>
      <c r="N2101" s="37">
        <f t="shared" ref="N2101" si="1316">IF(L2100=0,"     －",IF(L2101=0,"     －",(L2101-L2100)/L2100*100))</f>
        <v>16.64773400362299</v>
      </c>
      <c r="O2101" s="29">
        <f t="shared" ref="O2101" si="1317">IF(H2101=0,0,H2101/E2101)</f>
        <v>5958.7224028752353</v>
      </c>
      <c r="P2101" s="30">
        <f t="shared" ref="P2101" si="1318">IF(K2101=0,0,K2101/E2101)</f>
        <v>65.538764333390375</v>
      </c>
      <c r="Q2101" s="6"/>
      <c r="R2101" s="7"/>
      <c r="S2101" s="8"/>
      <c r="T2101" s="9"/>
      <c r="U2101" s="5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</row>
    <row r="2102" spans="1:31">
      <c r="A2102" s="1"/>
      <c r="B2102" s="31">
        <f t="shared" si="1247"/>
        <v>2023</v>
      </c>
      <c r="C2102" s="43">
        <f t="shared" si="1255"/>
        <v>340</v>
      </c>
      <c r="D2102" s="44"/>
      <c r="E2102" s="45">
        <f t="shared" si="1308"/>
        <v>5389</v>
      </c>
      <c r="F2102" s="45">
        <f t="shared" si="1308"/>
        <v>5017</v>
      </c>
      <c r="G2102" s="45">
        <f t="shared" si="1308"/>
        <v>0</v>
      </c>
      <c r="H2102" s="45">
        <f t="shared" si="1308"/>
        <v>31681561</v>
      </c>
      <c r="I2102" s="44">
        <f t="shared" si="1308"/>
        <v>29358461</v>
      </c>
      <c r="J2102" s="44"/>
      <c r="K2102" s="75">
        <f t="shared" si="1257"/>
        <v>345172</v>
      </c>
      <c r="L2102" s="36">
        <f t="shared" ref="L2102" si="1319">IF(H2102=0,0,H2102/K2102*3.30578)</f>
        <v>303.42052867144497</v>
      </c>
      <c r="M2102" s="28">
        <f t="shared" ref="M2102" si="1320">IF(L$2069=0,0,L2102/L$2069*100)</f>
        <v>96.382667975345385</v>
      </c>
      <c r="N2102" s="37">
        <f t="shared" ref="N2102" si="1321">IF(L2101=0,"     －",IF(L2102=0,"     －",(L2102-L2101)/L2101*100))</f>
        <v>0.95227450315208595</v>
      </c>
      <c r="O2102" s="29">
        <f t="shared" ref="O2102" si="1322">IF(H2102=0,0,H2102/E2102)</f>
        <v>5878.931341621822</v>
      </c>
      <c r="P2102" s="30">
        <f t="shared" ref="P2102" si="1323">IF(K2102=0,0,K2102/E2102)</f>
        <v>64.051215438856929</v>
      </c>
      <c r="Q2102" s="6"/>
      <c r="R2102" s="7"/>
      <c r="S2102" s="8"/>
      <c r="T2102" s="9"/>
      <c r="U2102" s="5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</row>
    <row r="2103" spans="1:31">
      <c r="A2103" s="1"/>
      <c r="B2103" s="31">
        <f t="shared" si="1247"/>
        <v>2024</v>
      </c>
      <c r="C2103" s="43">
        <f t="shared" si="1255"/>
        <v>372</v>
      </c>
      <c r="D2103" s="44"/>
      <c r="E2103" s="45">
        <f t="shared" si="1308"/>
        <v>4945</v>
      </c>
      <c r="F2103" s="45">
        <f t="shared" si="1308"/>
        <v>4654</v>
      </c>
      <c r="G2103" s="45">
        <f t="shared" si="1308"/>
        <v>0</v>
      </c>
      <c r="H2103" s="45">
        <f t="shared" si="1308"/>
        <v>32673664</v>
      </c>
      <c r="I2103" s="44">
        <f t="shared" si="1308"/>
        <v>30798816</v>
      </c>
      <c r="J2103" s="44"/>
      <c r="K2103" s="75">
        <f t="shared" si="1257"/>
        <v>328133</v>
      </c>
      <c r="L2103" s="36">
        <f t="shared" ref="L2103" si="1324">IF(H2103=0,0,H2103/K2103*3.30578)</f>
        <v>329.17123537687462</v>
      </c>
      <c r="M2103" s="28">
        <f t="shared" ref="M2103" si="1325">IF(L$2069=0,0,L2103/L$2069*100)</f>
        <v>104.56247645892837</v>
      </c>
      <c r="N2103" s="37">
        <f t="shared" ref="N2103" si="1326">IF(L2102=0,"     －",IF(L2103=0,"     －",(L2103-L2102)/L2102*100))</f>
        <v>8.4868043761513157</v>
      </c>
      <c r="O2103" s="29">
        <f t="shared" ref="O2103" si="1327">IF(H2103=0,0,H2103/E2103)</f>
        <v>6607.4143579373103</v>
      </c>
      <c r="P2103" s="30">
        <f t="shared" ref="P2103" si="1328">IF(K2103=0,0,K2103/E2103)</f>
        <v>66.356521739130429</v>
      </c>
      <c r="Q2103" s="6"/>
      <c r="R2103" s="7"/>
      <c r="S2103" s="8"/>
      <c r="T2103" s="9"/>
      <c r="U2103" s="5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</row>
    <row r="2104" spans="1:31">
      <c r="A2104" s="1"/>
      <c r="B2104" s="58" t="s">
        <v>86</v>
      </c>
      <c r="C2104" s="59">
        <v>37</v>
      </c>
      <c r="D2104" s="60">
        <v>22</v>
      </c>
      <c r="E2104" s="61">
        <v>2083</v>
      </c>
      <c r="F2104" s="61">
        <v>1834</v>
      </c>
      <c r="G2104" s="61">
        <v>1748</v>
      </c>
      <c r="H2104" s="61">
        <v>12583140</v>
      </c>
      <c r="I2104" s="60">
        <v>10656510</v>
      </c>
      <c r="J2104" s="60">
        <v>10187850</v>
      </c>
      <c r="K2104" s="73">
        <v>168683</v>
      </c>
      <c r="L2104" s="63">
        <f t="shared" ref="L2104:L2224" si="1329">IF(H2104=0,0,H2104/K2104*3.30578)</f>
        <v>246.59919819543168</v>
      </c>
      <c r="M2104" s="62">
        <v>100</v>
      </c>
      <c r="N2104" s="63"/>
      <c r="O2104" s="64">
        <f t="shared" ref="O2104:O2224" si="1330">IF(H2104=0,0,H2104/E2104)</f>
        <v>6040.8737397983678</v>
      </c>
      <c r="P2104" s="65">
        <f t="shared" ref="P2104:P2224" si="1331">IF(K2104=0,0,K2104/E2104)</f>
        <v>80.980796927508408</v>
      </c>
      <c r="Q2104" s="6">
        <f t="shared" ref="Q2104:Q2119" si="1332">IF(F2104=0,0,F2104/E2104*100)</f>
        <v>88.046087373979844</v>
      </c>
      <c r="R2104" s="7">
        <f t="shared" ref="R2104:R2119" si="1333">IF(G2104=0,0,G2104/E2104*100)</f>
        <v>83.917426788286136</v>
      </c>
      <c r="S2104" s="8">
        <f t="shared" ref="S2104:S2119" si="1334">IF(I2104=0,0,I2104/H2104*100)</f>
        <v>84.688797867622867</v>
      </c>
      <c r="T2104" s="9">
        <f t="shared" ref="T2104:T2119" si="1335">E2104-F2104</f>
        <v>249</v>
      </c>
      <c r="U2104" s="5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</row>
    <row r="2105" spans="1:31">
      <c r="A2105" s="1"/>
      <c r="B2105" s="31">
        <v>1991</v>
      </c>
      <c r="C2105" s="33">
        <v>14</v>
      </c>
      <c r="D2105" s="34">
        <v>9</v>
      </c>
      <c r="E2105" s="35">
        <v>819</v>
      </c>
      <c r="F2105" s="35">
        <v>762</v>
      </c>
      <c r="G2105" s="35">
        <v>719</v>
      </c>
      <c r="H2105" s="35">
        <v>5353302</v>
      </c>
      <c r="I2105" s="34">
        <v>4994770</v>
      </c>
      <c r="J2105" s="34">
        <v>4729893</v>
      </c>
      <c r="K2105" s="72">
        <v>71579</v>
      </c>
      <c r="L2105" s="36">
        <f t="shared" si="1329"/>
        <v>247.23506455189371</v>
      </c>
      <c r="M2105" s="28">
        <f>IF(L2104=0,0,L2105/L2104*100)</f>
        <v>100.2578541865161</v>
      </c>
      <c r="N2105" s="37">
        <f t="shared" ref="N2105:N2120" si="1336">IF(L2104=0,"     －",IF(L2105=0,"     －",(L2105-L2104)/L2104*100))</f>
        <v>0.25785418651609027</v>
      </c>
      <c r="O2105" s="29">
        <f t="shared" si="1330"/>
        <v>6536.3882783882782</v>
      </c>
      <c r="P2105" s="30">
        <f t="shared" si="1331"/>
        <v>87.398046398046404</v>
      </c>
      <c r="Q2105" s="6">
        <f t="shared" si="1332"/>
        <v>93.040293040293037</v>
      </c>
      <c r="R2105" s="7">
        <f t="shared" si="1333"/>
        <v>87.789987789987791</v>
      </c>
      <c r="S2105" s="8">
        <f t="shared" si="1334"/>
        <v>93.302600899407508</v>
      </c>
      <c r="T2105" s="9">
        <f t="shared" si="1335"/>
        <v>57</v>
      </c>
      <c r="U2105" s="5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</row>
    <row r="2106" spans="1:31">
      <c r="A2106" s="1"/>
      <c r="B2106" s="31">
        <v>1992</v>
      </c>
      <c r="C2106" s="33">
        <v>17</v>
      </c>
      <c r="D2106" s="34">
        <v>3</v>
      </c>
      <c r="E2106" s="35">
        <v>712</v>
      </c>
      <c r="F2106" s="35">
        <v>567</v>
      </c>
      <c r="G2106" s="35">
        <v>524</v>
      </c>
      <c r="H2106" s="35">
        <v>3981405</v>
      </c>
      <c r="I2106" s="34">
        <v>2867757</v>
      </c>
      <c r="J2106" s="34">
        <v>2544597</v>
      </c>
      <c r="K2106" s="72">
        <v>52613</v>
      </c>
      <c r="L2106" s="36">
        <f t="shared" si="1329"/>
        <v>250.15963774922548</v>
      </c>
      <c r="M2106" s="28">
        <f>IF(L2104=0,0,L2106/L2104*100)</f>
        <v>101.44381635457391</v>
      </c>
      <c r="N2106" s="37">
        <f t="shared" si="1336"/>
        <v>1.1829119799946137</v>
      </c>
      <c r="O2106" s="29">
        <f t="shared" si="1330"/>
        <v>5591.8609550561796</v>
      </c>
      <c r="P2106" s="30">
        <f t="shared" si="1331"/>
        <v>73.894662921348313</v>
      </c>
      <c r="Q2106" s="6">
        <f t="shared" si="1332"/>
        <v>79.634831460674164</v>
      </c>
      <c r="R2106" s="7">
        <f t="shared" si="1333"/>
        <v>73.595505617977537</v>
      </c>
      <c r="S2106" s="8">
        <f t="shared" si="1334"/>
        <v>72.028768738673904</v>
      </c>
      <c r="T2106" s="9">
        <f t="shared" si="1335"/>
        <v>145</v>
      </c>
      <c r="U2106" s="5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</row>
    <row r="2107" spans="1:31">
      <c r="A2107" s="1"/>
      <c r="B2107" s="31">
        <f>B2106+1</f>
        <v>1993</v>
      </c>
      <c r="C2107" s="33">
        <v>46</v>
      </c>
      <c r="D2107" s="34">
        <v>41</v>
      </c>
      <c r="E2107" s="35">
        <v>2030</v>
      </c>
      <c r="F2107" s="35">
        <v>1912</v>
      </c>
      <c r="G2107" s="35">
        <v>1752</v>
      </c>
      <c r="H2107" s="35">
        <v>8935653</v>
      </c>
      <c r="I2107" s="34">
        <v>8329114</v>
      </c>
      <c r="J2107" s="34">
        <v>7622991</v>
      </c>
      <c r="K2107" s="72">
        <v>140782</v>
      </c>
      <c r="L2107" s="36">
        <f t="shared" si="1329"/>
        <v>209.82300986163003</v>
      </c>
      <c r="M2107" s="28">
        <f>IF(L2104=0,0,L2107/L2104*100)</f>
        <v>85.086655348872526</v>
      </c>
      <c r="N2107" s="37">
        <f t="shared" si="1336"/>
        <v>-16.124354932121875</v>
      </c>
      <c r="O2107" s="29">
        <f t="shared" si="1330"/>
        <v>4401.7995073891625</v>
      </c>
      <c r="P2107" s="30">
        <f t="shared" si="1331"/>
        <v>69.350738916256162</v>
      </c>
      <c r="Q2107" s="6">
        <f t="shared" si="1332"/>
        <v>94.187192118226605</v>
      </c>
      <c r="R2107" s="7">
        <f t="shared" si="1333"/>
        <v>86.305418719211829</v>
      </c>
      <c r="S2107" s="8">
        <f t="shared" si="1334"/>
        <v>93.212146890663732</v>
      </c>
      <c r="T2107" s="9">
        <f t="shared" si="1335"/>
        <v>118</v>
      </c>
      <c r="U2107" s="5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</row>
    <row r="2108" spans="1:31">
      <c r="A2108" s="1"/>
      <c r="B2108" s="31">
        <f t="shared" ref="B2108:B2128" si="1337">B2107+1</f>
        <v>1994</v>
      </c>
      <c r="C2108" s="33">
        <v>122</v>
      </c>
      <c r="D2108" s="34">
        <v>87</v>
      </c>
      <c r="E2108" s="35">
        <v>5749</v>
      </c>
      <c r="F2108" s="35">
        <v>5410</v>
      </c>
      <c r="G2108" s="35">
        <v>5042</v>
      </c>
      <c r="H2108" s="35">
        <v>23398710</v>
      </c>
      <c r="I2108" s="34">
        <v>21934420</v>
      </c>
      <c r="J2108" s="34">
        <v>20425940</v>
      </c>
      <c r="K2108" s="72">
        <v>397885</v>
      </c>
      <c r="L2108" s="36">
        <f t="shared" si="1329"/>
        <v>194.40538734508715</v>
      </c>
      <c r="M2108" s="28">
        <f>IF(L2104=0,0,L2108/L2104*100)</f>
        <v>78.834557763249265</v>
      </c>
      <c r="N2108" s="37">
        <f t="shared" si="1336"/>
        <v>-7.3479179079120964</v>
      </c>
      <c r="O2108" s="29">
        <f t="shared" si="1330"/>
        <v>4070.048704122456</v>
      </c>
      <c r="P2108" s="30">
        <f t="shared" si="1331"/>
        <v>69.209427726561145</v>
      </c>
      <c r="Q2108" s="6">
        <f t="shared" si="1332"/>
        <v>94.10332231692469</v>
      </c>
      <c r="R2108" s="7">
        <f t="shared" si="1333"/>
        <v>87.702209079839974</v>
      </c>
      <c r="S2108" s="8">
        <f t="shared" si="1334"/>
        <v>93.742005435342378</v>
      </c>
      <c r="T2108" s="9">
        <f t="shared" si="1335"/>
        <v>339</v>
      </c>
      <c r="U2108" s="5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</row>
    <row r="2109" spans="1:31">
      <c r="A2109" s="1"/>
      <c r="B2109" s="31">
        <f t="shared" si="1337"/>
        <v>1995</v>
      </c>
      <c r="C2109" s="33">
        <v>124</v>
      </c>
      <c r="D2109" s="34">
        <v>79</v>
      </c>
      <c r="E2109" s="35">
        <v>5243</v>
      </c>
      <c r="F2109" s="35">
        <v>4731</v>
      </c>
      <c r="G2109" s="35">
        <v>4350</v>
      </c>
      <c r="H2109" s="35">
        <v>19705540</v>
      </c>
      <c r="I2109" s="34">
        <v>17801440</v>
      </c>
      <c r="J2109" s="34">
        <v>16339310</v>
      </c>
      <c r="K2109" s="72">
        <v>370659</v>
      </c>
      <c r="L2109" s="36">
        <f t="shared" si="1329"/>
        <v>175.74692647743612</v>
      </c>
      <c r="M2109" s="28">
        <f>IF(L2104=0,0,L2109/L2104*100)</f>
        <v>71.26824732745294</v>
      </c>
      <c r="N2109" s="37">
        <f t="shared" si="1336"/>
        <v>-9.5977077191439015</v>
      </c>
      <c r="O2109" s="29">
        <f t="shared" si="1330"/>
        <v>3758.4474537478541</v>
      </c>
      <c r="P2109" s="30">
        <f t="shared" si="1331"/>
        <v>70.695975586496274</v>
      </c>
      <c r="Q2109" s="6">
        <f t="shared" si="1332"/>
        <v>90.234598512302128</v>
      </c>
      <c r="R2109" s="7">
        <f t="shared" si="1333"/>
        <v>82.967766545870674</v>
      </c>
      <c r="S2109" s="8">
        <f t="shared" si="1334"/>
        <v>90.337235112562254</v>
      </c>
      <c r="T2109" s="9">
        <f t="shared" si="1335"/>
        <v>512</v>
      </c>
      <c r="U2109" s="5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</row>
    <row r="2110" spans="1:31">
      <c r="A2110" s="1"/>
      <c r="B2110" s="31">
        <f t="shared" si="1337"/>
        <v>1996</v>
      </c>
      <c r="C2110" s="33">
        <v>87</v>
      </c>
      <c r="D2110" s="34">
        <v>70</v>
      </c>
      <c r="E2110" s="35">
        <v>3619</v>
      </c>
      <c r="F2110" s="35">
        <v>3439</v>
      </c>
      <c r="G2110" s="35">
        <v>3177</v>
      </c>
      <c r="H2110" s="35">
        <v>13918670</v>
      </c>
      <c r="I2110" s="34">
        <v>13202000</v>
      </c>
      <c r="J2110" s="34">
        <v>12157590</v>
      </c>
      <c r="K2110" s="72">
        <v>267705</v>
      </c>
      <c r="L2110" s="36">
        <f t="shared" si="1329"/>
        <v>171.87598630059207</v>
      </c>
      <c r="M2110" s="28">
        <f>IF(L2104=0,0,L2110/L2104*100)</f>
        <v>69.698517902065149</v>
      </c>
      <c r="N2110" s="37">
        <f t="shared" si="1336"/>
        <v>-2.2025649349498173</v>
      </c>
      <c r="O2110" s="29">
        <f t="shared" si="1330"/>
        <v>3845.9988947222992</v>
      </c>
      <c r="P2110" s="30">
        <f t="shared" si="1331"/>
        <v>73.972091738049187</v>
      </c>
      <c r="Q2110" s="6">
        <f t="shared" si="1332"/>
        <v>95.026250345399276</v>
      </c>
      <c r="R2110" s="7">
        <f t="shared" si="1333"/>
        <v>87.786681403702687</v>
      </c>
      <c r="S2110" s="8">
        <f t="shared" si="1334"/>
        <v>94.851016656045445</v>
      </c>
      <c r="T2110" s="9">
        <f t="shared" si="1335"/>
        <v>180</v>
      </c>
      <c r="U2110" s="5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</row>
    <row r="2111" spans="1:31">
      <c r="A2111" s="1"/>
      <c r="B2111" s="31">
        <f t="shared" si="1337"/>
        <v>1997</v>
      </c>
      <c r="C2111" s="33">
        <v>80</v>
      </c>
      <c r="D2111">
        <v>45</v>
      </c>
      <c r="E2111" s="35">
        <v>2680</v>
      </c>
      <c r="F2111" s="35">
        <v>2484</v>
      </c>
      <c r="G2111" s="35">
        <v>2069</v>
      </c>
      <c r="H2111" s="35">
        <v>10598250</v>
      </c>
      <c r="I2111" s="34">
        <v>9788842</v>
      </c>
      <c r="J2111" s="34">
        <v>8059434</v>
      </c>
      <c r="K2111" s="72">
        <v>193121</v>
      </c>
      <c r="L2111" s="36">
        <f t="shared" si="1329"/>
        <v>181.41726112126594</v>
      </c>
      <c r="M2111" s="28">
        <f>IF(L2104=0,0,L2111/L2104*100)</f>
        <v>73.567660579938874</v>
      </c>
      <c r="N2111" s="37">
        <f t="shared" si="1336"/>
        <v>5.5512553126457291</v>
      </c>
      <c r="O2111" s="29">
        <f t="shared" si="1330"/>
        <v>3954.5708955223881</v>
      </c>
      <c r="P2111" s="30">
        <f t="shared" si="1331"/>
        <v>72.060074626865671</v>
      </c>
      <c r="Q2111" s="6">
        <f t="shared" si="1332"/>
        <v>92.686567164179095</v>
      </c>
      <c r="R2111" s="7">
        <f t="shared" si="1333"/>
        <v>77.201492537313428</v>
      </c>
      <c r="S2111" s="8">
        <f t="shared" si="1334"/>
        <v>92.362814615620508</v>
      </c>
      <c r="T2111" s="9">
        <f t="shared" si="1335"/>
        <v>196</v>
      </c>
      <c r="U2111" s="5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</row>
    <row r="2112" spans="1:31">
      <c r="A2112" s="1"/>
      <c r="B2112" s="31">
        <f t="shared" si="1337"/>
        <v>1998</v>
      </c>
      <c r="C2112" s="33">
        <v>84</v>
      </c>
      <c r="D2112" s="34">
        <v>48</v>
      </c>
      <c r="E2112" s="35">
        <v>3216</v>
      </c>
      <c r="F2112" s="35">
        <v>2896</v>
      </c>
      <c r="G2112" s="35">
        <v>2586</v>
      </c>
      <c r="H2112" s="35">
        <v>12221400</v>
      </c>
      <c r="I2112" s="34">
        <v>11019500</v>
      </c>
      <c r="J2112" s="34">
        <v>9917330</v>
      </c>
      <c r="K2112" s="72">
        <v>239347</v>
      </c>
      <c r="L2112" s="36">
        <f t="shared" si="1329"/>
        <v>168.79785287469659</v>
      </c>
      <c r="M2112" s="28">
        <f>IF(L2104=0,0,L2112/L2104*100)</f>
        <v>68.450284554827718</v>
      </c>
      <c r="N2112" s="37">
        <f t="shared" si="1336"/>
        <v>-6.9560129882757264</v>
      </c>
      <c r="O2112" s="29">
        <f t="shared" si="1330"/>
        <v>3800.186567164179</v>
      </c>
      <c r="P2112" s="30">
        <f t="shared" si="1331"/>
        <v>74.423818407960198</v>
      </c>
      <c r="Q2112" s="6">
        <f t="shared" si="1332"/>
        <v>90.049751243781088</v>
      </c>
      <c r="R2112" s="7">
        <f t="shared" si="1333"/>
        <v>80.410447761194021</v>
      </c>
      <c r="S2112" s="8">
        <f t="shared" si="1334"/>
        <v>90.165611141113132</v>
      </c>
      <c r="T2112" s="9">
        <f t="shared" si="1335"/>
        <v>320</v>
      </c>
      <c r="U2112" s="5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</row>
    <row r="2113" spans="1:31">
      <c r="A2113" s="1"/>
      <c r="B2113" s="31">
        <f t="shared" si="1337"/>
        <v>1999</v>
      </c>
      <c r="C2113" s="33">
        <v>134</v>
      </c>
      <c r="D2113" s="34">
        <v>87</v>
      </c>
      <c r="E2113" s="35">
        <v>5990</v>
      </c>
      <c r="F2113" s="35">
        <v>5566</v>
      </c>
      <c r="G2113" s="35">
        <v>5110</v>
      </c>
      <c r="H2113" s="35">
        <v>22646400</v>
      </c>
      <c r="I2113" s="34">
        <v>21096100</v>
      </c>
      <c r="J2113" s="34">
        <v>19538500</v>
      </c>
      <c r="K2113" s="72">
        <v>467052</v>
      </c>
      <c r="L2113" s="36">
        <f t="shared" si="1329"/>
        <v>160.29053765319492</v>
      </c>
      <c r="M2113" s="28">
        <f>IF(L2104=0,0,L2113/L2104*100)</f>
        <v>65.000429371292384</v>
      </c>
      <c r="N2113" s="37">
        <f t="shared" si="1336"/>
        <v>-5.0399427934766985</v>
      </c>
      <c r="O2113" s="29">
        <f t="shared" si="1330"/>
        <v>3780.7011686143574</v>
      </c>
      <c r="P2113" s="30">
        <f t="shared" si="1331"/>
        <v>77.971953255425703</v>
      </c>
      <c r="Q2113" s="6">
        <f t="shared" si="1332"/>
        <v>92.921535893155266</v>
      </c>
      <c r="R2113" s="7">
        <f t="shared" si="1333"/>
        <v>85.308848080133558</v>
      </c>
      <c r="S2113" s="8">
        <f t="shared" si="1334"/>
        <v>93.154320333474644</v>
      </c>
      <c r="T2113" s="9">
        <f t="shared" si="1335"/>
        <v>424</v>
      </c>
      <c r="U2113" s="5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</row>
    <row r="2114" spans="1:31">
      <c r="A2114" s="1"/>
      <c r="B2114" s="31">
        <f t="shared" si="1337"/>
        <v>2000</v>
      </c>
      <c r="C2114" s="33">
        <v>150</v>
      </c>
      <c r="D2114" s="34">
        <v>98</v>
      </c>
      <c r="E2114" s="35">
        <v>6536</v>
      </c>
      <c r="F2114" s="35">
        <v>6019</v>
      </c>
      <c r="G2114" s="35">
        <v>5568</v>
      </c>
      <c r="H2114" s="35">
        <v>22889700</v>
      </c>
      <c r="I2114" s="34">
        <v>21068300</v>
      </c>
      <c r="J2114" s="34">
        <v>19518000</v>
      </c>
      <c r="K2114" s="72">
        <v>534827</v>
      </c>
      <c r="L2114" s="36">
        <f t="shared" si="1329"/>
        <v>141.48184827243202</v>
      </c>
      <c r="M2114" s="28">
        <f>IF(L2104=0,0,L2114/L2104*100)</f>
        <v>57.37319882131434</v>
      </c>
      <c r="N2114" s="37">
        <f t="shared" si="1336"/>
        <v>-11.734123333878532</v>
      </c>
      <c r="O2114" s="29">
        <f t="shared" si="1330"/>
        <v>3502.096083231334</v>
      </c>
      <c r="P2114" s="30">
        <f t="shared" si="1331"/>
        <v>81.827876376988982</v>
      </c>
      <c r="Q2114" s="6">
        <f t="shared" si="1332"/>
        <v>92.089963280293759</v>
      </c>
      <c r="R2114" s="7">
        <f t="shared" si="1333"/>
        <v>85.189718482252147</v>
      </c>
      <c r="S2114" s="8">
        <f t="shared" si="1334"/>
        <v>92.042709166131488</v>
      </c>
      <c r="T2114" s="9">
        <f t="shared" si="1335"/>
        <v>517</v>
      </c>
      <c r="U2114" s="5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</row>
    <row r="2115" spans="1:31">
      <c r="A2115" s="1"/>
      <c r="B2115" s="31">
        <f t="shared" si="1337"/>
        <v>2001</v>
      </c>
      <c r="C2115" s="33">
        <v>135</v>
      </c>
      <c r="D2115" s="34"/>
      <c r="E2115" s="35">
        <v>6156</v>
      </c>
      <c r="F2115" s="35">
        <v>5821</v>
      </c>
      <c r="G2115" s="35">
        <v>5452</v>
      </c>
      <c r="H2115" s="35">
        <v>22837734</v>
      </c>
      <c r="I2115" s="34">
        <v>21686483</v>
      </c>
      <c r="J2115" s="34"/>
      <c r="K2115" s="72">
        <v>528349</v>
      </c>
      <c r="L2115" s="36">
        <f t="shared" si="1329"/>
        <v>142.89139243666591</v>
      </c>
      <c r="M2115" s="28">
        <f>IF(L2104=0,0,L2115/L2104*100)</f>
        <v>57.9447919872892</v>
      </c>
      <c r="N2115" s="37">
        <f t="shared" si="1336"/>
        <v>0.9962720882185031</v>
      </c>
      <c r="O2115" s="29">
        <f t="shared" si="1330"/>
        <v>3709.8333333333335</v>
      </c>
      <c r="P2115" s="30">
        <f t="shared" si="1331"/>
        <v>85.82667316439246</v>
      </c>
      <c r="Q2115" s="6">
        <f t="shared" si="1332"/>
        <v>94.558154645873955</v>
      </c>
      <c r="R2115" s="7">
        <f t="shared" si="1333"/>
        <v>88.564002599090315</v>
      </c>
      <c r="S2115" s="8">
        <f t="shared" si="1334"/>
        <v>94.958996369779953</v>
      </c>
      <c r="T2115" s="9">
        <f t="shared" si="1335"/>
        <v>335</v>
      </c>
      <c r="U2115" s="5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</row>
    <row r="2116" spans="1:31">
      <c r="A2116" s="1"/>
      <c r="B2116" s="31">
        <f t="shared" si="1337"/>
        <v>2002</v>
      </c>
      <c r="C2116" s="33">
        <v>130</v>
      </c>
      <c r="D2116" s="34"/>
      <c r="E2116" s="35">
        <v>4565</v>
      </c>
      <c r="F2116" s="35">
        <v>4236</v>
      </c>
      <c r="G2116" s="35">
        <v>3945</v>
      </c>
      <c r="H2116" s="35">
        <v>16229645</v>
      </c>
      <c r="I2116" s="34">
        <v>15095403</v>
      </c>
      <c r="J2116" s="34"/>
      <c r="K2116" s="72">
        <v>392325</v>
      </c>
      <c r="L2116" s="36">
        <f t="shared" si="1329"/>
        <v>136.7530385473778</v>
      </c>
      <c r="M2116" s="28">
        <f>IF(L2104=0,0,L2116/L2104*100)</f>
        <v>55.455589291494775</v>
      </c>
      <c r="N2116" s="37">
        <f t="shared" si="1336"/>
        <v>-4.2958178128251001</v>
      </c>
      <c r="O2116" s="29">
        <f t="shared" si="1330"/>
        <v>3555.23439211391</v>
      </c>
      <c r="P2116" s="30">
        <f t="shared" si="1331"/>
        <v>85.941949616648415</v>
      </c>
      <c r="Q2116" s="6">
        <f t="shared" si="1332"/>
        <v>92.792990142387737</v>
      </c>
      <c r="R2116" s="7">
        <f t="shared" si="1333"/>
        <v>86.418400876232198</v>
      </c>
      <c r="S2116" s="8">
        <f t="shared" si="1334"/>
        <v>93.011295071457198</v>
      </c>
      <c r="T2116" s="9">
        <f t="shared" si="1335"/>
        <v>329</v>
      </c>
      <c r="U2116" s="51"/>
      <c r="V2116" s="1"/>
      <c r="W2116" s="1"/>
      <c r="X2116" s="1"/>
      <c r="Y2116" s="1"/>
      <c r="Z2116" s="1"/>
      <c r="AA2116" s="1"/>
      <c r="AB2116" s="1"/>
      <c r="AC2116" s="1"/>
      <c r="AD2116" s="1"/>
      <c r="AE2116" s="1"/>
    </row>
    <row r="2117" spans="1:31">
      <c r="A2117" s="1"/>
      <c r="B2117" s="31">
        <f t="shared" si="1337"/>
        <v>2003</v>
      </c>
      <c r="C2117" s="33">
        <v>78</v>
      </c>
      <c r="D2117" s="34"/>
      <c r="E2117" s="35">
        <v>2788</v>
      </c>
      <c r="F2117" s="35">
        <v>2699</v>
      </c>
      <c r="G2117" s="35"/>
      <c r="H2117" s="35">
        <v>10833491</v>
      </c>
      <c r="I2117" s="34">
        <v>10536538</v>
      </c>
      <c r="J2117" s="34"/>
      <c r="K2117" s="72">
        <v>253666</v>
      </c>
      <c r="L2117" s="36">
        <f t="shared" si="1329"/>
        <v>141.18225492568968</v>
      </c>
      <c r="M2117" s="28">
        <f>IF(L2104=0,0,L2117/L2104*100)</f>
        <v>57.251708829078062</v>
      </c>
      <c r="N2117" s="37">
        <f t="shared" si="1336"/>
        <v>3.2388431184857263</v>
      </c>
      <c r="O2117" s="29">
        <f t="shared" si="1330"/>
        <v>3885.7571736011478</v>
      </c>
      <c r="P2117" s="30">
        <f t="shared" si="1331"/>
        <v>90.98493543758967</v>
      </c>
      <c r="Q2117" s="15">
        <f t="shared" si="1332"/>
        <v>96.807747489239588</v>
      </c>
      <c r="R2117" s="16">
        <f t="shared" si="1333"/>
        <v>0</v>
      </c>
      <c r="S2117" s="17">
        <f t="shared" si="1334"/>
        <v>97.258935277649655</v>
      </c>
      <c r="T2117" s="18">
        <f t="shared" si="1335"/>
        <v>89</v>
      </c>
      <c r="U2117" s="5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</row>
    <row r="2118" spans="1:31">
      <c r="A2118" s="1"/>
      <c r="B2118" s="31">
        <f t="shared" si="1337"/>
        <v>2004</v>
      </c>
      <c r="C2118" s="33">
        <v>105</v>
      </c>
      <c r="D2118" s="34"/>
      <c r="E2118" s="35">
        <v>3389</v>
      </c>
      <c r="F2118" s="35">
        <v>3204</v>
      </c>
      <c r="G2118" s="35"/>
      <c r="H2118" s="35">
        <v>13037980</v>
      </c>
      <c r="I2118" s="34">
        <v>12402282</v>
      </c>
      <c r="J2118" s="34"/>
      <c r="K2118" s="72">
        <v>298041</v>
      </c>
      <c r="L2118" s="36">
        <f t="shared" si="1329"/>
        <v>144.61330328511849</v>
      </c>
      <c r="M2118" s="28">
        <f>IF(L2104=0,0,L2118/L2104*100)</f>
        <v>58.643054942340648</v>
      </c>
      <c r="N2118" s="37">
        <f t="shared" si="1336"/>
        <v>2.4302263490795806</v>
      </c>
      <c r="O2118" s="29">
        <f t="shared" si="1330"/>
        <v>3847.1466509294778</v>
      </c>
      <c r="P2118" s="30">
        <f t="shared" si="1331"/>
        <v>87.943641192092059</v>
      </c>
      <c r="Q2118" s="6">
        <f t="shared" si="1332"/>
        <v>94.541162584833287</v>
      </c>
      <c r="R2118" s="7">
        <f t="shared" si="1333"/>
        <v>0</v>
      </c>
      <c r="S2118" s="8">
        <f t="shared" si="1334"/>
        <v>95.124260046418229</v>
      </c>
      <c r="T2118" s="9">
        <f t="shared" si="1335"/>
        <v>185</v>
      </c>
      <c r="U2118" s="5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</row>
    <row r="2119" spans="1:31">
      <c r="A2119" s="1"/>
      <c r="B2119" s="31">
        <f t="shared" si="1337"/>
        <v>2005</v>
      </c>
      <c r="C2119" s="33">
        <v>127</v>
      </c>
      <c r="D2119" s="34"/>
      <c r="E2119" s="35">
        <v>3662</v>
      </c>
      <c r="F2119" s="35">
        <v>3569</v>
      </c>
      <c r="G2119" s="35"/>
      <c r="H2119" s="35">
        <v>12475892</v>
      </c>
      <c r="I2119" s="34">
        <v>12155916</v>
      </c>
      <c r="J2119" s="34"/>
      <c r="K2119" s="72">
        <v>290967</v>
      </c>
      <c r="L2119" s="36">
        <f t="shared" si="1329"/>
        <v>141.74306452539292</v>
      </c>
      <c r="M2119" s="28">
        <f>IF(L2104=0,0,L2119/L2104*100)</f>
        <v>57.47912627560958</v>
      </c>
      <c r="N2119" s="37">
        <f t="shared" si="1336"/>
        <v>-1.9847681330303517</v>
      </c>
      <c r="O2119" s="29">
        <f t="shared" si="1330"/>
        <v>3406.8519934462042</v>
      </c>
      <c r="P2119" s="30">
        <f t="shared" si="1331"/>
        <v>79.455761878754785</v>
      </c>
      <c r="Q2119" s="6">
        <f t="shared" si="1332"/>
        <v>97.460404150737304</v>
      </c>
      <c r="R2119" s="7">
        <f t="shared" si="1333"/>
        <v>0</v>
      </c>
      <c r="S2119" s="8">
        <f t="shared" si="1334"/>
        <v>97.435245511904071</v>
      </c>
      <c r="T2119" s="9">
        <f t="shared" si="1335"/>
        <v>93</v>
      </c>
      <c r="U2119" s="5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</row>
    <row r="2120" spans="1:31">
      <c r="A2120" s="1"/>
      <c r="B2120" s="31">
        <f t="shared" si="1337"/>
        <v>2006</v>
      </c>
      <c r="C2120" s="33">
        <v>140</v>
      </c>
      <c r="D2120" s="34">
        <v>0</v>
      </c>
      <c r="E2120" s="35">
        <v>5533</v>
      </c>
      <c r="F2120" s="35">
        <v>5273</v>
      </c>
      <c r="G2120" s="35">
        <v>0</v>
      </c>
      <c r="H2120" s="35">
        <v>19653723</v>
      </c>
      <c r="I2120" s="34">
        <v>18782625</v>
      </c>
      <c r="J2120" s="34">
        <v>0</v>
      </c>
      <c r="K2120" s="72">
        <v>464961</v>
      </c>
      <c r="L2120" s="36">
        <f t="shared" si="1329"/>
        <v>139.73405171388566</v>
      </c>
      <c r="M2120" s="28">
        <f>IF(L2104=0,0,L2120/L2104*100)</f>
        <v>56.664438788298654</v>
      </c>
      <c r="N2120" s="37">
        <f t="shared" si="1336"/>
        <v>-1.4173623367281944</v>
      </c>
      <c r="O2120" s="29">
        <f t="shared" si="1330"/>
        <v>3552.0916320260258</v>
      </c>
      <c r="P2120" s="30">
        <f t="shared" si="1331"/>
        <v>84.034158684258088</v>
      </c>
      <c r="Q2120" s="6"/>
      <c r="R2120" s="7"/>
      <c r="S2120" s="8"/>
      <c r="T2120" s="9"/>
      <c r="U2120" s="5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</row>
    <row r="2121" spans="1:31">
      <c r="A2121" s="1"/>
      <c r="B2121" s="31">
        <f t="shared" si="1337"/>
        <v>2007</v>
      </c>
      <c r="C2121" s="33">
        <v>104</v>
      </c>
      <c r="D2121" s="34"/>
      <c r="E2121" s="35">
        <v>3755</v>
      </c>
      <c r="F2121" s="35">
        <v>3459</v>
      </c>
      <c r="G2121" s="35"/>
      <c r="H2121" s="35">
        <v>16469359</v>
      </c>
      <c r="I2121" s="34">
        <v>15412011</v>
      </c>
      <c r="J2121" s="34"/>
      <c r="K2121" s="72">
        <v>316372</v>
      </c>
      <c r="L2121" s="36">
        <f t="shared" ref="L2121:L2126" si="1338">IF(H2121=0,0,H2121/K2121*3.30578)</f>
        <v>172.08879924588777</v>
      </c>
      <c r="M2121" s="28">
        <f>IF(L2104=0,0,L2121/L2104*100)</f>
        <v>69.784817025035963</v>
      </c>
      <c r="N2121" s="37">
        <f>IF(L2120=0,"     －",IF(L2121=0,"     －",(L2121-L2120)/L2120*100))</f>
        <v>23.154518984571137</v>
      </c>
      <c r="O2121" s="29">
        <f>IF(H2121=0,0,H2121/E2121)</f>
        <v>4385.9810918774965</v>
      </c>
      <c r="P2121" s="30">
        <f>IF(K2121=0,0,K2121/E2121)</f>
        <v>84.253528628495346</v>
      </c>
      <c r="Q2121" s="6"/>
      <c r="R2121" s="7"/>
      <c r="S2121" s="8"/>
      <c r="T2121" s="9"/>
      <c r="U2121" s="51"/>
      <c r="V2121" s="1"/>
      <c r="W2121" s="1"/>
      <c r="X2121" s="1"/>
      <c r="Y2121" s="1"/>
      <c r="Z2121" s="1"/>
      <c r="AA2121" s="1"/>
      <c r="AB2121" s="1"/>
      <c r="AC2121" s="1"/>
      <c r="AD2121" s="1"/>
      <c r="AE2121" s="1"/>
    </row>
    <row r="2122" spans="1:31">
      <c r="A2122" s="1"/>
      <c r="B2122" s="31">
        <f t="shared" si="1337"/>
        <v>2008</v>
      </c>
      <c r="C2122" s="33">
        <v>99</v>
      </c>
      <c r="D2122" s="34"/>
      <c r="E2122" s="35">
        <v>2385</v>
      </c>
      <c r="F2122" s="35">
        <v>1905</v>
      </c>
      <c r="G2122" s="35"/>
      <c r="H2122" s="35">
        <v>9478244</v>
      </c>
      <c r="I2122" s="34">
        <v>7695412</v>
      </c>
      <c r="J2122" s="34"/>
      <c r="K2122" s="72">
        <v>192672</v>
      </c>
      <c r="L2122" s="36">
        <f t="shared" si="1338"/>
        <v>162.6234712377512</v>
      </c>
      <c r="M2122" s="28">
        <f>IF(L2104=0,0,L2122/L2104*100)</f>
        <v>65.946472019292983</v>
      </c>
      <c r="N2122" s="37">
        <f>IF(L2121=0,"     －",IF(L2122=0,"     －",(L2122-L2121)/L2121*100))</f>
        <v>-5.500258035162477</v>
      </c>
      <c r="O2122" s="29">
        <f>IF(H2122=0,0,H2122/E2122)</f>
        <v>3974.1064989517818</v>
      </c>
      <c r="P2122" s="30">
        <f>IF(K2122=0,0,K2122/E2122)</f>
        <v>80.784905660377362</v>
      </c>
      <c r="Q2122" s="6"/>
      <c r="R2122" s="7"/>
      <c r="S2122" s="8"/>
      <c r="T2122" s="9"/>
      <c r="U2122" s="51"/>
      <c r="V2122" s="1"/>
      <c r="W2122" s="1"/>
      <c r="X2122" s="1"/>
      <c r="Y2122" s="1"/>
      <c r="Z2122" s="1"/>
      <c r="AA2122" s="1"/>
      <c r="AB2122" s="1"/>
      <c r="AC2122" s="1"/>
      <c r="AD2122" s="1"/>
      <c r="AE2122" s="1"/>
    </row>
    <row r="2123" spans="1:31">
      <c r="A2123" s="1"/>
      <c r="B2123" s="31">
        <f t="shared" si="1337"/>
        <v>2009</v>
      </c>
      <c r="C2123" s="33">
        <v>76</v>
      </c>
      <c r="D2123" s="34"/>
      <c r="E2123" s="35">
        <v>1537</v>
      </c>
      <c r="F2123" s="35">
        <v>1394</v>
      </c>
      <c r="G2123" s="35"/>
      <c r="H2123" s="35">
        <v>5524588</v>
      </c>
      <c r="I2123" s="34">
        <v>5005096</v>
      </c>
      <c r="J2123" s="34"/>
      <c r="K2123" s="72">
        <v>119193</v>
      </c>
      <c r="L2123" s="36">
        <f t="shared" si="1338"/>
        <v>153.22269360314783</v>
      </c>
      <c r="M2123" s="28">
        <f>IF(L2104=0,0,L2123/L2104*100)</f>
        <v>62.134303243645469</v>
      </c>
      <c r="N2123" s="37">
        <f>IF(L2122=0,"     －",IF(L2123=0,"     －",(L2123-L2122)/L2122*100))</f>
        <v>-5.7807016189315528</v>
      </c>
      <c r="O2123" s="29">
        <f>IF(H2123=0,0,H2123/E2123)</f>
        <v>3594.3968770331817</v>
      </c>
      <c r="P2123" s="30">
        <f>IF(K2123=0,0,K2123/E2123)</f>
        <v>77.549121665582305</v>
      </c>
      <c r="Q2123" s="6"/>
      <c r="R2123" s="7"/>
      <c r="S2123" s="8"/>
      <c r="T2123" s="9"/>
      <c r="U2123" s="5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</row>
    <row r="2124" spans="1:31">
      <c r="A2124" s="1"/>
      <c r="B2124" s="31">
        <f t="shared" si="1337"/>
        <v>2010</v>
      </c>
      <c r="C2124" s="33">
        <v>42</v>
      </c>
      <c r="D2124" s="34"/>
      <c r="E2124" s="35">
        <v>1487</v>
      </c>
      <c r="F2124" s="35">
        <v>1375</v>
      </c>
      <c r="G2124" s="35"/>
      <c r="H2124" s="35">
        <v>6114380</v>
      </c>
      <c r="I2124" s="34">
        <v>5755880</v>
      </c>
      <c r="J2124" s="34"/>
      <c r="K2124" s="72">
        <v>128435</v>
      </c>
      <c r="L2124" s="36">
        <f t="shared" si="1338"/>
        <v>157.37762382839568</v>
      </c>
      <c r="M2124" s="28">
        <f>IF(L2104=0,0,L2124/L2104*100)</f>
        <v>63.819195269107389</v>
      </c>
      <c r="N2124" s="37">
        <f>IF(L2123=0,"     －",IF(L2124=0,"     －",(L2124-L2123)/L2123*100))</f>
        <v>2.7116937625501274</v>
      </c>
      <c r="O2124" s="29">
        <f>IF(H2124=0,0,H2124/E2124)</f>
        <v>4111.8897108271685</v>
      </c>
      <c r="P2124" s="30">
        <f>IF(K2124=0,0,K2124/E2124)</f>
        <v>86.371889710827162</v>
      </c>
      <c r="Q2124" s="6"/>
      <c r="R2124" s="7"/>
      <c r="S2124" s="8"/>
      <c r="T2124" s="9"/>
      <c r="U2124" s="5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</row>
    <row r="2125" spans="1:31">
      <c r="A2125" s="1"/>
      <c r="B2125" s="31">
        <f t="shared" si="1337"/>
        <v>2011</v>
      </c>
      <c r="C2125" s="33">
        <v>50</v>
      </c>
      <c r="D2125" s="34"/>
      <c r="E2125" s="35">
        <v>1991</v>
      </c>
      <c r="F2125" s="35">
        <v>1910</v>
      </c>
      <c r="G2125" s="35"/>
      <c r="H2125" s="35">
        <v>7748264</v>
      </c>
      <c r="I2125" s="34">
        <v>7461070</v>
      </c>
      <c r="J2125" s="34"/>
      <c r="K2125" s="72">
        <v>151350</v>
      </c>
      <c r="L2125" s="36">
        <f t="shared" si="1338"/>
        <v>169.23723928589362</v>
      </c>
      <c r="M2125" s="28">
        <f>IF(L2104=0,0,L2125/L2104*100)</f>
        <v>68.628462916481936</v>
      </c>
      <c r="N2125" s="37">
        <f>IF(L2124=0,"     －",IF(L2125=0,"     －",(L2125-L2124)/L2124*100))</f>
        <v>7.535769805769621</v>
      </c>
      <c r="O2125" s="29">
        <f>IF(H2125=0,0,H2125/E2125)</f>
        <v>3891.6443997990959</v>
      </c>
      <c r="P2125" s="30">
        <f>IF(K2125=0,0,K2125/E2125)</f>
        <v>76.01707684580613</v>
      </c>
      <c r="Q2125" s="6"/>
      <c r="R2125" s="7"/>
      <c r="S2125" s="8"/>
      <c r="T2125" s="9"/>
      <c r="U2125" s="5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</row>
    <row r="2126" spans="1:31">
      <c r="A2126" s="1"/>
      <c r="B2126" s="31">
        <f t="shared" si="1337"/>
        <v>2012</v>
      </c>
      <c r="C2126" s="33">
        <v>41</v>
      </c>
      <c r="D2126" s="34"/>
      <c r="E2126" s="35">
        <v>1932</v>
      </c>
      <c r="F2126" s="35">
        <v>1877</v>
      </c>
      <c r="G2126" s="35"/>
      <c r="H2126" s="35">
        <v>7328281</v>
      </c>
      <c r="I2126" s="34">
        <v>7144611</v>
      </c>
      <c r="J2126" s="34"/>
      <c r="K2126" s="72">
        <v>148548</v>
      </c>
      <c r="L2126" s="36">
        <f t="shared" si="1338"/>
        <v>163.08321057287878</v>
      </c>
      <c r="M2126" s="28">
        <f>IF(L2104=0,0,L2126/L2104*100)</f>
        <v>66.132903823812981</v>
      </c>
      <c r="N2126" s="37">
        <f t="shared" ref="N2126:N2128" si="1339">IF(L2125=0,"     －",IF(L2126=0,"     －",(L2126-L2125)/L2125*100))</f>
        <v>-3.6363324874490512</v>
      </c>
      <c r="O2126" s="29">
        <f t="shared" ref="O2126:O2133" si="1340">IF(H2126=0,0,H2126/E2126)</f>
        <v>3793.1061076604556</v>
      </c>
      <c r="P2126" s="30">
        <f t="shared" ref="P2126:P2133" si="1341">IF(K2126=0,0,K2126/E2126)</f>
        <v>76.888198757763973</v>
      </c>
      <c r="Q2126" s="6"/>
      <c r="R2126" s="7"/>
      <c r="S2126" s="8"/>
      <c r="T2126" s="9"/>
      <c r="U2126" s="5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</row>
    <row r="2127" spans="1:31">
      <c r="A2127" s="1"/>
      <c r="B2127" s="31">
        <f t="shared" si="1337"/>
        <v>2013</v>
      </c>
      <c r="C2127" s="33">
        <v>58</v>
      </c>
      <c r="D2127" s="34"/>
      <c r="E2127" s="35">
        <v>1818</v>
      </c>
      <c r="F2127" s="35">
        <v>1761</v>
      </c>
      <c r="G2127" s="35"/>
      <c r="H2127" s="35">
        <v>6881478</v>
      </c>
      <c r="I2127" s="34">
        <v>6682847</v>
      </c>
      <c r="J2127" s="34"/>
      <c r="K2127" s="72">
        <v>138531</v>
      </c>
      <c r="L2127" s="36">
        <f>IF(H2127=0,0,H2127/K2127*3.30578)</f>
        <v>164.21344206596356</v>
      </c>
      <c r="M2127" s="28">
        <f>IF(L2104=0,0,L2127/L2104*100)</f>
        <v>66.591231142537282</v>
      </c>
      <c r="N2127" s="37">
        <f t="shared" si="1339"/>
        <v>0.69303976118357047</v>
      </c>
      <c r="O2127" s="29">
        <f t="shared" si="1340"/>
        <v>3785.1914191419141</v>
      </c>
      <c r="P2127" s="30">
        <f t="shared" si="1341"/>
        <v>76.199669966996694</v>
      </c>
      <c r="Q2127" s="6"/>
      <c r="R2127" s="7"/>
      <c r="S2127" s="8"/>
      <c r="T2127" s="9"/>
      <c r="U2127" s="5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</row>
    <row r="2128" spans="1:31">
      <c r="A2128" s="1"/>
      <c r="B2128" s="31">
        <f t="shared" si="1337"/>
        <v>2014</v>
      </c>
      <c r="C2128" s="33">
        <v>55</v>
      </c>
      <c r="D2128" s="34"/>
      <c r="E2128" s="35">
        <v>1749</v>
      </c>
      <c r="F2128" s="35">
        <v>1564</v>
      </c>
      <c r="G2128" s="35"/>
      <c r="H2128" s="35">
        <v>6969786</v>
      </c>
      <c r="I2128" s="34">
        <v>6325974</v>
      </c>
      <c r="J2128" s="34"/>
      <c r="K2128" s="72">
        <v>130409</v>
      </c>
      <c r="L2128" s="36">
        <f>IF(H2128=0,0,H2128/K2128*3.30578)</f>
        <v>176.6793638712052</v>
      </c>
      <c r="M2128" s="28">
        <f>IF(L2104=0,0,L2128/L2104*100)</f>
        <v>71.646365910397449</v>
      </c>
      <c r="N2128" s="37">
        <f t="shared" si="1339"/>
        <v>7.5912919480940841</v>
      </c>
      <c r="O2128" s="29">
        <f t="shared" si="1340"/>
        <v>3985.0120068610636</v>
      </c>
      <c r="P2128" s="30">
        <f t="shared" si="1341"/>
        <v>74.562035448827899</v>
      </c>
      <c r="Q2128" s="6"/>
      <c r="R2128" s="7"/>
      <c r="S2128" s="8"/>
      <c r="T2128" s="9"/>
      <c r="U2128" s="5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</row>
    <row r="2129" spans="1:31">
      <c r="A2129" s="1"/>
      <c r="B2129" s="31">
        <f t="shared" ref="B2129:B2138" si="1342">B2128+1</f>
        <v>2015</v>
      </c>
      <c r="C2129" s="33">
        <v>78</v>
      </c>
      <c r="D2129" s="34"/>
      <c r="E2129" s="35">
        <v>1279</v>
      </c>
      <c r="F2129" s="35">
        <v>1139</v>
      </c>
      <c r="G2129" s="35"/>
      <c r="H2129" s="35">
        <v>5564305</v>
      </c>
      <c r="I2129" s="34">
        <v>5044859</v>
      </c>
      <c r="J2129" s="34"/>
      <c r="K2129" s="72">
        <v>95802</v>
      </c>
      <c r="L2129" s="36">
        <f>IF(H2129=0,0,H2129/K2129*3.30578)</f>
        <v>192.00401017619674</v>
      </c>
      <c r="M2129" s="28">
        <f>IF(L2104=0,0,L2129/L2104*100)</f>
        <v>77.860760124626267</v>
      </c>
      <c r="N2129" s="37">
        <f>IF(L2128=0,"     －",IF(L2129=0,"     －",(L2129-L2128)/L2128*100))</f>
        <v>8.6737047096019815</v>
      </c>
      <c r="O2129" s="29">
        <f t="shared" si="1340"/>
        <v>4350.5121188428457</v>
      </c>
      <c r="P2129" s="30">
        <f t="shared" si="1341"/>
        <v>74.903831118060978</v>
      </c>
      <c r="Q2129" s="6"/>
      <c r="R2129" s="7"/>
      <c r="S2129" s="8"/>
      <c r="T2129" s="9"/>
      <c r="U2129" s="5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</row>
    <row r="2130" spans="1:31">
      <c r="A2130" s="1"/>
      <c r="B2130" s="31">
        <f t="shared" si="1342"/>
        <v>2016</v>
      </c>
      <c r="C2130" s="33">
        <v>89</v>
      </c>
      <c r="D2130" s="34"/>
      <c r="E2130" s="35">
        <v>1382</v>
      </c>
      <c r="F2130" s="35">
        <v>1226</v>
      </c>
      <c r="G2130" s="35"/>
      <c r="H2130" s="35">
        <v>5868541</v>
      </c>
      <c r="I2130" s="34">
        <v>5237177</v>
      </c>
      <c r="J2130" s="34"/>
      <c r="K2130" s="72">
        <v>104068</v>
      </c>
      <c r="L2130" s="36">
        <f>IF(H2130=0,0,H2130/K2130*3.30578)</f>
        <v>186.41758722162433</v>
      </c>
      <c r="M2130" s="28">
        <f>IF(L2104=0,0,L2130/L2104*100)</f>
        <v>75.595374431788315</v>
      </c>
      <c r="N2130" s="37">
        <f>IF(L2129=0,"     －",IF(L2130=0,"     －",(L2130-L2129)/L2129*100))</f>
        <v>-2.9095345193290014</v>
      </c>
      <c r="O2130" s="29">
        <f t="shared" si="1340"/>
        <v>4246.4117221418237</v>
      </c>
      <c r="P2130" s="30">
        <f t="shared" si="1341"/>
        <v>75.302460202604919</v>
      </c>
      <c r="Q2130" s="6"/>
      <c r="R2130" s="7"/>
      <c r="S2130" s="8"/>
      <c r="T2130" s="9"/>
      <c r="U2130" s="5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</row>
    <row r="2131" spans="1:31">
      <c r="A2131" s="1"/>
      <c r="B2131" s="31">
        <f t="shared" si="1342"/>
        <v>2017</v>
      </c>
      <c r="C2131" s="33">
        <v>62</v>
      </c>
      <c r="D2131" s="34"/>
      <c r="E2131" s="35">
        <v>692</v>
      </c>
      <c r="F2131" s="35">
        <v>608</v>
      </c>
      <c r="G2131" s="35"/>
      <c r="H2131" s="35">
        <v>3209593</v>
      </c>
      <c r="I2131" s="34">
        <v>2857837</v>
      </c>
      <c r="J2131" s="34"/>
      <c r="K2131" s="72">
        <v>52295</v>
      </c>
      <c r="L2131" s="36">
        <f t="shared" ref="L2131:L2138" si="1343">IF(H2131=0,0,H2131/K2131*3.30578)</f>
        <v>202.8914494223157</v>
      </c>
      <c r="M2131" s="28">
        <f>IF(L2104=0,0,L2131/L2104*100)</f>
        <v>82.275794449876003</v>
      </c>
      <c r="N2131" s="37">
        <f>IF(L2130=0,"     －",IF(L2131=0,"     －",(L2131-L2130)/L2130*100))</f>
        <v>8.8370751098211908</v>
      </c>
      <c r="O2131" s="29">
        <f t="shared" si="1340"/>
        <v>4638.1401734104047</v>
      </c>
      <c r="P2131" s="30">
        <f t="shared" si="1341"/>
        <v>75.570809248554909</v>
      </c>
      <c r="Q2131" s="6"/>
      <c r="R2131" s="7"/>
      <c r="S2131" s="8"/>
      <c r="T2131" s="9"/>
      <c r="U2131" s="5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</row>
    <row r="2132" spans="1:31">
      <c r="A2132" s="1"/>
      <c r="B2132" s="31">
        <f t="shared" si="1342"/>
        <v>2018</v>
      </c>
      <c r="C2132" s="33">
        <v>71</v>
      </c>
      <c r="D2132" s="34"/>
      <c r="E2132" s="35">
        <v>1734</v>
      </c>
      <c r="F2132" s="35">
        <v>1569</v>
      </c>
      <c r="G2132" s="35"/>
      <c r="H2132" s="35">
        <v>8529942</v>
      </c>
      <c r="I2132" s="34">
        <v>7757040</v>
      </c>
      <c r="J2132" s="34"/>
      <c r="K2132" s="72">
        <v>125941</v>
      </c>
      <c r="L2132" s="36">
        <f t="shared" si="1343"/>
        <v>223.89937879451489</v>
      </c>
      <c r="M2132" s="28">
        <f>IF(L2104=0,0,L2132/L2104*100)</f>
        <v>90.79485271362195</v>
      </c>
      <c r="N2132" s="37">
        <f>IF(L2131=0,"     －",IF(L2132=0,"     －",(L2132-L2131)/L2131*100))</f>
        <v>10.35427043969284</v>
      </c>
      <c r="O2132" s="29">
        <f t="shared" si="1340"/>
        <v>4919.2283737024218</v>
      </c>
      <c r="P2132" s="30">
        <f t="shared" si="1341"/>
        <v>72.630334486735876</v>
      </c>
      <c r="Q2132" s="6"/>
      <c r="R2132" s="7"/>
      <c r="S2132" s="8"/>
      <c r="T2132" s="9"/>
      <c r="U2132" s="5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</row>
    <row r="2133" spans="1:31">
      <c r="A2133" s="1"/>
      <c r="B2133" s="31">
        <f t="shared" si="1342"/>
        <v>2019</v>
      </c>
      <c r="C2133" s="33">
        <v>80</v>
      </c>
      <c r="D2133" s="34"/>
      <c r="E2133" s="35">
        <v>960</v>
      </c>
      <c r="F2133" s="35">
        <v>850</v>
      </c>
      <c r="G2133" s="35"/>
      <c r="H2133" s="35">
        <v>4430022</v>
      </c>
      <c r="I2133" s="34">
        <v>3953921</v>
      </c>
      <c r="J2133" s="34"/>
      <c r="K2133" s="72">
        <v>68139</v>
      </c>
      <c r="L2133" s="36">
        <f t="shared" si="1343"/>
        <v>214.92358454277283</v>
      </c>
      <c r="M2133" s="28">
        <f>IF(L2104=0,0,L2133/L2104*100)</f>
        <v>87.155021636544134</v>
      </c>
      <c r="N2133" s="37">
        <f>IF(L2132=0,"     －",IF(L2133=0,"     －",(L2133-L2132)/L2132*100))</f>
        <v>-4.0088517887223141</v>
      </c>
      <c r="O2133" s="29">
        <f t="shared" si="1340"/>
        <v>4614.6062499999998</v>
      </c>
      <c r="P2133" s="30">
        <f t="shared" si="1341"/>
        <v>70.978125000000006</v>
      </c>
      <c r="Q2133" s="6"/>
      <c r="R2133" s="7"/>
      <c r="S2133" s="8"/>
      <c r="T2133" s="9"/>
      <c r="U2133" s="5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</row>
    <row r="2134" spans="1:31">
      <c r="A2134" s="1"/>
      <c r="B2134" s="31">
        <f t="shared" si="1342"/>
        <v>2020</v>
      </c>
      <c r="C2134" s="33">
        <v>47</v>
      </c>
      <c r="D2134" s="34"/>
      <c r="E2134" s="35">
        <v>964</v>
      </c>
      <c r="F2134" s="35">
        <v>877</v>
      </c>
      <c r="G2134" s="35"/>
      <c r="H2134" s="35">
        <v>4907852</v>
      </c>
      <c r="I2134" s="34">
        <v>4478763</v>
      </c>
      <c r="J2134" s="34"/>
      <c r="K2134" s="72">
        <v>71997</v>
      </c>
      <c r="L2134" s="36">
        <f t="shared" si="1343"/>
        <v>225.34659756045392</v>
      </c>
      <c r="M2134" s="28">
        <f>IF(L2104=0,0,L2134/L2104*100)</f>
        <v>91.381723545534427</v>
      </c>
      <c r="N2134" s="37">
        <f t="shared" ref="N2134:N2138" si="1344">IF(L2133=0,"     －",IF(L2134=0,"     －",(L2134-L2133)/L2133*100))</f>
        <v>4.8496366928994519</v>
      </c>
      <c r="O2134" s="29">
        <f>IF(H2134=0,0,H2134/E2134)</f>
        <v>5091.1327800829877</v>
      </c>
      <c r="P2134" s="30">
        <f>IF(K2134=0,0,K2134/E2134)</f>
        <v>74.685684647302907</v>
      </c>
      <c r="Q2134" s="6"/>
      <c r="R2134" s="7"/>
      <c r="S2134" s="8"/>
      <c r="T2134" s="9"/>
      <c r="U2134" s="5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</row>
    <row r="2135" spans="1:31">
      <c r="A2135" s="1"/>
      <c r="B2135" s="31">
        <f t="shared" si="1342"/>
        <v>2021</v>
      </c>
      <c r="C2135" s="81">
        <v>65</v>
      </c>
      <c r="D2135" s="34"/>
      <c r="E2135" s="35">
        <v>1040</v>
      </c>
      <c r="F2135" s="35">
        <v>968</v>
      </c>
      <c r="G2135" s="35"/>
      <c r="H2135" s="35">
        <v>5420394</v>
      </c>
      <c r="I2135" s="34">
        <v>5076718</v>
      </c>
      <c r="J2135" s="34"/>
      <c r="K2135" s="72">
        <v>79157</v>
      </c>
      <c r="L2135" s="36">
        <f t="shared" si="1343"/>
        <v>226.36823120279951</v>
      </c>
      <c r="M2135" s="28">
        <f>IF(L2104=0,0,L2135/L2104*100)</f>
        <v>91.796012663188392</v>
      </c>
      <c r="N2135" s="37">
        <f t="shared" si="1344"/>
        <v>0.45336102404276007</v>
      </c>
      <c r="O2135" s="29">
        <f>IF(H2135=0,0,H2135/E2135)</f>
        <v>5211.917307692308</v>
      </c>
      <c r="P2135" s="30">
        <f>IF(K2135=0,0,K2135/E2135)</f>
        <v>76.112499999999997</v>
      </c>
      <c r="Q2135" s="6"/>
      <c r="R2135" s="7"/>
      <c r="S2135" s="8"/>
      <c r="T2135" s="9"/>
      <c r="U2135" s="5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</row>
    <row r="2136" spans="1:31">
      <c r="A2136" s="1"/>
      <c r="B2136" s="31">
        <f t="shared" si="1342"/>
        <v>2022</v>
      </c>
      <c r="C2136" s="81">
        <v>33</v>
      </c>
      <c r="D2136" s="34"/>
      <c r="E2136" s="35">
        <v>587</v>
      </c>
      <c r="F2136" s="35">
        <v>565</v>
      </c>
      <c r="G2136" s="35"/>
      <c r="H2136" s="35">
        <v>2757416</v>
      </c>
      <c r="I2136" s="34">
        <v>2652640</v>
      </c>
      <c r="J2136" s="34"/>
      <c r="K2136" s="72">
        <v>40558</v>
      </c>
      <c r="L2136" s="36">
        <f t="shared" si="1343"/>
        <v>224.75000405542681</v>
      </c>
      <c r="M2136" s="28">
        <f>IF(L2104=0,0,L2136/L2104*100)</f>
        <v>91.139795141308923</v>
      </c>
      <c r="N2136" s="37">
        <f t="shared" si="1344"/>
        <v>-0.71486495201835554</v>
      </c>
      <c r="O2136" s="29">
        <f>IF(H2136=0,0,H2136/E2136)</f>
        <v>4697.4718909710391</v>
      </c>
      <c r="P2136" s="30">
        <f>IF(K2136=0,0,K2136/E2136)</f>
        <v>69.093696763202729</v>
      </c>
      <c r="Q2136" s="6"/>
      <c r="R2136" s="7"/>
      <c r="S2136" s="8"/>
      <c r="T2136" s="9"/>
      <c r="U2136" s="5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</row>
    <row r="2137" spans="1:31">
      <c r="A2137" s="1"/>
      <c r="B2137" s="31">
        <f t="shared" si="1342"/>
        <v>2023</v>
      </c>
      <c r="C2137" s="81">
        <v>43</v>
      </c>
      <c r="D2137" s="34"/>
      <c r="E2137" s="35">
        <v>1016</v>
      </c>
      <c r="F2137" s="35">
        <v>968</v>
      </c>
      <c r="G2137" s="35"/>
      <c r="H2137" s="35">
        <v>5404385</v>
      </c>
      <c r="I2137" s="34">
        <v>5146881</v>
      </c>
      <c r="J2137" s="34"/>
      <c r="K2137" s="72">
        <v>70088</v>
      </c>
      <c r="L2137" s="36">
        <f t="shared" si="1343"/>
        <v>254.90394711362859</v>
      </c>
      <c r="M2137" s="28">
        <f>IF(L2104=0,0,L2137/L2104*100)</f>
        <v>103.36771124114334</v>
      </c>
      <c r="N2137" s="37">
        <f t="shared" si="1344"/>
        <v>13.416659628075179</v>
      </c>
      <c r="O2137" s="29">
        <f>IF(H2137=0,0,H2137/E2137)</f>
        <v>5319.2765748031497</v>
      </c>
      <c r="P2137" s="30">
        <f>IF(K2137=0,0,K2137/E2137)</f>
        <v>68.984251968503941</v>
      </c>
      <c r="Q2137" s="6"/>
      <c r="R2137" s="7"/>
      <c r="S2137" s="8"/>
      <c r="T2137" s="9"/>
      <c r="U2137" s="5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</row>
    <row r="2138" spans="1:31">
      <c r="A2138" s="1"/>
      <c r="B2138" s="31">
        <f t="shared" si="1342"/>
        <v>2024</v>
      </c>
      <c r="C2138" s="81">
        <v>70</v>
      </c>
      <c r="D2138" s="34"/>
      <c r="E2138" s="35">
        <v>917</v>
      </c>
      <c r="F2138" s="35">
        <v>864</v>
      </c>
      <c r="G2138" s="35"/>
      <c r="H2138" s="35">
        <v>5726576</v>
      </c>
      <c r="I2138" s="34">
        <v>5415228</v>
      </c>
      <c r="J2138" s="34"/>
      <c r="K2138" s="72">
        <v>63912</v>
      </c>
      <c r="L2138" s="36">
        <f t="shared" si="1343"/>
        <v>296.20103281512075</v>
      </c>
      <c r="M2138" s="28">
        <f>IF(L2104=0,0,L2138/L2104*100)</f>
        <v>120.11435356751616</v>
      </c>
      <c r="N2138" s="37">
        <f t="shared" si="1344"/>
        <v>16.20103814362794</v>
      </c>
      <c r="O2138" s="29">
        <f>IF(H2138=0,0,H2138/E2138)</f>
        <v>6244.9029443838608</v>
      </c>
      <c r="P2138" s="30">
        <f>IF(K2138=0,0,K2138/E2138)</f>
        <v>69.696837513631408</v>
      </c>
      <c r="Q2138" s="6"/>
      <c r="R2138" s="7"/>
      <c r="S2138" s="8"/>
      <c r="T2138" s="9"/>
      <c r="U2138" s="5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</row>
    <row r="2139" spans="1:31">
      <c r="A2139" s="1"/>
      <c r="B2139" s="58" t="s">
        <v>87</v>
      </c>
      <c r="C2139" s="59">
        <v>22</v>
      </c>
      <c r="D2139" s="60">
        <v>14</v>
      </c>
      <c r="E2139" s="61">
        <v>1161</v>
      </c>
      <c r="F2139" s="61">
        <v>1025</v>
      </c>
      <c r="G2139" s="61">
        <v>876</v>
      </c>
      <c r="H2139" s="61">
        <v>6509437</v>
      </c>
      <c r="I2139" s="60">
        <v>5673101</v>
      </c>
      <c r="J2139" s="60">
        <v>4892998</v>
      </c>
      <c r="K2139" s="73">
        <v>88336</v>
      </c>
      <c r="L2139" s="63">
        <f t="shared" si="1329"/>
        <v>243.60132500747147</v>
      </c>
      <c r="M2139" s="62">
        <v>100</v>
      </c>
      <c r="N2139" s="63"/>
      <c r="O2139" s="64">
        <f t="shared" si="1330"/>
        <v>5606.7502153316109</v>
      </c>
      <c r="P2139" s="65">
        <f t="shared" si="1331"/>
        <v>76.086132644272183</v>
      </c>
      <c r="Q2139" s="6">
        <f t="shared" ref="Q2139:Q2154" si="1345">IF(F2139=0,0,F2139/E2139*100)</f>
        <v>88.285960378983631</v>
      </c>
      <c r="R2139" s="7">
        <f t="shared" ref="R2139:R2154" si="1346">IF(G2139=0,0,G2139/E2139*100)</f>
        <v>75.452196382428937</v>
      </c>
      <c r="S2139" s="8">
        <f t="shared" ref="S2139:S2154" si="1347">IF(I2139=0,0,I2139/H2139*100)</f>
        <v>87.1519457059036</v>
      </c>
      <c r="T2139" s="9">
        <f t="shared" ref="T2139:T2154" si="1348">E2139-F2139</f>
        <v>136</v>
      </c>
      <c r="U2139" s="51"/>
      <c r="V2139" s="1"/>
      <c r="W2139" s="1"/>
      <c r="X2139" s="1"/>
      <c r="Y2139" s="1"/>
      <c r="Z2139" s="1"/>
      <c r="AA2139" s="1"/>
      <c r="AB2139" s="1"/>
      <c r="AC2139" s="1"/>
      <c r="AD2139" s="1"/>
      <c r="AE2139" s="1"/>
    </row>
    <row r="2140" spans="1:31">
      <c r="A2140" s="1"/>
      <c r="B2140" s="31">
        <v>1991</v>
      </c>
      <c r="C2140" s="33">
        <v>28</v>
      </c>
      <c r="D2140" s="34">
        <v>6</v>
      </c>
      <c r="E2140" s="35">
        <v>1305</v>
      </c>
      <c r="F2140" s="35">
        <v>867</v>
      </c>
      <c r="G2140" s="35">
        <v>665</v>
      </c>
      <c r="H2140" s="35">
        <v>7024413</v>
      </c>
      <c r="I2140" s="34">
        <v>4468957</v>
      </c>
      <c r="J2140" s="34">
        <v>3436528</v>
      </c>
      <c r="K2140" s="72">
        <v>95506</v>
      </c>
      <c r="L2140" s="36">
        <f t="shared" si="1329"/>
        <v>243.13827410989887</v>
      </c>
      <c r="M2140" s="28">
        <f>IF(L2139=0,0,L2140/L2139*100)</f>
        <v>99.809914458569381</v>
      </c>
      <c r="N2140" s="37">
        <f t="shared" ref="N2140:N2155" si="1349">IF(L2139=0,"     －",IF(L2140=0,"     －",(L2140-L2139)/L2139*100))</f>
        <v>-0.19008554143061335</v>
      </c>
      <c r="O2140" s="29">
        <f t="shared" si="1330"/>
        <v>5382.6919540229883</v>
      </c>
      <c r="P2140" s="30">
        <f t="shared" si="1331"/>
        <v>73.184674329501917</v>
      </c>
      <c r="Q2140" s="6">
        <f t="shared" si="1345"/>
        <v>66.436781609195407</v>
      </c>
      <c r="R2140" s="7">
        <f t="shared" si="1346"/>
        <v>50.957854406130267</v>
      </c>
      <c r="S2140" s="8">
        <f t="shared" si="1347"/>
        <v>63.620362299312418</v>
      </c>
      <c r="T2140" s="9">
        <f t="shared" si="1348"/>
        <v>438</v>
      </c>
      <c r="U2140" s="5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</row>
    <row r="2141" spans="1:31">
      <c r="A2141" s="1"/>
      <c r="B2141" s="31">
        <v>1992</v>
      </c>
      <c r="C2141" s="33">
        <v>17</v>
      </c>
      <c r="D2141" s="34">
        <v>10</v>
      </c>
      <c r="E2141" s="35">
        <v>764</v>
      </c>
      <c r="F2141" s="35">
        <v>670</v>
      </c>
      <c r="G2141" s="35">
        <v>653</v>
      </c>
      <c r="H2141" s="35">
        <v>3349369</v>
      </c>
      <c r="I2141" s="34">
        <v>2919234</v>
      </c>
      <c r="J2141" s="34">
        <v>2826403</v>
      </c>
      <c r="K2141" s="72">
        <v>60353</v>
      </c>
      <c r="L2141" s="36">
        <f t="shared" si="1329"/>
        <v>183.45860276738523</v>
      </c>
      <c r="M2141" s="28">
        <f>IF(L2139=0,0,L2141/L2139*100)</f>
        <v>75.311003649819384</v>
      </c>
      <c r="N2141" s="37">
        <f t="shared" si="1349"/>
        <v>-24.545568385312443</v>
      </c>
      <c r="O2141" s="29">
        <f t="shared" si="1330"/>
        <v>4383.9908376963349</v>
      </c>
      <c r="P2141" s="30">
        <f t="shared" si="1331"/>
        <v>78.996073298429323</v>
      </c>
      <c r="Q2141" s="6">
        <f t="shared" si="1345"/>
        <v>87.69633507853402</v>
      </c>
      <c r="R2141" s="7">
        <f t="shared" si="1346"/>
        <v>85.471204188481678</v>
      </c>
      <c r="S2141" s="8">
        <f t="shared" si="1347"/>
        <v>87.157730306813022</v>
      </c>
      <c r="T2141" s="9">
        <f t="shared" si="1348"/>
        <v>94</v>
      </c>
      <c r="U2141" s="5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</row>
    <row r="2142" spans="1:31">
      <c r="A2142" s="1"/>
      <c r="B2142" s="31">
        <f>B2141+1</f>
        <v>1993</v>
      </c>
      <c r="C2142" s="33">
        <v>33</v>
      </c>
      <c r="D2142" s="34">
        <v>11</v>
      </c>
      <c r="E2142" s="35">
        <v>1704</v>
      </c>
      <c r="F2142" s="35">
        <v>1548</v>
      </c>
      <c r="G2142" s="35">
        <v>1417</v>
      </c>
      <c r="H2142" s="35">
        <v>6417502</v>
      </c>
      <c r="I2142" s="34">
        <v>5788813</v>
      </c>
      <c r="J2142" s="34">
        <v>5308865</v>
      </c>
      <c r="K2142" s="72">
        <v>118845</v>
      </c>
      <c r="L2142" s="36">
        <f t="shared" si="1329"/>
        <v>178.50855956548443</v>
      </c>
      <c r="M2142" s="28">
        <f>IF(L2139=0,0,L2142/L2139*100)</f>
        <v>73.278977263366457</v>
      </c>
      <c r="N2142" s="37">
        <f t="shared" si="1349"/>
        <v>-2.6981799311843457</v>
      </c>
      <c r="O2142" s="29">
        <f t="shared" si="1330"/>
        <v>3766.1396713615022</v>
      </c>
      <c r="P2142" s="30">
        <f t="shared" si="1331"/>
        <v>69.744718309859152</v>
      </c>
      <c r="Q2142" s="6">
        <f t="shared" si="1345"/>
        <v>90.845070422535215</v>
      </c>
      <c r="R2142" s="7">
        <f t="shared" si="1346"/>
        <v>83.157276995305168</v>
      </c>
      <c r="S2142" s="8">
        <f t="shared" si="1347"/>
        <v>90.203524673619114</v>
      </c>
      <c r="T2142" s="9">
        <f t="shared" si="1348"/>
        <v>156</v>
      </c>
      <c r="U2142" s="5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</row>
    <row r="2143" spans="1:31">
      <c r="A2143" s="1"/>
      <c r="B2143" s="31">
        <f t="shared" ref="B2143:B2163" si="1350">B2142+1</f>
        <v>1994</v>
      </c>
      <c r="C2143" s="33">
        <v>61</v>
      </c>
      <c r="D2143" s="34">
        <v>46</v>
      </c>
      <c r="E2143" s="35">
        <v>2413</v>
      </c>
      <c r="F2143" s="35">
        <v>2296</v>
      </c>
      <c r="G2143" s="35">
        <v>2255</v>
      </c>
      <c r="H2143" s="35">
        <v>9843453</v>
      </c>
      <c r="I2143" s="34">
        <v>9400247</v>
      </c>
      <c r="J2143" s="34">
        <v>9226128</v>
      </c>
      <c r="K2143" s="72">
        <v>175296</v>
      </c>
      <c r="L2143" s="36">
        <f t="shared" si="1329"/>
        <v>185.63053383043538</v>
      </c>
      <c r="M2143" s="28">
        <f>IF(L2139=0,0,L2143/L2139*100)</f>
        <v>76.20259611672553</v>
      </c>
      <c r="N2143" s="37">
        <f t="shared" si="1349"/>
        <v>3.9897102314235586</v>
      </c>
      <c r="O2143" s="29">
        <f t="shared" si="1330"/>
        <v>4079.3423124740984</v>
      </c>
      <c r="P2143" s="30">
        <f t="shared" si="1331"/>
        <v>72.646498135101538</v>
      </c>
      <c r="Q2143" s="6">
        <f t="shared" si="1345"/>
        <v>95.151263986738499</v>
      </c>
      <c r="R2143" s="7">
        <f t="shared" si="1346"/>
        <v>93.452134272689605</v>
      </c>
      <c r="S2143" s="8">
        <f t="shared" si="1347"/>
        <v>95.497453993024607</v>
      </c>
      <c r="T2143" s="9">
        <f t="shared" si="1348"/>
        <v>117</v>
      </c>
      <c r="U2143" s="5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</row>
    <row r="2144" spans="1:31">
      <c r="A2144" s="1"/>
      <c r="B2144" s="31">
        <f t="shared" si="1350"/>
        <v>1995</v>
      </c>
      <c r="C2144" s="33">
        <v>56</v>
      </c>
      <c r="D2144" s="34">
        <v>36</v>
      </c>
      <c r="E2144" s="35">
        <v>2552</v>
      </c>
      <c r="F2144" s="35">
        <v>2354</v>
      </c>
      <c r="G2144" s="35">
        <v>2228</v>
      </c>
      <c r="H2144" s="35">
        <v>9607910</v>
      </c>
      <c r="I2144" s="34">
        <v>8949646</v>
      </c>
      <c r="J2144" s="34">
        <v>8499342</v>
      </c>
      <c r="K2144" s="72">
        <v>191744</v>
      </c>
      <c r="L2144" s="36">
        <f t="shared" si="1329"/>
        <v>165.64605265249497</v>
      </c>
      <c r="M2144" s="28">
        <f>IF(L2139=0,0,L2144/L2139*100)</f>
        <v>67.998830731899531</v>
      </c>
      <c r="N2144" s="37">
        <f t="shared" si="1349"/>
        <v>-10.765729519581772</v>
      </c>
      <c r="O2144" s="29">
        <f t="shared" si="1330"/>
        <v>3764.8550156739811</v>
      </c>
      <c r="P2144" s="30">
        <f t="shared" si="1331"/>
        <v>75.134796238244519</v>
      </c>
      <c r="Q2144" s="6">
        <f t="shared" si="1345"/>
        <v>92.241379310344826</v>
      </c>
      <c r="R2144" s="7">
        <f t="shared" si="1346"/>
        <v>87.304075235109707</v>
      </c>
      <c r="S2144" s="8">
        <f t="shared" si="1347"/>
        <v>93.148728495583327</v>
      </c>
      <c r="T2144" s="9">
        <f t="shared" si="1348"/>
        <v>198</v>
      </c>
      <c r="U2144" s="51"/>
      <c r="V2144" s="1"/>
      <c r="W2144" s="1"/>
      <c r="X2144" s="1"/>
      <c r="Y2144" s="1"/>
      <c r="Z2144" s="1"/>
      <c r="AA2144" s="1"/>
      <c r="AB2144" s="1"/>
      <c r="AC2144" s="1"/>
      <c r="AD2144" s="1"/>
      <c r="AE2144" s="1"/>
    </row>
    <row r="2145" spans="1:31">
      <c r="A2145" s="1"/>
      <c r="B2145" s="31">
        <f t="shared" si="1350"/>
        <v>1996</v>
      </c>
      <c r="C2145" s="33">
        <v>60</v>
      </c>
      <c r="D2145" s="34">
        <v>46</v>
      </c>
      <c r="E2145" s="35">
        <v>2745</v>
      </c>
      <c r="F2145" s="35">
        <v>2666</v>
      </c>
      <c r="G2145" s="35">
        <v>2468</v>
      </c>
      <c r="H2145" s="35">
        <v>10249140</v>
      </c>
      <c r="I2145" s="34">
        <v>9993790</v>
      </c>
      <c r="J2145" s="34">
        <v>9268806</v>
      </c>
      <c r="K2145" s="72">
        <v>204095</v>
      </c>
      <c r="L2145" s="36">
        <f t="shared" si="1329"/>
        <v>166.00799641931454</v>
      </c>
      <c r="M2145" s="28">
        <f>IF(L2139=0,0,L2145/L2139*100)</f>
        <v>68.147411108795453</v>
      </c>
      <c r="N2145" s="37">
        <f t="shared" si="1349"/>
        <v>0.21850431146637578</v>
      </c>
      <c r="O2145" s="29">
        <f t="shared" si="1330"/>
        <v>3733.7486338797812</v>
      </c>
      <c r="P2145" s="30">
        <f t="shared" si="1331"/>
        <v>74.351548269581059</v>
      </c>
      <c r="Q2145" s="6">
        <f t="shared" si="1345"/>
        <v>97.122040072859747</v>
      </c>
      <c r="R2145" s="7">
        <f t="shared" si="1346"/>
        <v>89.908925318761376</v>
      </c>
      <c r="S2145" s="8">
        <f t="shared" si="1347"/>
        <v>97.50857145087295</v>
      </c>
      <c r="T2145" s="9">
        <f t="shared" si="1348"/>
        <v>79</v>
      </c>
      <c r="U2145" s="51"/>
      <c r="V2145" s="1"/>
      <c r="W2145" s="1"/>
      <c r="X2145" s="1"/>
      <c r="Y2145" s="1"/>
      <c r="Z2145" s="1"/>
      <c r="AA2145" s="1"/>
      <c r="AB2145" s="1"/>
      <c r="AC2145" s="1"/>
      <c r="AD2145" s="1"/>
      <c r="AE2145" s="1"/>
    </row>
    <row r="2146" spans="1:31">
      <c r="A2146" s="1"/>
      <c r="B2146" s="31">
        <f t="shared" si="1350"/>
        <v>1997</v>
      </c>
      <c r="C2146" s="33">
        <v>44</v>
      </c>
      <c r="D2146">
        <v>25</v>
      </c>
      <c r="E2146" s="35">
        <v>2008</v>
      </c>
      <c r="F2146" s="35">
        <v>1870</v>
      </c>
      <c r="G2146" s="35">
        <v>1848</v>
      </c>
      <c r="H2146" s="35">
        <v>7616900</v>
      </c>
      <c r="I2146" s="34">
        <v>7127656</v>
      </c>
      <c r="J2146" s="34">
        <v>7054509</v>
      </c>
      <c r="K2146" s="72">
        <v>155601</v>
      </c>
      <c r="L2146" s="36">
        <f t="shared" si="1329"/>
        <v>161.82283971182704</v>
      </c>
      <c r="M2146" s="28">
        <f>IF(L2139=0,0,L2146/L2139*100)</f>
        <v>66.429375828257008</v>
      </c>
      <c r="N2146" s="37">
        <f t="shared" si="1349"/>
        <v>-2.5210572970932881</v>
      </c>
      <c r="O2146" s="29">
        <f t="shared" si="1330"/>
        <v>3793.2768924302791</v>
      </c>
      <c r="P2146" s="30">
        <f t="shared" si="1331"/>
        <v>77.490537848605584</v>
      </c>
      <c r="Q2146" s="6">
        <f t="shared" si="1345"/>
        <v>93.127490039840637</v>
      </c>
      <c r="R2146" s="7">
        <f t="shared" si="1346"/>
        <v>92.031872509960152</v>
      </c>
      <c r="S2146" s="8">
        <f t="shared" si="1347"/>
        <v>93.57686197797004</v>
      </c>
      <c r="T2146" s="9">
        <f t="shared" si="1348"/>
        <v>138</v>
      </c>
      <c r="U2146" s="51"/>
      <c r="V2146" s="1"/>
      <c r="W2146" s="1"/>
      <c r="X2146" s="1"/>
      <c r="Y2146" s="1"/>
      <c r="Z2146" s="1"/>
      <c r="AA2146" s="1"/>
      <c r="AB2146" s="1"/>
      <c r="AC2146" s="1"/>
      <c r="AD2146" s="1"/>
      <c r="AE2146" s="1"/>
    </row>
    <row r="2147" spans="1:31">
      <c r="A2147" s="1"/>
      <c r="B2147" s="31">
        <f t="shared" si="1350"/>
        <v>1998</v>
      </c>
      <c r="C2147" s="33">
        <v>70</v>
      </c>
      <c r="D2147" s="34">
        <v>39</v>
      </c>
      <c r="E2147" s="35">
        <v>3604</v>
      </c>
      <c r="F2147" s="35">
        <v>3371</v>
      </c>
      <c r="G2147" s="35">
        <v>3094</v>
      </c>
      <c r="H2147" s="35">
        <v>14278100</v>
      </c>
      <c r="I2147" s="34">
        <v>13425900</v>
      </c>
      <c r="J2147" s="34">
        <v>12455200</v>
      </c>
      <c r="K2147" s="72">
        <v>282774</v>
      </c>
      <c r="L2147" s="36">
        <f t="shared" si="1329"/>
        <v>166.91866090234603</v>
      </c>
      <c r="M2147" s="28">
        <f>IF(L2139=0,0,L2147/L2139*100)</f>
        <v>68.521245070085925</v>
      </c>
      <c r="N2147" s="37">
        <f t="shared" si="1349"/>
        <v>3.149012339416112</v>
      </c>
      <c r="O2147" s="29">
        <f t="shared" si="1330"/>
        <v>3961.7369589345171</v>
      </c>
      <c r="P2147" s="30">
        <f t="shared" si="1331"/>
        <v>78.461154273029962</v>
      </c>
      <c r="Q2147" s="6">
        <f t="shared" si="1345"/>
        <v>93.534961154273034</v>
      </c>
      <c r="R2147" s="7">
        <f t="shared" si="1346"/>
        <v>85.84905660377359</v>
      </c>
      <c r="S2147" s="8">
        <f t="shared" si="1347"/>
        <v>94.031418746191719</v>
      </c>
      <c r="T2147" s="9">
        <f t="shared" si="1348"/>
        <v>233</v>
      </c>
      <c r="U2147" s="51"/>
      <c r="V2147" s="1"/>
      <c r="W2147" s="1"/>
      <c r="X2147" s="1"/>
      <c r="Y2147" s="1"/>
      <c r="Z2147" s="1"/>
      <c r="AA2147" s="1"/>
      <c r="AB2147" s="1"/>
      <c r="AC2147" s="1"/>
      <c r="AD2147" s="1"/>
      <c r="AE2147" s="1"/>
    </row>
    <row r="2148" spans="1:31">
      <c r="A2148" s="1"/>
      <c r="B2148" s="31">
        <f t="shared" si="1350"/>
        <v>1999</v>
      </c>
      <c r="C2148" s="33">
        <v>51</v>
      </c>
      <c r="D2148" s="34">
        <v>35</v>
      </c>
      <c r="E2148" s="35">
        <v>2500</v>
      </c>
      <c r="F2148" s="35">
        <v>2427</v>
      </c>
      <c r="G2148" s="35">
        <v>2331</v>
      </c>
      <c r="H2148" s="35">
        <v>10059900</v>
      </c>
      <c r="I2148" s="34">
        <v>9788820</v>
      </c>
      <c r="J2148" s="34">
        <v>9470120</v>
      </c>
      <c r="K2148" s="72">
        <v>201489</v>
      </c>
      <c r="L2148" s="36">
        <f t="shared" si="1329"/>
        <v>165.05028176227984</v>
      </c>
      <c r="M2148" s="28">
        <f>IF(L2139=0,0,L2148/L2139*100)</f>
        <v>67.754262731213629</v>
      </c>
      <c r="N2148" s="37">
        <f t="shared" si="1349"/>
        <v>-1.1193350880997488</v>
      </c>
      <c r="O2148" s="29">
        <f t="shared" si="1330"/>
        <v>4023.96</v>
      </c>
      <c r="P2148" s="30">
        <f t="shared" si="1331"/>
        <v>80.595600000000005</v>
      </c>
      <c r="Q2148" s="6">
        <f t="shared" si="1345"/>
        <v>97.08</v>
      </c>
      <c r="R2148" s="7">
        <f t="shared" si="1346"/>
        <v>93.24</v>
      </c>
      <c r="S2148" s="8">
        <f t="shared" si="1347"/>
        <v>97.305341007365882</v>
      </c>
      <c r="T2148" s="9">
        <f t="shared" si="1348"/>
        <v>73</v>
      </c>
      <c r="U2148" s="51"/>
      <c r="V2148" s="1"/>
      <c r="W2148" s="1"/>
      <c r="X2148" s="1"/>
      <c r="Y2148" s="1"/>
      <c r="Z2148" s="1"/>
      <c r="AA2148" s="1"/>
      <c r="AB2148" s="1"/>
      <c r="AC2148" s="1"/>
      <c r="AD2148" s="1"/>
      <c r="AE2148" s="1"/>
    </row>
    <row r="2149" spans="1:31">
      <c r="A2149" s="1"/>
      <c r="B2149" s="31">
        <f t="shared" si="1350"/>
        <v>2000</v>
      </c>
      <c r="C2149" s="33">
        <v>51</v>
      </c>
      <c r="D2149" s="34">
        <v>37</v>
      </c>
      <c r="E2149" s="35">
        <v>2789</v>
      </c>
      <c r="F2149" s="35">
        <v>2606</v>
      </c>
      <c r="G2149" s="35">
        <v>2540</v>
      </c>
      <c r="H2149" s="35">
        <v>9995820</v>
      </c>
      <c r="I2149" s="34">
        <v>9456910</v>
      </c>
      <c r="J2149" s="34">
        <v>9265650</v>
      </c>
      <c r="K2149" s="72">
        <v>224262</v>
      </c>
      <c r="L2149" s="36">
        <f t="shared" si="1329"/>
        <v>147.34543453460682</v>
      </c>
      <c r="M2149" s="28">
        <f>IF(L2139=0,0,L2149/L2139*100)</f>
        <v>60.486302580697213</v>
      </c>
      <c r="N2149" s="37">
        <f t="shared" si="1349"/>
        <v>-10.726941534806416</v>
      </c>
      <c r="O2149" s="29">
        <f t="shared" si="1330"/>
        <v>3584.0157762638937</v>
      </c>
      <c r="P2149" s="30">
        <f t="shared" si="1331"/>
        <v>80.409465758336324</v>
      </c>
      <c r="Q2149" s="6">
        <f t="shared" si="1345"/>
        <v>93.438508425959128</v>
      </c>
      <c r="R2149" s="7">
        <f t="shared" si="1346"/>
        <v>91.072068841878803</v>
      </c>
      <c r="S2149" s="8">
        <f t="shared" si="1347"/>
        <v>94.608646414201132</v>
      </c>
      <c r="T2149" s="9">
        <f t="shared" si="1348"/>
        <v>183</v>
      </c>
      <c r="U2149" s="51"/>
      <c r="V2149" s="1"/>
      <c r="W2149" s="1"/>
      <c r="X2149" s="1"/>
      <c r="Y2149" s="1"/>
      <c r="Z2149" s="1"/>
      <c r="AA2149" s="1"/>
      <c r="AB2149" s="1"/>
      <c r="AC2149" s="1"/>
      <c r="AD2149" s="1"/>
      <c r="AE2149" s="1"/>
    </row>
    <row r="2150" spans="1:31">
      <c r="A2150" s="1"/>
      <c r="B2150" s="31">
        <f t="shared" si="1350"/>
        <v>2001</v>
      </c>
      <c r="C2150" s="33">
        <v>72</v>
      </c>
      <c r="D2150" s="34"/>
      <c r="E2150" s="35">
        <v>3173</v>
      </c>
      <c r="F2150" s="35">
        <v>2970</v>
      </c>
      <c r="G2150" s="35">
        <v>2809</v>
      </c>
      <c r="H2150" s="35">
        <v>11138489</v>
      </c>
      <c r="I2150" s="34">
        <v>10517015</v>
      </c>
      <c r="J2150" s="34"/>
      <c r="K2150" s="72">
        <v>271260</v>
      </c>
      <c r="L2150" s="36">
        <f t="shared" si="1329"/>
        <v>135.74207095192804</v>
      </c>
      <c r="M2150" s="28">
        <f>IF(L2139=0,0,L2150/L2139*100)</f>
        <v>55.723042946406267</v>
      </c>
      <c r="N2150" s="37">
        <f t="shared" si="1349"/>
        <v>-7.8749393351264736</v>
      </c>
      <c r="O2150" s="29">
        <f t="shared" si="1330"/>
        <v>3510.3967853766153</v>
      </c>
      <c r="P2150" s="30">
        <f t="shared" si="1331"/>
        <v>85.49007248660574</v>
      </c>
      <c r="Q2150" s="6">
        <f t="shared" si="1345"/>
        <v>93.602269145918697</v>
      </c>
      <c r="R2150" s="7">
        <f t="shared" si="1346"/>
        <v>88.528206744405921</v>
      </c>
      <c r="S2150" s="8">
        <f t="shared" si="1347"/>
        <v>94.42048198817632</v>
      </c>
      <c r="T2150" s="9">
        <f t="shared" si="1348"/>
        <v>203</v>
      </c>
      <c r="U2150" s="51"/>
      <c r="V2150" s="1"/>
      <c r="W2150" s="1"/>
      <c r="X2150" s="1"/>
      <c r="Y2150" s="1"/>
      <c r="Z2150" s="1"/>
      <c r="AA2150" s="1"/>
      <c r="AB2150" s="1"/>
      <c r="AC2150" s="1"/>
      <c r="AD2150" s="1"/>
      <c r="AE2150" s="1"/>
    </row>
    <row r="2151" spans="1:31">
      <c r="A2151" s="1"/>
      <c r="B2151" s="31">
        <f t="shared" si="1350"/>
        <v>2002</v>
      </c>
      <c r="C2151" s="33">
        <v>78</v>
      </c>
      <c r="D2151" s="34"/>
      <c r="E2151" s="35">
        <v>2765</v>
      </c>
      <c r="F2151" s="35">
        <v>2513</v>
      </c>
      <c r="G2151" s="35">
        <v>2386</v>
      </c>
      <c r="H2151" s="35">
        <v>8678043</v>
      </c>
      <c r="I2151" s="34">
        <v>7959135</v>
      </c>
      <c r="J2151" s="34"/>
      <c r="K2151" s="72">
        <v>230424</v>
      </c>
      <c r="L2151" s="36">
        <f t="shared" si="1329"/>
        <v>124.49962238542861</v>
      </c>
      <c r="M2151" s="28">
        <f>IF(L2139=0,0,L2151/L2139*100)</f>
        <v>51.107941379879641</v>
      </c>
      <c r="N2151" s="37">
        <f t="shared" si="1349"/>
        <v>-8.2822138248361163</v>
      </c>
      <c r="O2151" s="29">
        <f t="shared" si="1330"/>
        <v>3138.5327305605788</v>
      </c>
      <c r="P2151" s="30">
        <f t="shared" si="1331"/>
        <v>83.335985533453893</v>
      </c>
      <c r="Q2151" s="6">
        <f t="shared" si="1345"/>
        <v>90.886075949367083</v>
      </c>
      <c r="R2151" s="7">
        <f t="shared" si="1346"/>
        <v>86.292947558770337</v>
      </c>
      <c r="S2151" s="8">
        <f t="shared" si="1347"/>
        <v>91.71578200292393</v>
      </c>
      <c r="T2151" s="9">
        <f t="shared" si="1348"/>
        <v>252</v>
      </c>
      <c r="U2151" s="51"/>
      <c r="V2151" s="1"/>
      <c r="W2151" s="1"/>
      <c r="X2151" s="1"/>
      <c r="Y2151" s="1"/>
      <c r="Z2151" s="1"/>
      <c r="AA2151" s="1"/>
      <c r="AB2151" s="1"/>
      <c r="AC2151" s="1"/>
      <c r="AD2151" s="1"/>
      <c r="AE2151" s="1"/>
    </row>
    <row r="2152" spans="1:31">
      <c r="A2152" s="1"/>
      <c r="B2152" s="31">
        <f t="shared" si="1350"/>
        <v>2003</v>
      </c>
      <c r="C2152" s="33">
        <v>57</v>
      </c>
      <c r="D2152" s="34"/>
      <c r="E2152" s="35">
        <v>1955</v>
      </c>
      <c r="F2152" s="35">
        <v>1901</v>
      </c>
      <c r="G2152" s="35"/>
      <c r="H2152" s="35">
        <v>7005636</v>
      </c>
      <c r="I2152" s="34">
        <v>6792316</v>
      </c>
      <c r="J2152" s="34"/>
      <c r="K2152" s="72">
        <v>168598</v>
      </c>
      <c r="L2152" s="36">
        <f t="shared" si="1329"/>
        <v>137.36278826605297</v>
      </c>
      <c r="M2152" s="28">
        <f>IF(L2139=0,0,L2152/L2139*100)</f>
        <v>56.388358422040575</v>
      </c>
      <c r="N2152" s="37">
        <f t="shared" si="1349"/>
        <v>10.331891482210525</v>
      </c>
      <c r="O2152" s="29">
        <f t="shared" si="1330"/>
        <v>3583.4455242966751</v>
      </c>
      <c r="P2152" s="30">
        <f t="shared" si="1331"/>
        <v>86.239386189258312</v>
      </c>
      <c r="Q2152" s="15">
        <f t="shared" si="1345"/>
        <v>97.237851662404097</v>
      </c>
      <c r="R2152" s="16">
        <f t="shared" si="1346"/>
        <v>0</v>
      </c>
      <c r="S2152" s="17">
        <f t="shared" si="1347"/>
        <v>96.955023069996784</v>
      </c>
      <c r="T2152" s="18">
        <f t="shared" si="1348"/>
        <v>54</v>
      </c>
      <c r="U2152" s="51"/>
      <c r="V2152" s="1"/>
      <c r="W2152" s="1"/>
      <c r="X2152" s="1"/>
      <c r="Y2152" s="1"/>
      <c r="Z2152" s="1"/>
      <c r="AA2152" s="1"/>
      <c r="AB2152" s="1"/>
      <c r="AC2152" s="1"/>
      <c r="AD2152" s="1"/>
      <c r="AE2152" s="1"/>
    </row>
    <row r="2153" spans="1:31">
      <c r="A2153" s="1"/>
      <c r="B2153" s="31">
        <f t="shared" si="1350"/>
        <v>2004</v>
      </c>
      <c r="C2153" s="33">
        <v>73</v>
      </c>
      <c r="D2153" s="34"/>
      <c r="E2153" s="35">
        <v>2696</v>
      </c>
      <c r="F2153" s="35">
        <v>2642</v>
      </c>
      <c r="G2153" s="35"/>
      <c r="H2153" s="35">
        <v>8812447</v>
      </c>
      <c r="I2153" s="34">
        <v>8637284</v>
      </c>
      <c r="J2153" s="34"/>
      <c r="K2153" s="72">
        <v>230150</v>
      </c>
      <c r="L2153" s="36">
        <f t="shared" si="1329"/>
        <v>126.57836647256137</v>
      </c>
      <c r="M2153" s="28">
        <f>IF(L2139=0,0,L2153/L2139*100)</f>
        <v>51.96127995965503</v>
      </c>
      <c r="N2153" s="37">
        <f t="shared" si="1349"/>
        <v>-7.8510504406795025</v>
      </c>
      <c r="O2153" s="29">
        <f t="shared" si="1330"/>
        <v>3268.7117952522253</v>
      </c>
      <c r="P2153" s="30">
        <f t="shared" si="1331"/>
        <v>85.367210682492583</v>
      </c>
      <c r="Q2153" s="6">
        <f t="shared" si="1345"/>
        <v>97.997032640949556</v>
      </c>
      <c r="R2153" s="7">
        <f t="shared" si="1346"/>
        <v>0</v>
      </c>
      <c r="S2153" s="8">
        <f t="shared" si="1347"/>
        <v>98.012322797515822</v>
      </c>
      <c r="T2153" s="9">
        <f t="shared" si="1348"/>
        <v>54</v>
      </c>
      <c r="U2153" s="51"/>
      <c r="V2153" s="1"/>
      <c r="W2153" s="1"/>
      <c r="X2153" s="1"/>
      <c r="Y2153" s="1"/>
      <c r="Z2153" s="1"/>
      <c r="AA2153" s="1"/>
      <c r="AB2153" s="1"/>
      <c r="AC2153" s="1"/>
      <c r="AD2153" s="1"/>
      <c r="AE2153" s="1"/>
    </row>
    <row r="2154" spans="1:31">
      <c r="A2154" s="1"/>
      <c r="B2154" s="31">
        <f t="shared" si="1350"/>
        <v>2005</v>
      </c>
      <c r="C2154" s="33">
        <v>57</v>
      </c>
      <c r="D2154" s="34"/>
      <c r="E2154" s="35">
        <v>2065</v>
      </c>
      <c r="F2154" s="35">
        <v>2018</v>
      </c>
      <c r="G2154" s="35"/>
      <c r="H2154" s="35">
        <v>7050836</v>
      </c>
      <c r="I2154" s="34">
        <v>6906118</v>
      </c>
      <c r="J2154" s="34"/>
      <c r="K2154" s="72">
        <v>176459</v>
      </c>
      <c r="L2154" s="36">
        <f t="shared" si="1329"/>
        <v>132.09024550790835</v>
      </c>
      <c r="M2154" s="28">
        <f>IF(L2139=0,0,L2154/L2139*100)</f>
        <v>54.223943775288177</v>
      </c>
      <c r="N2154" s="37">
        <f t="shared" si="1349"/>
        <v>4.3545190137540599</v>
      </c>
      <c r="O2154" s="29">
        <f t="shared" si="1330"/>
        <v>3414.4484261501211</v>
      </c>
      <c r="P2154" s="30">
        <f t="shared" si="1331"/>
        <v>85.452300242130747</v>
      </c>
      <c r="Q2154" s="6">
        <f t="shared" si="1345"/>
        <v>97.723970944309926</v>
      </c>
      <c r="R2154" s="7">
        <f t="shared" si="1346"/>
        <v>0</v>
      </c>
      <c r="S2154" s="8">
        <f t="shared" si="1347"/>
        <v>97.94750579931231</v>
      </c>
      <c r="T2154" s="9">
        <f t="shared" si="1348"/>
        <v>47</v>
      </c>
      <c r="U2154" s="51"/>
      <c r="V2154" s="1"/>
      <c r="W2154" s="1"/>
      <c r="X2154" s="1"/>
      <c r="Y2154" s="1"/>
      <c r="Z2154" s="1"/>
      <c r="AA2154" s="1"/>
      <c r="AB2154" s="1"/>
      <c r="AC2154" s="1"/>
      <c r="AD2154" s="1"/>
      <c r="AE2154" s="1"/>
    </row>
    <row r="2155" spans="1:31">
      <c r="A2155" s="1"/>
      <c r="B2155" s="31">
        <f t="shared" si="1350"/>
        <v>2006</v>
      </c>
      <c r="C2155" s="33">
        <v>98</v>
      </c>
      <c r="D2155" s="34">
        <v>0</v>
      </c>
      <c r="E2155" s="35">
        <v>3189</v>
      </c>
      <c r="F2155" s="35">
        <v>3006</v>
      </c>
      <c r="G2155" s="35">
        <v>0</v>
      </c>
      <c r="H2155" s="35">
        <v>10602211</v>
      </c>
      <c r="I2155" s="34">
        <v>10038537</v>
      </c>
      <c r="J2155" s="34">
        <v>0</v>
      </c>
      <c r="K2155" s="72">
        <v>256751</v>
      </c>
      <c r="L2155" s="36">
        <f t="shared" ref="L2155:L2160" si="1351">IF(H2155=0,0,H2155/K2155*3.30578)</f>
        <v>136.50804506926943</v>
      </c>
      <c r="M2155" s="28">
        <f>IF(L2139=0,0,L2155/L2139*100)</f>
        <v>56.037480528926764</v>
      </c>
      <c r="N2155" s="37">
        <f t="shared" si="1349"/>
        <v>3.3445312667668423</v>
      </c>
      <c r="O2155" s="29">
        <f t="shared" ref="O2155:O2168" si="1352">IF(H2155=0,0,H2155/E2155)</f>
        <v>3324.6193164001256</v>
      </c>
      <c r="P2155" s="30">
        <f t="shared" ref="P2155:P2168" si="1353">IF(K2155=0,0,K2155/E2155)</f>
        <v>80.511445594230167</v>
      </c>
      <c r="Q2155" s="6"/>
      <c r="R2155" s="7"/>
      <c r="S2155" s="8"/>
      <c r="T2155" s="9"/>
      <c r="U2155" s="51"/>
      <c r="V2155" s="1"/>
      <c r="W2155" s="1"/>
      <c r="X2155" s="1"/>
      <c r="Y2155" s="1"/>
      <c r="Z2155" s="1"/>
      <c r="AA2155" s="1"/>
      <c r="AB2155" s="1"/>
      <c r="AC2155" s="1"/>
      <c r="AD2155" s="1"/>
      <c r="AE2155" s="1"/>
    </row>
    <row r="2156" spans="1:31">
      <c r="A2156" s="1"/>
      <c r="B2156" s="31">
        <f t="shared" si="1350"/>
        <v>2007</v>
      </c>
      <c r="C2156" s="33">
        <v>68</v>
      </c>
      <c r="D2156" s="34"/>
      <c r="E2156" s="35">
        <v>1940</v>
      </c>
      <c r="F2156" s="35">
        <v>1771</v>
      </c>
      <c r="G2156" s="35"/>
      <c r="H2156" s="35">
        <v>6808079</v>
      </c>
      <c r="I2156" s="34">
        <v>6216539</v>
      </c>
      <c r="J2156" s="34"/>
      <c r="K2156" s="72">
        <v>155219</v>
      </c>
      <c r="L2156" s="36">
        <f t="shared" si="1351"/>
        <v>144.99520932759521</v>
      </c>
      <c r="M2156" s="28">
        <f>IF(L2139=0,0,L2156/L2139*100)</f>
        <v>59.521519155590831</v>
      </c>
      <c r="N2156" s="37">
        <f>IF(L2155=0,"     －",IF(L2156=0,"     －",(L2156-L2155)/L2155*100))</f>
        <v>6.2173363145146965</v>
      </c>
      <c r="O2156" s="29">
        <f t="shared" si="1352"/>
        <v>3509.3190721649485</v>
      </c>
      <c r="P2156" s="30">
        <f t="shared" si="1353"/>
        <v>80.009793814432996</v>
      </c>
      <c r="Q2156" s="6"/>
      <c r="R2156" s="7"/>
      <c r="S2156" s="8"/>
      <c r="T2156" s="9"/>
      <c r="U2156" s="51"/>
      <c r="V2156" s="1"/>
      <c r="W2156" s="1"/>
      <c r="X2156" s="1"/>
      <c r="Y2156" s="1"/>
      <c r="Z2156" s="1"/>
      <c r="AA2156" s="1"/>
      <c r="AB2156" s="1"/>
      <c r="AC2156" s="1"/>
      <c r="AD2156" s="1"/>
      <c r="AE2156" s="1"/>
    </row>
    <row r="2157" spans="1:31">
      <c r="A2157" s="1"/>
      <c r="B2157" s="31">
        <f t="shared" si="1350"/>
        <v>2008</v>
      </c>
      <c r="C2157" s="33">
        <v>69</v>
      </c>
      <c r="D2157" s="34"/>
      <c r="E2157" s="35">
        <v>1639</v>
      </c>
      <c r="F2157" s="35">
        <v>1463</v>
      </c>
      <c r="G2157" s="35"/>
      <c r="H2157" s="35">
        <v>5823122</v>
      </c>
      <c r="I2157" s="34">
        <v>5220414</v>
      </c>
      <c r="J2157" s="34"/>
      <c r="K2157" s="72">
        <v>129198</v>
      </c>
      <c r="L2157" s="36">
        <f t="shared" si="1351"/>
        <v>148.99580678617318</v>
      </c>
      <c r="M2157" s="28">
        <f>IF(L2139=0,0,L2157/L2139*100)</f>
        <v>61.163791609755549</v>
      </c>
      <c r="N2157" s="37">
        <f>IF(L2156=0,"     －",IF(L2157=0,"     －",(L2157-L2156)/L2156*100))</f>
        <v>2.7591238890791305</v>
      </c>
      <c r="O2157" s="29">
        <f t="shared" si="1352"/>
        <v>3552.8505186089078</v>
      </c>
      <c r="P2157" s="30">
        <f t="shared" si="1353"/>
        <v>78.827333740085422</v>
      </c>
      <c r="Q2157" s="6"/>
      <c r="R2157" s="7"/>
      <c r="S2157" s="8"/>
      <c r="T2157" s="9"/>
      <c r="U2157" s="51"/>
      <c r="V2157" s="1"/>
      <c r="W2157" s="1"/>
      <c r="X2157" s="1"/>
      <c r="Y2157" s="1"/>
      <c r="Z2157" s="1"/>
      <c r="AA2157" s="1"/>
      <c r="AB2157" s="1"/>
      <c r="AC2157" s="1"/>
      <c r="AD2157" s="1"/>
      <c r="AE2157" s="1"/>
    </row>
    <row r="2158" spans="1:31">
      <c r="A2158" s="1"/>
      <c r="B2158" s="31">
        <f t="shared" si="1350"/>
        <v>2009</v>
      </c>
      <c r="C2158" s="33">
        <v>62</v>
      </c>
      <c r="D2158" s="34"/>
      <c r="E2158" s="35">
        <v>1312</v>
      </c>
      <c r="F2158" s="35">
        <v>1242</v>
      </c>
      <c r="G2158" s="35"/>
      <c r="H2158" s="35">
        <v>5066576</v>
      </c>
      <c r="I2158" s="34">
        <v>4784598</v>
      </c>
      <c r="J2158" s="34"/>
      <c r="K2158" s="72">
        <v>106876</v>
      </c>
      <c r="L2158" s="36">
        <f t="shared" si="1351"/>
        <v>156.7141884920843</v>
      </c>
      <c r="M2158" s="28">
        <f>IF(L2139=0,0,L2158/L2139*100)</f>
        <v>64.332239772208837</v>
      </c>
      <c r="N2158" s="37">
        <f>IF(L2157=0,"     －",IF(L2158=0,"     －",(L2158-L2157)/L2157*100))</f>
        <v>5.1802677353114568</v>
      </c>
      <c r="O2158" s="29">
        <f t="shared" si="1352"/>
        <v>3861.7195121951218</v>
      </c>
      <c r="P2158" s="30">
        <f t="shared" si="1353"/>
        <v>81.46036585365853</v>
      </c>
      <c r="Q2158" s="6"/>
      <c r="R2158" s="7"/>
      <c r="S2158" s="8"/>
      <c r="T2158" s="9"/>
      <c r="U2158" s="51"/>
      <c r="V2158" s="1"/>
      <c r="W2158" s="1"/>
      <c r="X2158" s="1"/>
      <c r="Y2158" s="1"/>
      <c r="Z2158" s="1"/>
      <c r="AA2158" s="1"/>
      <c r="AB2158" s="1"/>
      <c r="AC2158" s="1"/>
      <c r="AD2158" s="1"/>
      <c r="AE2158" s="1"/>
    </row>
    <row r="2159" spans="1:31">
      <c r="A2159" s="1"/>
      <c r="B2159" s="31">
        <f t="shared" si="1350"/>
        <v>2010</v>
      </c>
      <c r="C2159" s="33">
        <v>51</v>
      </c>
      <c r="D2159" s="34"/>
      <c r="E2159" s="35">
        <v>1296</v>
      </c>
      <c r="F2159" s="35">
        <v>1194</v>
      </c>
      <c r="G2159" s="35"/>
      <c r="H2159" s="35">
        <v>4800876</v>
      </c>
      <c r="I2159" s="34">
        <v>4429987</v>
      </c>
      <c r="J2159" s="34"/>
      <c r="K2159" s="72">
        <v>102308</v>
      </c>
      <c r="L2159" s="36">
        <f t="shared" si="1351"/>
        <v>155.12608850998944</v>
      </c>
      <c r="M2159" s="28">
        <f>IF(L2139=0,0,L2159/L2139*100)</f>
        <v>63.680313933116572</v>
      </c>
      <c r="N2159" s="37">
        <f>IF(L2158=0,"     －",IF(L2159=0,"     －",(L2159-L2158)/L2158*100))</f>
        <v>-1.0133734522545008</v>
      </c>
      <c r="O2159" s="29">
        <f t="shared" si="1352"/>
        <v>3704.3796296296296</v>
      </c>
      <c r="P2159" s="30">
        <f t="shared" si="1353"/>
        <v>78.941358024691354</v>
      </c>
      <c r="Q2159" s="6"/>
      <c r="R2159" s="7"/>
      <c r="S2159" s="8"/>
      <c r="T2159" s="9"/>
      <c r="U2159" s="51"/>
      <c r="V2159" s="1"/>
      <c r="W2159" s="1"/>
      <c r="X2159" s="1"/>
      <c r="Y2159" s="1"/>
      <c r="Z2159" s="1"/>
      <c r="AA2159" s="1"/>
      <c r="AB2159" s="1"/>
      <c r="AC2159" s="1"/>
      <c r="AD2159" s="1"/>
      <c r="AE2159" s="1"/>
    </row>
    <row r="2160" spans="1:31">
      <c r="A2160" s="1"/>
      <c r="B2160" s="31">
        <f t="shared" si="1350"/>
        <v>2011</v>
      </c>
      <c r="C2160" s="33">
        <v>32</v>
      </c>
      <c r="D2160" s="34"/>
      <c r="E2160" s="35">
        <v>872</v>
      </c>
      <c r="F2160" s="35">
        <v>812</v>
      </c>
      <c r="G2160" s="35"/>
      <c r="H2160" s="35">
        <v>2788577</v>
      </c>
      <c r="I2160" s="34">
        <v>2596225</v>
      </c>
      <c r="J2160" s="34"/>
      <c r="K2160" s="72">
        <v>67607</v>
      </c>
      <c r="L2160" s="36">
        <f t="shared" si="1351"/>
        <v>136.35307105861818</v>
      </c>
      <c r="M2160" s="28">
        <f>IF(L2139=0,0,L2160/L2139*100)</f>
        <v>55.973862643988539</v>
      </c>
      <c r="N2160" s="37">
        <f>IF(L2159=0,"     －",IF(L2160=0,"     －",(L2160-L2159)/L2159*100))</f>
        <v>-12.10177967593269</v>
      </c>
      <c r="O2160" s="29">
        <f t="shared" si="1352"/>
        <v>3197.9094036697247</v>
      </c>
      <c r="P2160" s="30">
        <f t="shared" si="1353"/>
        <v>77.530963302752298</v>
      </c>
      <c r="Q2160" s="6"/>
      <c r="R2160" s="7"/>
      <c r="S2160" s="8"/>
      <c r="T2160" s="9"/>
      <c r="U2160" s="51"/>
      <c r="V2160" s="1"/>
      <c r="W2160" s="1"/>
      <c r="X2160" s="1"/>
      <c r="Y2160" s="1"/>
      <c r="Z2160" s="1"/>
      <c r="AA2160" s="1"/>
      <c r="AB2160" s="1"/>
      <c r="AC2160" s="1"/>
      <c r="AD2160" s="1"/>
      <c r="AE2160" s="1"/>
    </row>
    <row r="2161" spans="1:31">
      <c r="A2161" s="1"/>
      <c r="B2161" s="31">
        <f t="shared" si="1350"/>
        <v>2012</v>
      </c>
      <c r="C2161" s="33">
        <v>36</v>
      </c>
      <c r="D2161" s="34"/>
      <c r="E2161" s="35">
        <v>691</v>
      </c>
      <c r="F2161" s="35">
        <v>524</v>
      </c>
      <c r="G2161" s="35"/>
      <c r="H2161" s="35">
        <v>2142380</v>
      </c>
      <c r="I2161" s="34">
        <v>1649279</v>
      </c>
      <c r="J2161" s="34"/>
      <c r="K2161" s="72">
        <v>52323</v>
      </c>
      <c r="L2161" s="36">
        <f>IF(H2161=0,0,H2161/K2161*3.30578)</f>
        <v>135.35609495632897</v>
      </c>
      <c r="M2161" s="28">
        <f>IF(L2139=0,0,L2161/L2139*100)</f>
        <v>55.564597176217113</v>
      </c>
      <c r="N2161" s="37">
        <f t="shared" ref="N2161:N2163" si="1354">IF(L2160=0,"     －",IF(L2161=0,"     －",(L2161-L2160)/L2160*100))</f>
        <v>-0.73117245878577242</v>
      </c>
      <c r="O2161" s="29">
        <f t="shared" si="1352"/>
        <v>3100.4052098408106</v>
      </c>
      <c r="P2161" s="30">
        <f t="shared" si="1353"/>
        <v>75.720694645441384</v>
      </c>
      <c r="Q2161" s="6"/>
      <c r="R2161" s="7"/>
      <c r="S2161" s="8"/>
      <c r="T2161" s="9"/>
      <c r="U2161" s="51"/>
      <c r="V2161" s="1"/>
      <c r="W2161" s="1"/>
      <c r="X2161" s="1"/>
      <c r="Y2161" s="1"/>
      <c r="Z2161" s="1"/>
      <c r="AA2161" s="1"/>
      <c r="AB2161" s="1"/>
      <c r="AC2161" s="1"/>
      <c r="AD2161" s="1"/>
      <c r="AE2161" s="1"/>
    </row>
    <row r="2162" spans="1:31">
      <c r="A2162" s="1"/>
      <c r="B2162" s="31">
        <f t="shared" si="1350"/>
        <v>2013</v>
      </c>
      <c r="C2162" s="33">
        <v>29</v>
      </c>
      <c r="D2162" s="34"/>
      <c r="E2162" s="35">
        <v>1059</v>
      </c>
      <c r="F2162" s="35">
        <v>1026</v>
      </c>
      <c r="G2162" s="35"/>
      <c r="H2162" s="35">
        <v>3959652</v>
      </c>
      <c r="I2162" s="34">
        <v>3823914</v>
      </c>
      <c r="J2162" s="34"/>
      <c r="K2162" s="72">
        <v>87679</v>
      </c>
      <c r="L2162" s="36">
        <f>IF(H2162=0,0,H2162/K2162*3.30578)</f>
        <v>149.29160219163083</v>
      </c>
      <c r="M2162" s="28">
        <f>IF(L2139=0,0,L2162/L2139*100)</f>
        <v>61.28521763461341</v>
      </c>
      <c r="N2162" s="37">
        <f t="shared" si="1354"/>
        <v>10.295441250575365</v>
      </c>
      <c r="O2162" s="29">
        <f t="shared" si="1352"/>
        <v>3739.0481586402266</v>
      </c>
      <c r="P2162" s="30">
        <f t="shared" si="1353"/>
        <v>82.794145420207741</v>
      </c>
      <c r="Q2162" s="6"/>
      <c r="R2162" s="7"/>
      <c r="S2162" s="8"/>
      <c r="T2162" s="9"/>
      <c r="U2162" s="51"/>
      <c r="V2162" s="1"/>
      <c r="W2162" s="1"/>
      <c r="X2162" s="1"/>
      <c r="Y2162" s="1"/>
      <c r="Z2162" s="1"/>
      <c r="AA2162" s="1"/>
      <c r="AB2162" s="1"/>
      <c r="AC2162" s="1"/>
      <c r="AD2162" s="1"/>
      <c r="AE2162" s="1"/>
    </row>
    <row r="2163" spans="1:31">
      <c r="A2163" s="1"/>
      <c r="B2163" s="31">
        <f t="shared" si="1350"/>
        <v>2014</v>
      </c>
      <c r="C2163" s="33">
        <v>45</v>
      </c>
      <c r="D2163" s="34"/>
      <c r="E2163" s="35">
        <v>1075</v>
      </c>
      <c r="F2163" s="35">
        <v>1022</v>
      </c>
      <c r="G2163" s="35"/>
      <c r="H2163" s="35">
        <v>4057223</v>
      </c>
      <c r="I2163" s="34">
        <v>3867997</v>
      </c>
      <c r="J2163" s="34"/>
      <c r="K2163" s="72">
        <v>86652</v>
      </c>
      <c r="L2163" s="36">
        <f>IF(H2163=0,0,H2163/K2163*3.30578)</f>
        <v>154.78334774661866</v>
      </c>
      <c r="M2163" s="28">
        <f>IF(L2139=0,0,L2163/L2139*100)</f>
        <v>63.539616519684905</v>
      </c>
      <c r="N2163" s="37">
        <f t="shared" si="1354"/>
        <v>3.6785361496346058</v>
      </c>
      <c r="O2163" s="29">
        <f t="shared" si="1352"/>
        <v>3774.1609302325583</v>
      </c>
      <c r="P2163" s="30">
        <f t="shared" si="1353"/>
        <v>80.606511627906983</v>
      </c>
      <c r="Q2163" s="6"/>
      <c r="R2163" s="7"/>
      <c r="S2163" s="8"/>
      <c r="T2163" s="9"/>
      <c r="U2163" s="51"/>
      <c r="V2163" s="1"/>
      <c r="W2163" s="1"/>
      <c r="X2163" s="1"/>
      <c r="Y2163" s="1"/>
      <c r="Z2163" s="1"/>
      <c r="AA2163" s="1"/>
      <c r="AB2163" s="1"/>
      <c r="AC2163" s="1"/>
      <c r="AD2163" s="1"/>
      <c r="AE2163" s="1"/>
    </row>
    <row r="2164" spans="1:31">
      <c r="A2164" s="1"/>
      <c r="B2164" s="31">
        <f t="shared" ref="B2164:B2173" si="1355">B2163+1</f>
        <v>2015</v>
      </c>
      <c r="C2164" s="33">
        <v>18</v>
      </c>
      <c r="D2164" s="34"/>
      <c r="E2164" s="35">
        <v>461</v>
      </c>
      <c r="F2164" s="35">
        <v>441</v>
      </c>
      <c r="G2164" s="35"/>
      <c r="H2164" s="35">
        <v>1800517</v>
      </c>
      <c r="I2164" s="34">
        <v>1724217</v>
      </c>
      <c r="J2164" s="34"/>
      <c r="K2164" s="72">
        <v>36076</v>
      </c>
      <c r="L2164" s="36">
        <f>IF(H2164=0,0,H2164/K2164*3.30578)</f>
        <v>164.98816632276305</v>
      </c>
      <c r="M2164" s="28">
        <f>IF(L2139=0,0,L2164/L2139*100)</f>
        <v>67.728763921010156</v>
      </c>
      <c r="N2164" s="37">
        <f>IF(L2163=0,"     －",IF(L2164=0,"     －",(L2164-L2163)/L2163*100))</f>
        <v>6.5929692855912023</v>
      </c>
      <c r="O2164" s="29">
        <f t="shared" si="1352"/>
        <v>3905.6767895878525</v>
      </c>
      <c r="P2164" s="30">
        <f t="shared" si="1353"/>
        <v>78.255965292841651</v>
      </c>
      <c r="Q2164" s="6"/>
      <c r="R2164" s="7"/>
      <c r="S2164" s="8"/>
      <c r="T2164" s="9"/>
      <c r="U2164" s="51"/>
      <c r="V2164" s="1"/>
      <c r="W2164" s="1"/>
      <c r="X2164" s="1"/>
      <c r="Y2164" s="1"/>
      <c r="Z2164" s="1"/>
      <c r="AA2164" s="1"/>
      <c r="AB2164" s="1"/>
      <c r="AC2164" s="1"/>
      <c r="AD2164" s="1"/>
      <c r="AE2164" s="1"/>
    </row>
    <row r="2165" spans="1:31">
      <c r="A2165" s="1"/>
      <c r="B2165" s="31">
        <f t="shared" si="1355"/>
        <v>2016</v>
      </c>
      <c r="C2165" s="33">
        <v>24</v>
      </c>
      <c r="D2165" s="34"/>
      <c r="E2165" s="35">
        <v>510</v>
      </c>
      <c r="F2165" s="35">
        <v>473</v>
      </c>
      <c r="G2165" s="35"/>
      <c r="H2165" s="35">
        <v>1961220</v>
      </c>
      <c r="I2165" s="34">
        <v>1826466</v>
      </c>
      <c r="J2165" s="34"/>
      <c r="K2165" s="72">
        <v>37605</v>
      </c>
      <c r="L2165" s="36">
        <f>IF(H2165=0,0,H2165/K2165*3.30578)</f>
        <v>172.40691002792181</v>
      </c>
      <c r="M2165" s="28">
        <f>IF(L2139=0,0,L2165/L2139*100)</f>
        <v>70.774208647113852</v>
      </c>
      <c r="N2165" s="37">
        <f>IF(L2164=0,"     －",IF(L2165=0,"     －",(L2165-L2164)/L2164*100))</f>
        <v>4.4965307939998684</v>
      </c>
      <c r="O2165" s="29">
        <f t="shared" si="1352"/>
        <v>3845.5294117647059</v>
      </c>
      <c r="P2165" s="30">
        <f t="shared" si="1353"/>
        <v>73.735294117647058</v>
      </c>
      <c r="Q2165" s="6"/>
      <c r="R2165" s="7"/>
      <c r="S2165" s="8"/>
      <c r="T2165" s="9"/>
      <c r="U2165" s="51"/>
      <c r="V2165" s="1"/>
      <c r="W2165" s="1"/>
      <c r="X2165" s="1"/>
      <c r="Y2165" s="1"/>
      <c r="Z2165" s="1"/>
      <c r="AA2165" s="1"/>
      <c r="AB2165" s="1"/>
      <c r="AC2165" s="1"/>
      <c r="AD2165" s="1"/>
      <c r="AE2165" s="1"/>
    </row>
    <row r="2166" spans="1:31">
      <c r="A2166" s="1"/>
      <c r="B2166" s="31">
        <f t="shared" si="1355"/>
        <v>2017</v>
      </c>
      <c r="C2166" s="33">
        <v>44</v>
      </c>
      <c r="D2166" s="34"/>
      <c r="E2166" s="35">
        <v>719</v>
      </c>
      <c r="F2166" s="35">
        <v>672</v>
      </c>
      <c r="G2166" s="35"/>
      <c r="H2166" s="35">
        <v>3077566</v>
      </c>
      <c r="I2166" s="34">
        <v>2893546</v>
      </c>
      <c r="J2166" s="34"/>
      <c r="K2166" s="72">
        <v>53993</v>
      </c>
      <c r="L2166" s="36">
        <f t="shared" ref="L2166:L2173" si="1356">IF(H2166=0,0,H2166/K2166*3.30578)</f>
        <v>188.42731708702979</v>
      </c>
      <c r="M2166" s="28">
        <f>IF(L2139=0,0,L2166/L2139*100)</f>
        <v>77.35069465703873</v>
      </c>
      <c r="N2166" s="37">
        <f>IF(L2165=0,"     －",IF(L2166=0,"     －",(L2166-L2165)/L2165*100))</f>
        <v>9.2922070562678893</v>
      </c>
      <c r="O2166" s="29">
        <f t="shared" si="1352"/>
        <v>4280.3421418636999</v>
      </c>
      <c r="P2166" s="30">
        <f t="shared" si="1353"/>
        <v>75.094575799721838</v>
      </c>
      <c r="Q2166" s="6"/>
      <c r="R2166" s="7"/>
      <c r="S2166" s="8"/>
      <c r="T2166" s="9"/>
      <c r="U2166" s="51"/>
      <c r="V2166" s="1"/>
      <c r="W2166" s="1"/>
      <c r="X2166" s="1"/>
      <c r="Y2166" s="1"/>
      <c r="Z2166" s="1"/>
      <c r="AA2166" s="1"/>
      <c r="AB2166" s="1"/>
      <c r="AC2166" s="1"/>
      <c r="AD2166" s="1"/>
      <c r="AE2166" s="1"/>
    </row>
    <row r="2167" spans="1:31">
      <c r="A2167" s="1"/>
      <c r="B2167" s="31">
        <f t="shared" si="1355"/>
        <v>2018</v>
      </c>
      <c r="C2167" s="33">
        <v>36</v>
      </c>
      <c r="D2167" s="34"/>
      <c r="E2167" s="35">
        <v>566</v>
      </c>
      <c r="F2167" s="35">
        <v>547</v>
      </c>
      <c r="G2167" s="35"/>
      <c r="H2167" s="35">
        <v>2457234</v>
      </c>
      <c r="I2167" s="34">
        <v>2375160</v>
      </c>
      <c r="J2167" s="34"/>
      <c r="K2167" s="72">
        <v>43138</v>
      </c>
      <c r="L2167" s="36">
        <f t="shared" si="1356"/>
        <v>188.3043954870416</v>
      </c>
      <c r="M2167" s="28">
        <f>IF(L2139=0,0,L2167/L2139*100)</f>
        <v>77.300234504580843</v>
      </c>
      <c r="N2167" s="37">
        <f>IF(L2166=0,"     －",IF(L2167=0,"     －",(L2167-L2166)/L2166*100))</f>
        <v>-6.5235551770561159E-2</v>
      </c>
      <c r="O2167" s="29">
        <f t="shared" si="1352"/>
        <v>4341.4028268551237</v>
      </c>
      <c r="P2167" s="30">
        <f t="shared" si="1353"/>
        <v>76.215547703180206</v>
      </c>
      <c r="Q2167" s="6"/>
      <c r="R2167" s="7"/>
      <c r="S2167" s="8"/>
      <c r="T2167" s="9"/>
      <c r="U2167" s="51"/>
      <c r="V2167" s="1"/>
      <c r="W2167" s="1"/>
      <c r="X2167" s="1"/>
      <c r="Y2167" s="1"/>
      <c r="Z2167" s="1"/>
      <c r="AA2167" s="1"/>
      <c r="AB2167" s="1"/>
      <c r="AC2167" s="1"/>
      <c r="AD2167" s="1"/>
      <c r="AE2167" s="1"/>
    </row>
    <row r="2168" spans="1:31">
      <c r="A2168" s="1"/>
      <c r="B2168" s="31">
        <f t="shared" si="1355"/>
        <v>2019</v>
      </c>
      <c r="C2168" s="33">
        <v>41</v>
      </c>
      <c r="D2168" s="34"/>
      <c r="E2168" s="35">
        <v>818</v>
      </c>
      <c r="F2168" s="35">
        <v>785</v>
      </c>
      <c r="G2168" s="35"/>
      <c r="H2168" s="35">
        <v>3845652</v>
      </c>
      <c r="I2168" s="34">
        <v>3712795</v>
      </c>
      <c r="J2168" s="34"/>
      <c r="K2168" s="72">
        <v>63509</v>
      </c>
      <c r="L2168" s="36">
        <f t="shared" si="1356"/>
        <v>200.17445509392368</v>
      </c>
      <c r="M2168" s="28">
        <f>IF(L2139=0,0,L2168/L2139*100)</f>
        <v>82.172974669897286</v>
      </c>
      <c r="N2168" s="37">
        <f>IF(L2167=0,"     －",IF(L2168=0,"     －",(L2168-L2167)/L2167*100))</f>
        <v>6.3036550879126629</v>
      </c>
      <c r="O2168" s="29">
        <f t="shared" si="1352"/>
        <v>4701.2860635696825</v>
      </c>
      <c r="P2168" s="30">
        <f t="shared" si="1353"/>
        <v>77.639364303178482</v>
      </c>
      <c r="Q2168" s="6"/>
      <c r="R2168" s="7"/>
      <c r="S2168" s="8"/>
      <c r="T2168" s="9"/>
      <c r="U2168" s="51"/>
      <c r="V2168" s="1"/>
      <c r="W2168" s="1"/>
      <c r="X2168" s="1"/>
      <c r="Y2168" s="1"/>
      <c r="Z2168" s="1"/>
      <c r="AA2168" s="1"/>
      <c r="AB2168" s="1"/>
      <c r="AC2168" s="1"/>
      <c r="AD2168" s="1"/>
      <c r="AE2168" s="1"/>
    </row>
    <row r="2169" spans="1:31">
      <c r="A2169" s="1"/>
      <c r="B2169" s="31">
        <f t="shared" si="1355"/>
        <v>2020</v>
      </c>
      <c r="C2169" s="33">
        <v>32</v>
      </c>
      <c r="D2169" s="34"/>
      <c r="E2169" s="35">
        <v>550</v>
      </c>
      <c r="F2169" s="35">
        <v>524</v>
      </c>
      <c r="G2169" s="35"/>
      <c r="H2169" s="35">
        <v>2416624</v>
      </c>
      <c r="I2169" s="34">
        <v>2316335</v>
      </c>
      <c r="J2169" s="34"/>
      <c r="K2169" s="72">
        <v>40920</v>
      </c>
      <c r="L2169" s="36">
        <f t="shared" si="1356"/>
        <v>195.23038335092863</v>
      </c>
      <c r="M2169" s="28">
        <f>IF(L2139=0,0,L2169/L2139*100)</f>
        <v>80.143399607921154</v>
      </c>
      <c r="N2169" s="37">
        <f t="shared" ref="N2169:N2173" si="1357">IF(L2168=0,"     －",IF(L2169=0,"     －",(L2169-L2168)/L2168*100))</f>
        <v>-2.4698814544919059</v>
      </c>
      <c r="O2169" s="29">
        <f>IF(H2169=0,0,H2169/E2169)</f>
        <v>4393.8618181818183</v>
      </c>
      <c r="P2169" s="30">
        <f>IF(K2169=0,0,K2169/E2169)</f>
        <v>74.400000000000006</v>
      </c>
      <c r="Q2169" s="6"/>
      <c r="R2169" s="7"/>
      <c r="S2169" s="8"/>
      <c r="T2169" s="9"/>
      <c r="U2169" s="51"/>
      <c r="V2169" s="1"/>
      <c r="W2169" s="1"/>
      <c r="X2169" s="1"/>
      <c r="Y2169" s="1"/>
      <c r="Z2169" s="1"/>
      <c r="AA2169" s="1"/>
      <c r="AB2169" s="1"/>
      <c r="AC2169" s="1"/>
      <c r="AD2169" s="1"/>
      <c r="AE2169" s="1"/>
    </row>
    <row r="2170" spans="1:31">
      <c r="A2170" s="1"/>
      <c r="B2170" s="31">
        <f t="shared" si="1355"/>
        <v>2021</v>
      </c>
      <c r="C2170" s="81">
        <v>49</v>
      </c>
      <c r="D2170" s="34"/>
      <c r="E2170" s="35">
        <v>580</v>
      </c>
      <c r="F2170" s="35">
        <v>555</v>
      </c>
      <c r="G2170" s="35"/>
      <c r="H2170" s="35">
        <v>2313372</v>
      </c>
      <c r="I2170" s="34">
        <v>2216046</v>
      </c>
      <c r="J2170" s="34"/>
      <c r="K2170" s="72">
        <v>40324</v>
      </c>
      <c r="L2170" s="36">
        <f t="shared" si="1356"/>
        <v>189.65129675032239</v>
      </c>
      <c r="M2170" s="28">
        <f>IF(L2139=0,0,L2170/L2139*100)</f>
        <v>77.853146629849249</v>
      </c>
      <c r="N2170" s="37">
        <f t="shared" si="1357"/>
        <v>-2.8576938204222957</v>
      </c>
      <c r="O2170" s="29">
        <f>IF(H2170=0,0,H2170/E2170)</f>
        <v>3988.5724137931034</v>
      </c>
      <c r="P2170" s="30">
        <f>IF(K2170=0,0,K2170/E2170)</f>
        <v>69.524137931034488</v>
      </c>
      <c r="Q2170" s="6"/>
      <c r="R2170" s="7"/>
      <c r="S2170" s="8"/>
      <c r="T2170" s="9"/>
      <c r="U2170" s="51"/>
      <c r="V2170" s="1"/>
      <c r="W2170" s="1"/>
      <c r="X2170" s="1"/>
      <c r="Y2170" s="1"/>
      <c r="Z2170" s="1"/>
      <c r="AA2170" s="1"/>
      <c r="AB2170" s="1"/>
      <c r="AC2170" s="1"/>
      <c r="AD2170" s="1"/>
      <c r="AE2170" s="1"/>
    </row>
    <row r="2171" spans="1:31">
      <c r="A2171" s="1"/>
      <c r="B2171" s="31">
        <f t="shared" si="1355"/>
        <v>2022</v>
      </c>
      <c r="C2171" s="81">
        <v>65</v>
      </c>
      <c r="D2171" s="34"/>
      <c r="E2171" s="35">
        <v>1708</v>
      </c>
      <c r="F2171" s="35">
        <v>1612</v>
      </c>
      <c r="G2171" s="35"/>
      <c r="H2171" s="35">
        <v>7975971</v>
      </c>
      <c r="I2171" s="34">
        <v>7578711</v>
      </c>
      <c r="J2171" s="34"/>
      <c r="K2171" s="72">
        <v>123577</v>
      </c>
      <c r="L2171" s="36">
        <f t="shared" si="1356"/>
        <v>213.36337192503458</v>
      </c>
      <c r="M2171" s="28">
        <f>IF(L2139=0,0,L2171/L2139*100)</f>
        <v>87.587114691798391</v>
      </c>
      <c r="N2171" s="37">
        <f t="shared" si="1357"/>
        <v>12.502986049143313</v>
      </c>
      <c r="O2171" s="29">
        <f>IF(H2171=0,0,H2171/E2171)</f>
        <v>4669.7722482435602</v>
      </c>
      <c r="P2171" s="30">
        <f>IF(K2171=0,0,K2171/E2171)</f>
        <v>72.351873536299763</v>
      </c>
      <c r="Q2171" s="6"/>
      <c r="R2171" s="7"/>
      <c r="S2171" s="8"/>
      <c r="T2171" s="9"/>
      <c r="U2171" s="5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</row>
    <row r="2172" spans="1:31">
      <c r="A2172" s="1"/>
      <c r="B2172" s="31">
        <f t="shared" si="1355"/>
        <v>2023</v>
      </c>
      <c r="C2172" s="81">
        <v>62</v>
      </c>
      <c r="D2172" s="34"/>
      <c r="E2172" s="35">
        <v>1234</v>
      </c>
      <c r="F2172" s="35">
        <v>1132</v>
      </c>
      <c r="G2172" s="35"/>
      <c r="H2172" s="35">
        <v>5666375</v>
      </c>
      <c r="I2172" s="34">
        <v>5189237</v>
      </c>
      <c r="J2172" s="34"/>
      <c r="K2172" s="72">
        <v>83998</v>
      </c>
      <c r="L2172" s="36">
        <f t="shared" si="1356"/>
        <v>223.00279944165334</v>
      </c>
      <c r="M2172" s="28">
        <f>IF(L2139=0,0,L2172/L2139*100)</f>
        <v>91.544165219468169</v>
      </c>
      <c r="N2172" s="37">
        <f t="shared" si="1357"/>
        <v>4.5178455091183949</v>
      </c>
      <c r="O2172" s="29">
        <f>IF(H2172=0,0,H2172/E2172)</f>
        <v>4591.876012965964</v>
      </c>
      <c r="P2172" s="30">
        <f>IF(K2172=0,0,K2172/E2172)</f>
        <v>68.069692058346845</v>
      </c>
      <c r="Q2172" s="6"/>
      <c r="R2172" s="7"/>
      <c r="S2172" s="8"/>
      <c r="T2172" s="9"/>
      <c r="U2172" s="5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</row>
    <row r="2173" spans="1:31">
      <c r="A2173" s="1"/>
      <c r="B2173" s="31">
        <f t="shared" si="1355"/>
        <v>2024</v>
      </c>
      <c r="C2173" s="81">
        <v>47</v>
      </c>
      <c r="D2173" s="34"/>
      <c r="E2173" s="35">
        <v>1218</v>
      </c>
      <c r="F2173" s="35">
        <v>1171</v>
      </c>
      <c r="G2173" s="35"/>
      <c r="H2173" s="35">
        <v>7360150</v>
      </c>
      <c r="I2173" s="34">
        <v>7069132</v>
      </c>
      <c r="J2173" s="34"/>
      <c r="K2173" s="72">
        <v>90494</v>
      </c>
      <c r="L2173" s="36">
        <f t="shared" si="1356"/>
        <v>268.86905946250579</v>
      </c>
      <c r="M2173" s="28">
        <f>IF(L2139=0,0,L2173/L2139*100)</f>
        <v>110.3725767724208</v>
      </c>
      <c r="N2173" s="37">
        <f t="shared" si="1357"/>
        <v>20.567571409727055</v>
      </c>
      <c r="O2173" s="29">
        <f>IF(H2173=0,0,H2173/E2173)</f>
        <v>6042.8160919540232</v>
      </c>
      <c r="P2173" s="30">
        <f>IF(K2173=0,0,K2173/E2173)</f>
        <v>74.297208538587853</v>
      </c>
      <c r="Q2173" s="6"/>
      <c r="R2173" s="7"/>
      <c r="S2173" s="8"/>
      <c r="T2173" s="9"/>
      <c r="U2173" s="5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</row>
    <row r="2174" spans="1:31">
      <c r="A2174" s="1"/>
      <c r="B2174" s="58" t="s">
        <v>88</v>
      </c>
      <c r="C2174" s="59">
        <v>25</v>
      </c>
      <c r="D2174" s="60">
        <v>10</v>
      </c>
      <c r="E2174" s="61">
        <v>1097</v>
      </c>
      <c r="F2174" s="61">
        <v>876</v>
      </c>
      <c r="G2174" s="61">
        <v>874</v>
      </c>
      <c r="H2174" s="61">
        <v>6034299</v>
      </c>
      <c r="I2174" s="60">
        <v>4685958</v>
      </c>
      <c r="J2174" s="60">
        <v>4654640</v>
      </c>
      <c r="K2174" s="73">
        <v>83794</v>
      </c>
      <c r="L2174" s="63">
        <f t="shared" si="1329"/>
        <v>238.06077939017112</v>
      </c>
      <c r="M2174" s="62">
        <v>100</v>
      </c>
      <c r="N2174" s="63"/>
      <c r="O2174" s="64">
        <f t="shared" si="1330"/>
        <v>5500.7283500455787</v>
      </c>
      <c r="P2174" s="65">
        <f t="shared" si="1331"/>
        <v>76.384685505925248</v>
      </c>
      <c r="Q2174" s="6">
        <f t="shared" ref="Q2174:Q2189" si="1358">IF(F2174=0,0,F2174/E2174*100)</f>
        <v>79.854147675478586</v>
      </c>
      <c r="R2174" s="7">
        <f t="shared" ref="R2174:R2189" si="1359">IF(G2174=0,0,G2174/E2174*100)</f>
        <v>79.671832269826808</v>
      </c>
      <c r="S2174" s="8">
        <f t="shared" ref="S2174:S2189" si="1360">IF(I2174=0,0,I2174/H2174*100)</f>
        <v>77.655383003062994</v>
      </c>
      <c r="T2174" s="9">
        <f t="shared" ref="T2174:T2189" si="1361">E2174-F2174</f>
        <v>221</v>
      </c>
      <c r="U2174" s="5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</row>
    <row r="2175" spans="1:31">
      <c r="A2175" s="1"/>
      <c r="B2175" s="31">
        <v>1991</v>
      </c>
      <c r="C2175" s="33">
        <v>17</v>
      </c>
      <c r="D2175" s="34">
        <v>2</v>
      </c>
      <c r="E2175" s="35">
        <v>867</v>
      </c>
      <c r="F2175" s="35">
        <v>570</v>
      </c>
      <c r="G2175" s="35">
        <v>481</v>
      </c>
      <c r="H2175" s="35">
        <v>4482055</v>
      </c>
      <c r="I2175" s="34">
        <v>2873911</v>
      </c>
      <c r="J2175" s="34">
        <v>2445802</v>
      </c>
      <c r="K2175" s="72">
        <v>62374</v>
      </c>
      <c r="L2175" s="36">
        <f t="shared" si="1329"/>
        <v>237.54589697470101</v>
      </c>
      <c r="M2175" s="28">
        <f>IF(L2174=0,0,L2175/L2174*100)</f>
        <v>99.783718083764555</v>
      </c>
      <c r="N2175" s="37">
        <f t="shared" ref="N2175:N2190" si="1362">IF(L2174=0,"     －",IF(L2175=0,"     －",(L2175-L2174)/L2174*100))</f>
        <v>-0.21628191623545098</v>
      </c>
      <c r="O2175" s="29">
        <f t="shared" si="1330"/>
        <v>5169.6136101499424</v>
      </c>
      <c r="P2175" s="30">
        <f t="shared" si="1331"/>
        <v>71.942329873125715</v>
      </c>
      <c r="Q2175" s="6">
        <f t="shared" si="1358"/>
        <v>65.743944636678194</v>
      </c>
      <c r="R2175" s="7">
        <f t="shared" si="1359"/>
        <v>55.478662053056517</v>
      </c>
      <c r="S2175" s="8">
        <f t="shared" si="1360"/>
        <v>64.120386742242118</v>
      </c>
      <c r="T2175" s="9">
        <f t="shared" si="1361"/>
        <v>297</v>
      </c>
      <c r="U2175" s="5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</row>
    <row r="2176" spans="1:31">
      <c r="A2176" s="1"/>
      <c r="B2176" s="31">
        <v>1992</v>
      </c>
      <c r="C2176" s="33">
        <v>20</v>
      </c>
      <c r="D2176" s="34">
        <v>14</v>
      </c>
      <c r="E2176" s="35">
        <v>610</v>
      </c>
      <c r="F2176" s="35">
        <v>550</v>
      </c>
      <c r="G2176" s="35">
        <v>522</v>
      </c>
      <c r="H2176" s="35">
        <v>2641156</v>
      </c>
      <c r="I2176" s="34">
        <v>2368833</v>
      </c>
      <c r="J2176" s="34">
        <v>2240962</v>
      </c>
      <c r="K2176" s="72">
        <v>41697</v>
      </c>
      <c r="L2176" s="36">
        <f t="shared" si="1329"/>
        <v>209.39349789385327</v>
      </c>
      <c r="M2176" s="28">
        <f>IF(L2174=0,0,L2176/L2174*100)</f>
        <v>87.957998974147074</v>
      </c>
      <c r="N2176" s="37">
        <f t="shared" si="1362"/>
        <v>-11.851351439610854</v>
      </c>
      <c r="O2176" s="29">
        <f t="shared" si="1330"/>
        <v>4329.7639344262298</v>
      </c>
      <c r="P2176" s="30">
        <f t="shared" si="1331"/>
        <v>68.355737704918027</v>
      </c>
      <c r="Q2176" s="6">
        <f t="shared" si="1358"/>
        <v>90.163934426229503</v>
      </c>
      <c r="R2176" s="7">
        <f t="shared" si="1359"/>
        <v>85.573770491803288</v>
      </c>
      <c r="S2176" s="8">
        <f t="shared" si="1360"/>
        <v>89.689249707325132</v>
      </c>
      <c r="T2176" s="9">
        <f t="shared" si="1361"/>
        <v>60</v>
      </c>
      <c r="U2176" s="5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</row>
    <row r="2177" spans="1:31">
      <c r="A2177" s="1"/>
      <c r="B2177" s="31">
        <f>B2176+1</f>
        <v>1993</v>
      </c>
      <c r="C2177" s="33">
        <v>46</v>
      </c>
      <c r="D2177" s="34">
        <v>31</v>
      </c>
      <c r="E2177" s="35">
        <v>2184</v>
      </c>
      <c r="F2177" s="35">
        <v>2059</v>
      </c>
      <c r="G2177" s="35">
        <v>1960</v>
      </c>
      <c r="H2177" s="35">
        <v>8920955</v>
      </c>
      <c r="I2177" s="34">
        <v>8321918</v>
      </c>
      <c r="J2177" s="34">
        <v>7910125</v>
      </c>
      <c r="K2177" s="72">
        <v>151765</v>
      </c>
      <c r="L2177" s="36">
        <f t="shared" si="1329"/>
        <v>194.31828563832241</v>
      </c>
      <c r="M2177" s="28">
        <f>IF(L2174=0,0,L2177/L2174*100)</f>
        <v>81.625493345060136</v>
      </c>
      <c r="N2177" s="37">
        <f t="shared" si="1362"/>
        <v>-7.1994653163360667</v>
      </c>
      <c r="O2177" s="29">
        <f t="shared" si="1330"/>
        <v>4084.6863553113553</v>
      </c>
      <c r="P2177" s="30">
        <f t="shared" si="1331"/>
        <v>69.489468864468861</v>
      </c>
      <c r="Q2177" s="6">
        <f t="shared" si="1358"/>
        <v>94.276556776556774</v>
      </c>
      <c r="R2177" s="7">
        <f t="shared" si="1359"/>
        <v>89.743589743589752</v>
      </c>
      <c r="S2177" s="8">
        <f t="shared" si="1360"/>
        <v>93.285057485437378</v>
      </c>
      <c r="T2177" s="9">
        <f t="shared" si="1361"/>
        <v>125</v>
      </c>
      <c r="U2177" s="5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</row>
    <row r="2178" spans="1:31">
      <c r="A2178" s="1"/>
      <c r="B2178" s="31">
        <f t="shared" ref="B2178:B2198" si="1363">B2177+1</f>
        <v>1994</v>
      </c>
      <c r="C2178" s="33">
        <v>65</v>
      </c>
      <c r="D2178" s="34">
        <v>51</v>
      </c>
      <c r="E2178" s="35">
        <v>2701</v>
      </c>
      <c r="F2178" s="35">
        <v>2615</v>
      </c>
      <c r="G2178" s="35">
        <v>2506</v>
      </c>
      <c r="H2178" s="35">
        <v>10285810</v>
      </c>
      <c r="I2178" s="34">
        <v>9964268</v>
      </c>
      <c r="J2178" s="34">
        <v>9554585</v>
      </c>
      <c r="K2178" s="72">
        <v>185342</v>
      </c>
      <c r="L2178" s="36">
        <f t="shared" si="1329"/>
        <v>183.45882197127472</v>
      </c>
      <c r="M2178" s="28">
        <f>IF(L2174=0,0,L2178/L2174*100)</f>
        <v>77.063858415162883</v>
      </c>
      <c r="N2178" s="37">
        <f t="shared" si="1362"/>
        <v>-5.5884929364084748</v>
      </c>
      <c r="O2178" s="29">
        <f t="shared" si="1330"/>
        <v>3808.1488337652722</v>
      </c>
      <c r="P2178" s="30">
        <f t="shared" si="1331"/>
        <v>68.619770455386899</v>
      </c>
      <c r="Q2178" s="6">
        <f t="shared" si="1358"/>
        <v>96.815994076268055</v>
      </c>
      <c r="R2178" s="7">
        <f t="shared" si="1359"/>
        <v>92.780451684561271</v>
      </c>
      <c r="S2178" s="8">
        <f t="shared" si="1360"/>
        <v>96.873926312074602</v>
      </c>
      <c r="T2178" s="9">
        <f t="shared" si="1361"/>
        <v>86</v>
      </c>
      <c r="U2178" s="5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</row>
    <row r="2179" spans="1:31">
      <c r="A2179" s="1"/>
      <c r="B2179" s="31">
        <f t="shared" si="1363"/>
        <v>1995</v>
      </c>
      <c r="C2179" s="33">
        <v>55</v>
      </c>
      <c r="D2179" s="34">
        <v>34</v>
      </c>
      <c r="E2179" s="35">
        <v>2281</v>
      </c>
      <c r="F2179" s="35">
        <v>2059</v>
      </c>
      <c r="G2179" s="35">
        <v>1894</v>
      </c>
      <c r="H2179" s="35">
        <v>7774069</v>
      </c>
      <c r="I2179" s="34">
        <v>6999351</v>
      </c>
      <c r="J2179" s="34">
        <v>6445670</v>
      </c>
      <c r="K2179" s="72">
        <v>161873</v>
      </c>
      <c r="L2179" s="36">
        <f t="shared" si="1329"/>
        <v>158.76249787685407</v>
      </c>
      <c r="M2179" s="28">
        <f>IF(L2174=0,0,L2179/L2174*100)</f>
        <v>66.689900908309369</v>
      </c>
      <c r="N2179" s="37">
        <f t="shared" si="1362"/>
        <v>-13.461508053446186</v>
      </c>
      <c r="O2179" s="29">
        <f t="shared" si="1330"/>
        <v>3408.1845681718546</v>
      </c>
      <c r="P2179" s="30">
        <f t="shared" si="1331"/>
        <v>70.965804471722933</v>
      </c>
      <c r="Q2179" s="6">
        <f t="shared" si="1358"/>
        <v>90.267426567295047</v>
      </c>
      <c r="R2179" s="7">
        <f t="shared" si="1359"/>
        <v>83.033757124068387</v>
      </c>
      <c r="S2179" s="8">
        <f t="shared" si="1360"/>
        <v>90.03458806450007</v>
      </c>
      <c r="T2179" s="9">
        <f t="shared" si="1361"/>
        <v>222</v>
      </c>
      <c r="U2179" s="5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</row>
    <row r="2180" spans="1:31">
      <c r="A2180" s="1"/>
      <c r="B2180" s="31">
        <f t="shared" si="1363"/>
        <v>1996</v>
      </c>
      <c r="C2180" s="33">
        <v>60</v>
      </c>
      <c r="D2180" s="34">
        <v>42</v>
      </c>
      <c r="E2180" s="35">
        <v>2595</v>
      </c>
      <c r="F2180" s="35">
        <v>2479</v>
      </c>
      <c r="G2180" s="35">
        <v>2257</v>
      </c>
      <c r="H2180" s="35">
        <v>8753564</v>
      </c>
      <c r="I2180" s="34">
        <v>8345190</v>
      </c>
      <c r="J2180" s="34">
        <v>7592093</v>
      </c>
      <c r="K2180" s="72">
        <v>194113</v>
      </c>
      <c r="L2180" s="36">
        <f t="shared" si="1329"/>
        <v>149.07480075996969</v>
      </c>
      <c r="M2180" s="28">
        <f>IF(L2174=0,0,L2180/L2174*100)</f>
        <v>62.62047916580272</v>
      </c>
      <c r="N2180" s="37">
        <f t="shared" si="1362"/>
        <v>-6.1020059815377508</v>
      </c>
      <c r="O2180" s="29">
        <f t="shared" si="1330"/>
        <v>3373.2423892100192</v>
      </c>
      <c r="P2180" s="30">
        <f t="shared" si="1331"/>
        <v>74.80269749518304</v>
      </c>
      <c r="Q2180" s="6">
        <f t="shared" si="1358"/>
        <v>95.529865125240846</v>
      </c>
      <c r="R2180" s="7">
        <f t="shared" si="1359"/>
        <v>86.97495183044316</v>
      </c>
      <c r="S2180" s="8">
        <f t="shared" si="1360"/>
        <v>95.334768786747887</v>
      </c>
      <c r="T2180" s="9">
        <f t="shared" si="1361"/>
        <v>116</v>
      </c>
      <c r="U2180" s="5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</row>
    <row r="2181" spans="1:31">
      <c r="A2181" s="1"/>
      <c r="B2181" s="31">
        <f t="shared" si="1363"/>
        <v>1997</v>
      </c>
      <c r="C2181" s="33">
        <v>43</v>
      </c>
      <c r="D2181">
        <v>22</v>
      </c>
      <c r="E2181" s="35">
        <v>2006</v>
      </c>
      <c r="F2181" s="35">
        <v>1901</v>
      </c>
      <c r="G2181" s="35">
        <v>1753</v>
      </c>
      <c r="H2181" s="35">
        <v>6933846</v>
      </c>
      <c r="I2181" s="34">
        <v>6563725</v>
      </c>
      <c r="J2181" s="34">
        <v>6074217</v>
      </c>
      <c r="K2181" s="72">
        <v>149816</v>
      </c>
      <c r="L2181" s="36">
        <f t="shared" si="1329"/>
        <v>152.9994755558819</v>
      </c>
      <c r="M2181" s="28">
        <f>IF(L2174=0,0,L2181/L2174*100)</f>
        <v>64.2690811765858</v>
      </c>
      <c r="N2181" s="37">
        <f t="shared" si="1362"/>
        <v>2.6326882718639082</v>
      </c>
      <c r="O2181" s="29">
        <f t="shared" si="1330"/>
        <v>3456.5533399800597</v>
      </c>
      <c r="P2181" s="30">
        <f t="shared" si="1331"/>
        <v>74.6839481555334</v>
      </c>
      <c r="Q2181" s="6">
        <f t="shared" si="1358"/>
        <v>94.765702891326015</v>
      </c>
      <c r="R2181" s="7">
        <f t="shared" si="1359"/>
        <v>87.387836490528414</v>
      </c>
      <c r="S2181" s="8">
        <f t="shared" si="1360"/>
        <v>94.662111041981618</v>
      </c>
      <c r="T2181" s="9">
        <f t="shared" si="1361"/>
        <v>105</v>
      </c>
      <c r="U2181" s="5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</row>
    <row r="2182" spans="1:31">
      <c r="A2182" s="1"/>
      <c r="B2182" s="31">
        <f t="shared" si="1363"/>
        <v>1998</v>
      </c>
      <c r="C2182" s="33">
        <v>56</v>
      </c>
      <c r="D2182" s="34">
        <v>36</v>
      </c>
      <c r="E2182" s="35">
        <v>1726</v>
      </c>
      <c r="F2182" s="35">
        <v>1598</v>
      </c>
      <c r="G2182" s="35">
        <v>1333</v>
      </c>
      <c r="H2182" s="35">
        <v>5913160</v>
      </c>
      <c r="I2182" s="34">
        <v>5482450</v>
      </c>
      <c r="J2182" s="34">
        <v>4604250</v>
      </c>
      <c r="K2182" s="72">
        <v>129010</v>
      </c>
      <c r="L2182" s="36">
        <f t="shared" si="1329"/>
        <v>151.52008421672738</v>
      </c>
      <c r="M2182" s="28">
        <f>IF(L2174=0,0,L2182/L2174*100)</f>
        <v>63.647646876091521</v>
      </c>
      <c r="N2182" s="37">
        <f t="shared" si="1362"/>
        <v>-0.96692575826129623</v>
      </c>
      <c r="O2182" s="29">
        <f t="shared" si="1330"/>
        <v>3425.9327925840093</v>
      </c>
      <c r="P2182" s="30">
        <f t="shared" si="1331"/>
        <v>74.74507531865585</v>
      </c>
      <c r="Q2182" s="6">
        <f t="shared" si="1358"/>
        <v>92.584009269988414</v>
      </c>
      <c r="R2182" s="7">
        <f t="shared" si="1359"/>
        <v>77.230590961761308</v>
      </c>
      <c r="S2182" s="8">
        <f t="shared" si="1360"/>
        <v>92.716077359652033</v>
      </c>
      <c r="T2182" s="9">
        <f t="shared" si="1361"/>
        <v>128</v>
      </c>
      <c r="U2182" s="5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</row>
    <row r="2183" spans="1:31">
      <c r="A2183" s="1"/>
      <c r="B2183" s="31">
        <f t="shared" si="1363"/>
        <v>1999</v>
      </c>
      <c r="C2183" s="33">
        <v>53</v>
      </c>
      <c r="D2183" s="34">
        <v>35</v>
      </c>
      <c r="E2183" s="35">
        <v>2155</v>
      </c>
      <c r="F2183" s="35">
        <v>1977</v>
      </c>
      <c r="G2183" s="35">
        <v>1687</v>
      </c>
      <c r="H2183" s="35">
        <v>6805360</v>
      </c>
      <c r="I2183" s="34">
        <v>6248910</v>
      </c>
      <c r="J2183" s="34">
        <v>5338300</v>
      </c>
      <c r="K2183" s="72">
        <v>159790</v>
      </c>
      <c r="L2183" s="36">
        <f t="shared" si="1329"/>
        <v>140.79118205644909</v>
      </c>
      <c r="M2183" s="28">
        <f>IF(L2174=0,0,L2183/L2174*100)</f>
        <v>59.140855716387684</v>
      </c>
      <c r="N2183" s="37">
        <f t="shared" si="1362"/>
        <v>-7.0808449029979199</v>
      </c>
      <c r="O2183" s="29">
        <f t="shared" si="1330"/>
        <v>3157.9396751740137</v>
      </c>
      <c r="P2183" s="30">
        <f t="shared" si="1331"/>
        <v>74.148491879350345</v>
      </c>
      <c r="Q2183" s="6">
        <f t="shared" si="1358"/>
        <v>91.740139211136892</v>
      </c>
      <c r="R2183" s="7">
        <f t="shared" si="1359"/>
        <v>78.283062645011597</v>
      </c>
      <c r="S2183" s="8">
        <f t="shared" si="1360"/>
        <v>91.823356883397793</v>
      </c>
      <c r="T2183" s="9">
        <f t="shared" si="1361"/>
        <v>178</v>
      </c>
      <c r="U2183" s="5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</row>
    <row r="2184" spans="1:31">
      <c r="A2184" s="1"/>
      <c r="B2184" s="31">
        <f t="shared" si="1363"/>
        <v>2000</v>
      </c>
      <c r="C2184" s="33">
        <v>47</v>
      </c>
      <c r="D2184" s="34">
        <v>25</v>
      </c>
      <c r="E2184" s="35">
        <v>2241</v>
      </c>
      <c r="F2184" s="35">
        <v>2016</v>
      </c>
      <c r="G2184" s="35">
        <v>1891</v>
      </c>
      <c r="H2184" s="35">
        <v>7474530</v>
      </c>
      <c r="I2184" s="34">
        <v>6742770</v>
      </c>
      <c r="J2184" s="34">
        <v>6333250</v>
      </c>
      <c r="K2184" s="72">
        <v>175519</v>
      </c>
      <c r="L2184" s="36">
        <f t="shared" si="1329"/>
        <v>140.77764676986538</v>
      </c>
      <c r="M2184" s="28">
        <f>IF(L2174=0,0,L2184/L2174*100)</f>
        <v>59.135170073158939</v>
      </c>
      <c r="N2184" s="37">
        <f t="shared" si="1362"/>
        <v>-9.6137317593346476E-3</v>
      </c>
      <c r="O2184" s="29">
        <f t="shared" si="1330"/>
        <v>3335.3547523427042</v>
      </c>
      <c r="P2184" s="30">
        <f t="shared" si="1331"/>
        <v>78.321731369924137</v>
      </c>
      <c r="Q2184" s="6">
        <f t="shared" si="1358"/>
        <v>89.959839357429715</v>
      </c>
      <c r="R2184" s="7">
        <f t="shared" si="1359"/>
        <v>84.381972333779558</v>
      </c>
      <c r="S2184" s="8">
        <f t="shared" si="1360"/>
        <v>90.209953000389319</v>
      </c>
      <c r="T2184" s="9">
        <f t="shared" si="1361"/>
        <v>225</v>
      </c>
      <c r="U2184" s="5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</row>
    <row r="2185" spans="1:31">
      <c r="A2185" s="1"/>
      <c r="B2185" s="31">
        <f t="shared" si="1363"/>
        <v>2001</v>
      </c>
      <c r="C2185" s="33">
        <v>58</v>
      </c>
      <c r="D2185" s="34"/>
      <c r="E2185" s="35">
        <v>2236</v>
      </c>
      <c r="F2185" s="35">
        <v>2011</v>
      </c>
      <c r="G2185" s="35">
        <v>1687</v>
      </c>
      <c r="H2185" s="35">
        <v>7157341</v>
      </c>
      <c r="I2185" s="34">
        <v>6398907</v>
      </c>
      <c r="J2185" s="34"/>
      <c r="K2185" s="72">
        <v>179238</v>
      </c>
      <c r="L2185" s="36">
        <f t="shared" si="1329"/>
        <v>132.00657634530623</v>
      </c>
      <c r="M2185" s="28">
        <f>IF(L2174=0,0,L2185/L2174*100)</f>
        <v>55.45078726679008</v>
      </c>
      <c r="N2185" s="37">
        <f t="shared" si="1362"/>
        <v>-6.2304425637243108</v>
      </c>
      <c r="O2185" s="29">
        <f t="shared" si="1330"/>
        <v>3200.9575134168158</v>
      </c>
      <c r="P2185" s="30">
        <f t="shared" si="1331"/>
        <v>80.160107334525932</v>
      </c>
      <c r="Q2185" s="6">
        <f t="shared" si="1358"/>
        <v>89.937388193202153</v>
      </c>
      <c r="R2185" s="7">
        <f t="shared" si="1359"/>
        <v>75.447227191413234</v>
      </c>
      <c r="S2185" s="8">
        <f t="shared" si="1360"/>
        <v>89.403411127121089</v>
      </c>
      <c r="T2185" s="9">
        <f t="shared" si="1361"/>
        <v>225</v>
      </c>
      <c r="U2185" s="5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</row>
    <row r="2186" spans="1:31">
      <c r="A2186" s="1"/>
      <c r="B2186" s="31">
        <f t="shared" si="1363"/>
        <v>2002</v>
      </c>
      <c r="C2186" s="33">
        <v>79</v>
      </c>
      <c r="D2186" s="34"/>
      <c r="E2186" s="35">
        <v>2623</v>
      </c>
      <c r="F2186" s="35">
        <v>2430</v>
      </c>
      <c r="G2186" s="35">
        <v>2262</v>
      </c>
      <c r="H2186" s="35">
        <v>8713136</v>
      </c>
      <c r="I2186" s="34">
        <v>8066756</v>
      </c>
      <c r="J2186" s="34"/>
      <c r="K2186" s="72">
        <v>219514</v>
      </c>
      <c r="L2186" s="36">
        <f t="shared" si="1329"/>
        <v>131.21582553313229</v>
      </c>
      <c r="M2186" s="28">
        <f>IF(L2174=0,0,L2186/L2174*100)</f>
        <v>55.118623852808334</v>
      </c>
      <c r="N2186" s="37">
        <f t="shared" si="1362"/>
        <v>-0.59902380174262926</v>
      </c>
      <c r="O2186" s="29">
        <f t="shared" si="1330"/>
        <v>3321.8208158597026</v>
      </c>
      <c r="P2186" s="30">
        <f t="shared" si="1331"/>
        <v>83.688143347312234</v>
      </c>
      <c r="Q2186" s="6">
        <f t="shared" si="1358"/>
        <v>92.642012962256956</v>
      </c>
      <c r="R2186" s="7">
        <f t="shared" si="1359"/>
        <v>86.237133053755244</v>
      </c>
      <c r="S2186" s="8">
        <f t="shared" si="1360"/>
        <v>92.581545840670913</v>
      </c>
      <c r="T2186" s="9">
        <f t="shared" si="1361"/>
        <v>193</v>
      </c>
      <c r="U2186" s="5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</row>
    <row r="2187" spans="1:31">
      <c r="A2187" s="1"/>
      <c r="B2187" s="31">
        <f t="shared" si="1363"/>
        <v>2003</v>
      </c>
      <c r="C2187" s="33">
        <v>34</v>
      </c>
      <c r="D2187" s="34"/>
      <c r="E2187" s="35">
        <v>839</v>
      </c>
      <c r="F2187" s="35">
        <v>818</v>
      </c>
      <c r="G2187" s="35"/>
      <c r="H2187" s="35">
        <v>2553144</v>
      </c>
      <c r="I2187" s="34">
        <v>2488548</v>
      </c>
      <c r="J2187" s="34"/>
      <c r="K2187" s="72">
        <v>68390</v>
      </c>
      <c r="L2187" s="36">
        <f t="shared" si="1329"/>
        <v>123.41179079280596</v>
      </c>
      <c r="M2187" s="28">
        <f>IF(L2174=0,0,L2187/L2174*100)</f>
        <v>51.840454823740401</v>
      </c>
      <c r="N2187" s="37">
        <f t="shared" si="1362"/>
        <v>-5.9474798170254193</v>
      </c>
      <c r="O2187" s="29">
        <f t="shared" si="1330"/>
        <v>3043.0798569725862</v>
      </c>
      <c r="P2187" s="30">
        <f t="shared" si="1331"/>
        <v>81.513706793802143</v>
      </c>
      <c r="Q2187" s="15">
        <f t="shared" si="1358"/>
        <v>97.497020262216921</v>
      </c>
      <c r="R2187" s="16">
        <f t="shared" si="1359"/>
        <v>0</v>
      </c>
      <c r="S2187" s="17">
        <f t="shared" si="1360"/>
        <v>97.469942940938708</v>
      </c>
      <c r="T2187" s="18">
        <f t="shared" si="1361"/>
        <v>21</v>
      </c>
      <c r="U2187" s="51"/>
      <c r="V2187" s="1"/>
      <c r="W2187" s="1"/>
      <c r="X2187" s="1"/>
      <c r="Y2187" s="1"/>
      <c r="Z2187" s="1"/>
      <c r="AA2187" s="1"/>
      <c r="AB2187" s="1"/>
      <c r="AC2187" s="1"/>
      <c r="AD2187" s="1"/>
      <c r="AE2187" s="1"/>
    </row>
    <row r="2188" spans="1:31">
      <c r="A2188" s="1"/>
      <c r="B2188" s="31">
        <f t="shared" si="1363"/>
        <v>2004</v>
      </c>
      <c r="C2188" s="33">
        <v>58</v>
      </c>
      <c r="D2188" s="34"/>
      <c r="E2188" s="35">
        <v>2187</v>
      </c>
      <c r="F2188" s="35">
        <v>2013</v>
      </c>
      <c r="G2188" s="35"/>
      <c r="H2188" s="35">
        <v>6692870</v>
      </c>
      <c r="I2188" s="34">
        <v>6173059</v>
      </c>
      <c r="J2188" s="34"/>
      <c r="K2188" s="72">
        <v>168649</v>
      </c>
      <c r="L2188" s="36">
        <f t="shared" si="1329"/>
        <v>131.19055427900551</v>
      </c>
      <c r="M2188" s="28">
        <f>IF(L2174=0,0,L2188/L2174*100)</f>
        <v>55.108008389735616</v>
      </c>
      <c r="N2188" s="37">
        <f t="shared" si="1362"/>
        <v>6.3030958680918836</v>
      </c>
      <c r="O2188" s="29">
        <f t="shared" si="1330"/>
        <v>3060.2972107910377</v>
      </c>
      <c r="P2188" s="30">
        <f t="shared" si="1331"/>
        <v>77.114311842706911</v>
      </c>
      <c r="Q2188" s="6">
        <f t="shared" si="1358"/>
        <v>92.04389574759945</v>
      </c>
      <c r="R2188" s="7">
        <f t="shared" si="1359"/>
        <v>0</v>
      </c>
      <c r="S2188" s="8">
        <f t="shared" si="1360"/>
        <v>92.233361771556901</v>
      </c>
      <c r="T2188" s="9">
        <f t="shared" si="1361"/>
        <v>174</v>
      </c>
      <c r="U2188" s="51"/>
      <c r="V2188" s="1"/>
      <c r="W2188" s="1"/>
      <c r="X2188" s="1"/>
      <c r="Y2188" s="1"/>
      <c r="Z2188" s="1"/>
      <c r="AA2188" s="1"/>
      <c r="AB2188" s="1"/>
      <c r="AC2188" s="1"/>
      <c r="AD2188" s="1"/>
      <c r="AE2188" s="1"/>
    </row>
    <row r="2189" spans="1:31">
      <c r="A2189" s="1"/>
      <c r="B2189" s="31">
        <f t="shared" si="1363"/>
        <v>2005</v>
      </c>
      <c r="C2189" s="33">
        <v>96</v>
      </c>
      <c r="D2189" s="34"/>
      <c r="E2189" s="35">
        <v>3311</v>
      </c>
      <c r="F2189" s="35">
        <v>3159</v>
      </c>
      <c r="G2189" s="35"/>
      <c r="H2189" s="35">
        <v>9909251</v>
      </c>
      <c r="I2189" s="34">
        <v>9485705</v>
      </c>
      <c r="J2189" s="34"/>
      <c r="K2189" s="72">
        <v>268002</v>
      </c>
      <c r="L2189" s="36">
        <f t="shared" si="1329"/>
        <v>122.22969892306773</v>
      </c>
      <c r="M2189" s="28">
        <f>IF(L2174=0,0,L2189/L2174*100)</f>
        <v>51.343904374411309</v>
      </c>
      <c r="N2189" s="37">
        <f t="shared" si="1362"/>
        <v>-6.8304119951201319</v>
      </c>
      <c r="O2189" s="29">
        <f t="shared" si="1330"/>
        <v>2992.827242524917</v>
      </c>
      <c r="P2189" s="30">
        <f t="shared" si="1331"/>
        <v>80.942917547568712</v>
      </c>
      <c r="Q2189" s="6">
        <f t="shared" si="1358"/>
        <v>95.409241920869832</v>
      </c>
      <c r="R2189" s="7">
        <f t="shared" si="1359"/>
        <v>0</v>
      </c>
      <c r="S2189" s="8">
        <f t="shared" si="1360"/>
        <v>95.725751623407263</v>
      </c>
      <c r="T2189" s="9">
        <f t="shared" si="1361"/>
        <v>152</v>
      </c>
      <c r="U2189" s="51"/>
      <c r="V2189" s="1"/>
      <c r="W2189" s="1"/>
      <c r="X2189" s="1"/>
      <c r="Y2189" s="1"/>
      <c r="Z2189" s="1"/>
      <c r="AA2189" s="1"/>
      <c r="AB2189" s="1"/>
      <c r="AC2189" s="1"/>
      <c r="AD2189" s="1"/>
      <c r="AE2189" s="1"/>
    </row>
    <row r="2190" spans="1:31">
      <c r="A2190" s="1"/>
      <c r="B2190" s="31">
        <f t="shared" si="1363"/>
        <v>2006</v>
      </c>
      <c r="C2190" s="33">
        <v>83</v>
      </c>
      <c r="D2190" s="34">
        <v>0</v>
      </c>
      <c r="E2190" s="35">
        <v>2600</v>
      </c>
      <c r="F2190" s="35">
        <v>2364</v>
      </c>
      <c r="G2190" s="35">
        <v>0</v>
      </c>
      <c r="H2190" s="35">
        <v>8323958</v>
      </c>
      <c r="I2190" s="34">
        <v>7572116</v>
      </c>
      <c r="J2190" s="34">
        <v>0</v>
      </c>
      <c r="K2190" s="72">
        <v>206642</v>
      </c>
      <c r="L2190" s="36">
        <f t="shared" ref="L2190:L2195" si="1364">IF(H2190=0,0,H2190/K2190*3.30578)</f>
        <v>133.1635092442001</v>
      </c>
      <c r="M2190" s="28">
        <f>IF(L2174=0,0,L2190/L2174*100)</f>
        <v>55.93676941885122</v>
      </c>
      <c r="N2190" s="37">
        <f t="shared" si="1362"/>
        <v>8.9452975974474018</v>
      </c>
      <c r="O2190" s="29">
        <f t="shared" ref="O2190:O2203" si="1365">IF(H2190=0,0,H2190/E2190)</f>
        <v>3201.5223076923075</v>
      </c>
      <c r="P2190" s="30">
        <f t="shared" ref="P2190:P2203" si="1366">IF(K2190=0,0,K2190/E2190)</f>
        <v>79.477692307692308</v>
      </c>
      <c r="Q2190" s="6"/>
      <c r="R2190" s="7"/>
      <c r="S2190" s="8"/>
      <c r="T2190" s="9"/>
      <c r="U2190" s="5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</row>
    <row r="2191" spans="1:31">
      <c r="A2191" s="1"/>
      <c r="B2191" s="31">
        <f t="shared" si="1363"/>
        <v>2007</v>
      </c>
      <c r="C2191" s="33">
        <v>92</v>
      </c>
      <c r="D2191" s="34"/>
      <c r="E2191" s="35">
        <v>3352</v>
      </c>
      <c r="F2191" s="35">
        <v>3064</v>
      </c>
      <c r="G2191" s="35"/>
      <c r="H2191" s="35">
        <v>11566993</v>
      </c>
      <c r="I2191" s="34">
        <v>10610704</v>
      </c>
      <c r="J2191" s="34"/>
      <c r="K2191" s="72">
        <v>271369</v>
      </c>
      <c r="L2191" s="36">
        <f t="shared" si="1364"/>
        <v>140.90752488139765</v>
      </c>
      <c r="M2191" s="28">
        <f>IF(L2174=0,0,L2191/L2174*100)</f>
        <v>59.189726775806449</v>
      </c>
      <c r="N2191" s="37">
        <f>IF(L2190=0,"     －",IF(L2191=0,"     －",(L2191-L2190)/L2190*100))</f>
        <v>5.815418714293787</v>
      </c>
      <c r="O2191" s="29">
        <f t="shared" si="1365"/>
        <v>3450.7735680190931</v>
      </c>
      <c r="P2191" s="30">
        <f t="shared" si="1366"/>
        <v>80.957338902147967</v>
      </c>
      <c r="Q2191" s="6"/>
      <c r="R2191" s="7"/>
      <c r="S2191" s="8"/>
      <c r="T2191" s="9"/>
      <c r="U2191" s="5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</row>
    <row r="2192" spans="1:31">
      <c r="A2192" s="1"/>
      <c r="B2192" s="31">
        <f t="shared" si="1363"/>
        <v>2008</v>
      </c>
      <c r="C2192" s="33">
        <v>71</v>
      </c>
      <c r="D2192" s="34"/>
      <c r="E2192" s="35">
        <v>1611</v>
      </c>
      <c r="F2192" s="35">
        <v>1289</v>
      </c>
      <c r="G2192" s="35"/>
      <c r="H2192" s="35">
        <v>5865585</v>
      </c>
      <c r="I2192" s="34">
        <v>4763636</v>
      </c>
      <c r="J2192" s="34"/>
      <c r="K2192" s="72">
        <v>122810</v>
      </c>
      <c r="L2192" s="36">
        <f t="shared" si="1364"/>
        <v>157.88888186059768</v>
      </c>
      <c r="M2192" s="28">
        <f>IF(L2174=0,0,L2192/L2174*100)</f>
        <v>66.322929070909566</v>
      </c>
      <c r="N2192" s="37">
        <f>IF(L2191=0,"     －",IF(L2192=0,"     －",(L2192-L2191)/L2191*100))</f>
        <v>12.051419534544586</v>
      </c>
      <c r="O2192" s="29">
        <f t="shared" si="1365"/>
        <v>3640.9590316573558</v>
      </c>
      <c r="P2192" s="30">
        <f t="shared" si="1366"/>
        <v>76.232153941651148</v>
      </c>
      <c r="Q2192" s="6"/>
      <c r="R2192" s="7"/>
      <c r="S2192" s="8"/>
      <c r="T2192" s="9"/>
      <c r="U2192" s="51"/>
      <c r="V2192" s="1"/>
      <c r="W2192" s="1"/>
      <c r="X2192" s="1"/>
      <c r="Y2192" s="1"/>
      <c r="Z2192" s="1"/>
      <c r="AA2192" s="1"/>
      <c r="AB2192" s="1"/>
      <c r="AC2192" s="1"/>
      <c r="AD2192" s="1"/>
      <c r="AE2192" s="1"/>
    </row>
    <row r="2193" spans="1:31">
      <c r="A2193" s="1"/>
      <c r="B2193" s="31">
        <f t="shared" si="1363"/>
        <v>2009</v>
      </c>
      <c r="C2193" s="33">
        <v>47</v>
      </c>
      <c r="D2193" s="34"/>
      <c r="E2193" s="35">
        <v>916</v>
      </c>
      <c r="F2193" s="35">
        <v>823</v>
      </c>
      <c r="G2193" s="35"/>
      <c r="H2193" s="35">
        <v>3264551</v>
      </c>
      <c r="I2193" s="34">
        <v>2929913</v>
      </c>
      <c r="J2193" s="34"/>
      <c r="K2193" s="72">
        <v>72048</v>
      </c>
      <c r="L2193" s="36">
        <f t="shared" si="1364"/>
        <v>149.78746675521873</v>
      </c>
      <c r="M2193" s="28">
        <f>IF(L2174=0,0,L2193/L2174*100)</f>
        <v>62.919842209591224</v>
      </c>
      <c r="N2193" s="37">
        <f>IF(L2192=0,"     －",IF(L2193=0,"     －",(L2193-L2192)/L2192*100))</f>
        <v>-5.1310865020450276</v>
      </c>
      <c r="O2193" s="29">
        <f t="shared" si="1365"/>
        <v>3563.9203056768561</v>
      </c>
      <c r="P2193" s="30">
        <f t="shared" si="1366"/>
        <v>78.655021834061131</v>
      </c>
      <c r="Q2193" s="6"/>
      <c r="R2193" s="7"/>
      <c r="S2193" s="8"/>
      <c r="T2193" s="9"/>
      <c r="U2193" s="51"/>
      <c r="V2193" s="1"/>
      <c r="W2193" s="1"/>
      <c r="X2193" s="1"/>
      <c r="Y2193" s="1"/>
      <c r="Z2193" s="1"/>
      <c r="AA2193" s="1"/>
      <c r="AB2193" s="1"/>
      <c r="AC2193" s="1"/>
      <c r="AD2193" s="1"/>
      <c r="AE2193" s="1"/>
    </row>
    <row r="2194" spans="1:31">
      <c r="A2194" s="1"/>
      <c r="B2194" s="31">
        <f t="shared" si="1363"/>
        <v>2010</v>
      </c>
      <c r="C2194" s="33">
        <v>43</v>
      </c>
      <c r="D2194" s="34"/>
      <c r="E2194" s="35">
        <v>908</v>
      </c>
      <c r="F2194" s="35">
        <v>873</v>
      </c>
      <c r="G2194" s="35"/>
      <c r="H2194" s="35">
        <v>3160274</v>
      </c>
      <c r="I2194" s="34">
        <v>3023888</v>
      </c>
      <c r="J2194" s="34"/>
      <c r="K2194" s="72">
        <v>70983</v>
      </c>
      <c r="L2194" s="36">
        <f t="shared" si="1364"/>
        <v>147.17848757758901</v>
      </c>
      <c r="M2194" s="28">
        <f>IF(L2174=0,0,L2194/L2174*100)</f>
        <v>61.823912344826006</v>
      </c>
      <c r="N2194" s="37">
        <f>IF(L2193=0,"     －",IF(L2194=0,"     －",(L2194-L2193)/L2193*100))</f>
        <v>-1.7417873698961008</v>
      </c>
      <c r="O2194" s="29">
        <f t="shared" si="1365"/>
        <v>3480.4779735682819</v>
      </c>
      <c r="P2194" s="30">
        <f t="shared" si="1366"/>
        <v>78.175110132158594</v>
      </c>
      <c r="Q2194" s="6"/>
      <c r="R2194" s="7"/>
      <c r="S2194" s="8"/>
      <c r="T2194" s="9"/>
      <c r="U2194" s="51"/>
      <c r="V2194" s="1"/>
      <c r="W2194" s="1"/>
      <c r="X2194" s="1"/>
      <c r="Y2194" s="1"/>
      <c r="Z2194" s="1"/>
      <c r="AA2194" s="1"/>
      <c r="AB2194" s="1"/>
      <c r="AC2194" s="1"/>
      <c r="AD2194" s="1"/>
      <c r="AE2194" s="1"/>
    </row>
    <row r="2195" spans="1:31">
      <c r="A2195" s="1"/>
      <c r="B2195" s="31">
        <f t="shared" si="1363"/>
        <v>2011</v>
      </c>
      <c r="C2195" s="33">
        <v>36</v>
      </c>
      <c r="D2195" s="34"/>
      <c r="E2195" s="35">
        <v>443</v>
      </c>
      <c r="F2195" s="35">
        <v>391</v>
      </c>
      <c r="G2195" s="35"/>
      <c r="H2195" s="35">
        <v>1590071</v>
      </c>
      <c r="I2195" s="34">
        <v>1426067</v>
      </c>
      <c r="J2195" s="34"/>
      <c r="K2195" s="72">
        <v>34588</v>
      </c>
      <c r="L2195" s="36">
        <f t="shared" si="1364"/>
        <v>151.97250232392736</v>
      </c>
      <c r="M2195" s="28">
        <f>IF(L2174=0,0,L2195/L2174*100)</f>
        <v>63.837689985401212</v>
      </c>
      <c r="N2195" s="37">
        <f>IF(L2194=0,"     －",IF(L2195=0,"     －",(L2195-L2194)/L2194*100))</f>
        <v>3.2572795285799208</v>
      </c>
      <c r="O2195" s="29">
        <f t="shared" si="1365"/>
        <v>3589.3250564334085</v>
      </c>
      <c r="P2195" s="30">
        <f t="shared" si="1366"/>
        <v>78.076749435665917</v>
      </c>
      <c r="Q2195" s="6"/>
      <c r="R2195" s="7"/>
      <c r="S2195" s="8"/>
      <c r="T2195" s="9"/>
      <c r="U2195" s="51"/>
      <c r="V2195" s="1"/>
      <c r="W2195" s="1"/>
      <c r="X2195" s="1"/>
      <c r="Y2195" s="1"/>
      <c r="Z2195" s="1"/>
      <c r="AA2195" s="1"/>
      <c r="AB2195" s="1"/>
      <c r="AC2195" s="1"/>
      <c r="AD2195" s="1"/>
      <c r="AE2195" s="1"/>
    </row>
    <row r="2196" spans="1:31">
      <c r="A2196" s="1"/>
      <c r="B2196" s="31">
        <f t="shared" si="1363"/>
        <v>2012</v>
      </c>
      <c r="C2196" s="33">
        <v>30</v>
      </c>
      <c r="D2196" s="34"/>
      <c r="E2196" s="35">
        <v>615</v>
      </c>
      <c r="F2196" s="35">
        <v>595</v>
      </c>
      <c r="G2196" s="35"/>
      <c r="H2196" s="35">
        <v>2291402</v>
      </c>
      <c r="I2196" s="34">
        <v>2219002</v>
      </c>
      <c r="J2196" s="34"/>
      <c r="K2196" s="72">
        <v>47425</v>
      </c>
      <c r="L2196" s="36">
        <f>IF(H2196=0,0,H2196/K2196*3.30578)</f>
        <v>159.72316085524511</v>
      </c>
      <c r="M2196" s="28">
        <f>IF(L2174=0,0,L2196/L2174*100)</f>
        <v>67.093437761734748</v>
      </c>
      <c r="N2196" s="37">
        <f t="shared" ref="N2196:N2198" si="1367">IF(L2195=0,"     －",IF(L2196=0,"     －",(L2196-L2195)/L2195*100))</f>
        <v>5.1000400814598219</v>
      </c>
      <c r="O2196" s="29">
        <f t="shared" si="1365"/>
        <v>3725.8569105691058</v>
      </c>
      <c r="P2196" s="30">
        <f t="shared" si="1366"/>
        <v>77.113821138211378</v>
      </c>
      <c r="Q2196" s="6"/>
      <c r="R2196" s="7"/>
      <c r="S2196" s="8"/>
      <c r="T2196" s="9"/>
      <c r="U2196" s="51"/>
      <c r="V2196" s="1"/>
      <c r="W2196" s="1"/>
      <c r="X2196" s="1"/>
      <c r="Y2196" s="1"/>
      <c r="Z2196" s="1"/>
      <c r="AA2196" s="1"/>
      <c r="AB2196" s="1"/>
      <c r="AC2196" s="1"/>
      <c r="AD2196" s="1"/>
      <c r="AE2196" s="1"/>
    </row>
    <row r="2197" spans="1:31">
      <c r="A2197" s="1"/>
      <c r="B2197" s="31">
        <f t="shared" si="1363"/>
        <v>2013</v>
      </c>
      <c r="C2197" s="33">
        <v>51</v>
      </c>
      <c r="D2197" s="34"/>
      <c r="E2197" s="35">
        <v>791</v>
      </c>
      <c r="F2197" s="35">
        <v>722</v>
      </c>
      <c r="G2197" s="35"/>
      <c r="H2197" s="35">
        <v>2951569</v>
      </c>
      <c r="I2197" s="34">
        <v>2723982</v>
      </c>
      <c r="J2197" s="34"/>
      <c r="K2197" s="72">
        <v>60855</v>
      </c>
      <c r="L2197" s="36">
        <f>IF(H2197=0,0,H2197/K2197*3.30578)</f>
        <v>160.33584370750143</v>
      </c>
      <c r="M2197" s="28">
        <f>IF(L2174=0,0,L2197/L2174*100)</f>
        <v>67.350801807095678</v>
      </c>
      <c r="N2197" s="37">
        <f t="shared" si="1367"/>
        <v>0.38359048805174784</v>
      </c>
      <c r="O2197" s="29">
        <f t="shared" si="1365"/>
        <v>3731.4399494310996</v>
      </c>
      <c r="P2197" s="30">
        <f t="shared" si="1366"/>
        <v>76.934260429835646</v>
      </c>
      <c r="Q2197" s="6"/>
      <c r="R2197" s="7"/>
      <c r="S2197" s="8"/>
      <c r="T2197" s="9"/>
      <c r="U2197" s="5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</row>
    <row r="2198" spans="1:31">
      <c r="A2198" s="1"/>
      <c r="B2198" s="31">
        <f t="shared" si="1363"/>
        <v>2014</v>
      </c>
      <c r="C2198" s="33">
        <v>45</v>
      </c>
      <c r="D2198" s="34"/>
      <c r="E2198" s="35">
        <v>1014</v>
      </c>
      <c r="F2198" s="35">
        <v>957</v>
      </c>
      <c r="G2198" s="35"/>
      <c r="H2198" s="35">
        <v>4131180</v>
      </c>
      <c r="I2198" s="34">
        <v>3915651</v>
      </c>
      <c r="J2198" s="34"/>
      <c r="K2198" s="72">
        <v>75023</v>
      </c>
      <c r="L2198" s="36">
        <f>IF(H2198=0,0,H2198/K2198*3.30578)</f>
        <v>182.03447236714075</v>
      </c>
      <c r="M2198" s="28">
        <f>IF(L2174=0,0,L2198/L2174*100)</f>
        <v>76.465544989581957</v>
      </c>
      <c r="N2198" s="37">
        <f t="shared" si="1367"/>
        <v>13.533236335615539</v>
      </c>
      <c r="O2198" s="29">
        <f t="shared" si="1365"/>
        <v>4074.1420118343194</v>
      </c>
      <c r="P2198" s="30">
        <f t="shared" si="1366"/>
        <v>73.987179487179489</v>
      </c>
      <c r="Q2198" s="6"/>
      <c r="R2198" s="7"/>
      <c r="S2198" s="8"/>
      <c r="T2198" s="9"/>
      <c r="U2198" s="51"/>
      <c r="V2198" s="1"/>
      <c r="W2198" s="1"/>
      <c r="X2198" s="1"/>
      <c r="Y2198" s="1"/>
      <c r="Z2198" s="1"/>
      <c r="AA2198" s="1"/>
      <c r="AB2198" s="1"/>
      <c r="AC2198" s="1"/>
      <c r="AD2198" s="1"/>
      <c r="AE2198" s="1"/>
    </row>
    <row r="2199" spans="1:31">
      <c r="A2199" s="1"/>
      <c r="B2199" s="31">
        <f t="shared" ref="B2199:B2208" si="1368">B2198+1</f>
        <v>2015</v>
      </c>
      <c r="C2199" s="33">
        <v>40</v>
      </c>
      <c r="D2199" s="34"/>
      <c r="E2199" s="35">
        <v>836</v>
      </c>
      <c r="F2199" s="35">
        <v>747</v>
      </c>
      <c r="G2199" s="35"/>
      <c r="H2199" s="35">
        <v>3431263</v>
      </c>
      <c r="I2199" s="34">
        <v>3069181</v>
      </c>
      <c r="J2199" s="34"/>
      <c r="K2199" s="72">
        <v>61989</v>
      </c>
      <c r="L2199" s="36">
        <f>IF(H2199=0,0,H2199/K2199*3.30578)</f>
        <v>182.98408750165353</v>
      </c>
      <c r="M2199" s="28">
        <f>IF(L2174=0,0,L2199/L2174*100)</f>
        <v>76.864441076936359</v>
      </c>
      <c r="N2199" s="37">
        <f>IF(L2198=0,"     －",IF(L2199=0,"     －",(L2199-L2198)/L2198*100))</f>
        <v>0.52166774906102831</v>
      </c>
      <c r="O2199" s="29">
        <f t="shared" si="1365"/>
        <v>4104.3815789473683</v>
      </c>
      <c r="P2199" s="30">
        <f t="shared" si="1366"/>
        <v>74.149521531100476</v>
      </c>
      <c r="Q2199" s="6"/>
      <c r="R2199" s="7"/>
      <c r="S2199" s="8"/>
      <c r="T2199" s="9"/>
      <c r="U2199" s="51"/>
      <c r="V2199" s="1"/>
      <c r="W2199" s="1"/>
      <c r="X2199" s="1"/>
      <c r="Y2199" s="1"/>
      <c r="Z2199" s="1"/>
      <c r="AA2199" s="1"/>
      <c r="AB2199" s="1"/>
      <c r="AC2199" s="1"/>
      <c r="AD2199" s="1"/>
      <c r="AE2199" s="1"/>
    </row>
    <row r="2200" spans="1:31">
      <c r="A2200" s="1"/>
      <c r="B2200" s="31">
        <f t="shared" si="1368"/>
        <v>2016</v>
      </c>
      <c r="C2200" s="33">
        <v>62</v>
      </c>
      <c r="D2200" s="34"/>
      <c r="E2200" s="35">
        <v>1338</v>
      </c>
      <c r="F2200" s="35">
        <v>1197</v>
      </c>
      <c r="G2200" s="35"/>
      <c r="H2200" s="35">
        <v>5173271</v>
      </c>
      <c r="I2200" s="34">
        <v>4627737</v>
      </c>
      <c r="J2200" s="34"/>
      <c r="K2200" s="72">
        <v>97935</v>
      </c>
      <c r="L2200" s="36">
        <f>IF(H2200=0,0,H2200/K2200*3.30578)</f>
        <v>174.62292139051411</v>
      </c>
      <c r="M2200" s="28">
        <f>IF(L2174=0,0,L2200/L2174*100)</f>
        <v>73.352243001907851</v>
      </c>
      <c r="N2200" s="37">
        <f>IF(L2199=0,"     －",IF(L2200=0,"     －",(L2200-L2199)/L2199*100))</f>
        <v>-4.5693405504803088</v>
      </c>
      <c r="O2200" s="29">
        <f t="shared" si="1365"/>
        <v>3866.4207772795216</v>
      </c>
      <c r="P2200" s="30">
        <f t="shared" si="1366"/>
        <v>73.195067264573993</v>
      </c>
      <c r="Q2200" s="6"/>
      <c r="R2200" s="7"/>
      <c r="S2200" s="8"/>
      <c r="T2200" s="9"/>
      <c r="U2200" s="51"/>
      <c r="V2200" s="1"/>
      <c r="W2200" s="1"/>
      <c r="X2200" s="1"/>
      <c r="Y2200" s="1"/>
      <c r="Z2200" s="1"/>
      <c r="AA2200" s="1"/>
      <c r="AB2200" s="1"/>
      <c r="AC2200" s="1"/>
      <c r="AD2200" s="1"/>
      <c r="AE2200" s="1"/>
    </row>
    <row r="2201" spans="1:31">
      <c r="A2201" s="1"/>
      <c r="B2201" s="31">
        <f t="shared" si="1368"/>
        <v>2017</v>
      </c>
      <c r="C2201" s="33">
        <v>57</v>
      </c>
      <c r="D2201" s="34"/>
      <c r="E2201" s="35">
        <v>997</v>
      </c>
      <c r="F2201" s="35">
        <v>849</v>
      </c>
      <c r="G2201" s="35"/>
      <c r="H2201" s="35">
        <v>3818956</v>
      </c>
      <c r="I2201" s="34">
        <v>3313726</v>
      </c>
      <c r="J2201" s="34"/>
      <c r="K2201" s="72">
        <v>72614</v>
      </c>
      <c r="L2201" s="36">
        <f t="shared" ref="L2201:L2208" si="1369">IF(H2201=0,0,H2201/K2201*3.30578)</f>
        <v>173.85942608422619</v>
      </c>
      <c r="M2201" s="28">
        <f>IF(L2174=0,0,L2201/L2174*100)</f>
        <v>73.031528557368219</v>
      </c>
      <c r="N2201" s="37">
        <f>IF(L2200=0,"     －",IF(L2201=0,"     －",(L2201-L2200)/L2200*100))</f>
        <v>-0.43722513643011168</v>
      </c>
      <c r="O2201" s="29">
        <f t="shared" si="1365"/>
        <v>3830.4473420260783</v>
      </c>
      <c r="P2201" s="30">
        <f t="shared" si="1366"/>
        <v>72.83249749247743</v>
      </c>
      <c r="Q2201" s="6"/>
      <c r="R2201" s="7"/>
      <c r="S2201" s="8"/>
      <c r="T2201" s="9"/>
      <c r="U2201" s="51"/>
      <c r="V2201" s="1"/>
      <c r="W2201" s="1"/>
      <c r="X2201" s="1"/>
      <c r="Y2201" s="1"/>
      <c r="Z2201" s="1"/>
      <c r="AA2201" s="1"/>
      <c r="AB2201" s="1"/>
      <c r="AC2201" s="1"/>
      <c r="AD2201" s="1"/>
      <c r="AE2201" s="1"/>
    </row>
    <row r="2202" spans="1:31">
      <c r="A2202" s="1"/>
      <c r="B2202" s="31">
        <f t="shared" si="1368"/>
        <v>2018</v>
      </c>
      <c r="C2202" s="33">
        <v>53</v>
      </c>
      <c r="D2202" s="34"/>
      <c r="E2202" s="35">
        <v>935</v>
      </c>
      <c r="F2202" s="35">
        <v>883</v>
      </c>
      <c r="G2202" s="35"/>
      <c r="H2202" s="35">
        <v>3734372</v>
      </c>
      <c r="I2202" s="34">
        <v>3527204</v>
      </c>
      <c r="J2202" s="34"/>
      <c r="K2202" s="72">
        <v>67667</v>
      </c>
      <c r="L2202" s="36">
        <f t="shared" si="1369"/>
        <v>182.43770626982135</v>
      </c>
      <c r="M2202" s="28">
        <f>IF(L2174=0,0,L2202/L2174*100)</f>
        <v>76.634927742891236</v>
      </c>
      <c r="N2202" s="37">
        <f>IF(L2201=0,"     －",IF(L2202=0,"     －",(L2202-L2201)/L2201*100))</f>
        <v>4.934032268943195</v>
      </c>
      <c r="O2202" s="29">
        <f t="shared" si="1365"/>
        <v>3993.9807486631016</v>
      </c>
      <c r="P2202" s="30">
        <f t="shared" si="1366"/>
        <v>72.37112299465241</v>
      </c>
      <c r="Q2202" s="6"/>
      <c r="R2202" s="7"/>
      <c r="S2202" s="8"/>
      <c r="T2202" s="9"/>
      <c r="U2202" s="51"/>
      <c r="V2202" s="1"/>
      <c r="W2202" s="1"/>
      <c r="X2202" s="1"/>
      <c r="Y2202" s="1"/>
      <c r="Z2202" s="1"/>
      <c r="AA2202" s="1"/>
      <c r="AB2202" s="1"/>
      <c r="AC2202" s="1"/>
      <c r="AD2202" s="1"/>
      <c r="AE2202" s="1"/>
    </row>
    <row r="2203" spans="1:31">
      <c r="A2203" s="1"/>
      <c r="B2203" s="31">
        <f t="shared" si="1368"/>
        <v>2019</v>
      </c>
      <c r="C2203" s="33">
        <v>38</v>
      </c>
      <c r="D2203" s="34"/>
      <c r="E2203" s="35">
        <v>460</v>
      </c>
      <c r="F2203" s="35">
        <v>417</v>
      </c>
      <c r="G2203" s="35"/>
      <c r="H2203" s="35">
        <v>1752257</v>
      </c>
      <c r="I2203" s="34">
        <v>1595906</v>
      </c>
      <c r="J2203" s="34"/>
      <c r="K2203" s="72">
        <v>32370</v>
      </c>
      <c r="L2203" s="36">
        <f t="shared" si="1369"/>
        <v>178.9489077991968</v>
      </c>
      <c r="M2203" s="28">
        <f>IF(L2174=0,0,L2203/L2174*100)</f>
        <v>75.169420287374351</v>
      </c>
      <c r="N2203" s="37">
        <f>IF(L2202=0,"     －",IF(L2203=0,"     －",(L2203-L2202)/L2202*100))</f>
        <v>-1.912323138652428</v>
      </c>
      <c r="O2203" s="29">
        <f t="shared" si="1365"/>
        <v>3809.2543478260868</v>
      </c>
      <c r="P2203" s="30">
        <f t="shared" si="1366"/>
        <v>70.369565217391298</v>
      </c>
      <c r="Q2203" s="6"/>
      <c r="R2203" s="7"/>
      <c r="S2203" s="8"/>
      <c r="T2203" s="9"/>
      <c r="U2203" s="51"/>
      <c r="V2203" s="1"/>
      <c r="W2203" s="1"/>
      <c r="X2203" s="1"/>
      <c r="Y2203" s="1"/>
      <c r="Z2203" s="1"/>
      <c r="AA2203" s="1"/>
      <c r="AB2203" s="1"/>
      <c r="AC2203" s="1"/>
      <c r="AD2203" s="1"/>
      <c r="AE2203" s="1"/>
    </row>
    <row r="2204" spans="1:31">
      <c r="A2204" s="1"/>
      <c r="B2204" s="31">
        <f t="shared" si="1368"/>
        <v>2020</v>
      </c>
      <c r="C2204" s="33">
        <v>39</v>
      </c>
      <c r="D2204" s="34"/>
      <c r="E2204" s="35">
        <v>1290</v>
      </c>
      <c r="F2204" s="35">
        <v>1205</v>
      </c>
      <c r="G2204" s="35"/>
      <c r="H2204" s="35">
        <v>5551144</v>
      </c>
      <c r="I2204" s="34">
        <v>5244059</v>
      </c>
      <c r="J2204" s="34"/>
      <c r="K2204" s="72">
        <v>91755</v>
      </c>
      <c r="L2204" s="36">
        <f t="shared" si="1369"/>
        <v>199.99848305073291</v>
      </c>
      <c r="M2204" s="28">
        <f>IF(L2174=0,0,L2204/L2174*100)</f>
        <v>84.011521579934097</v>
      </c>
      <c r="N2204" s="37">
        <f t="shared" ref="N2204:N2208" si="1370">IF(L2203=0,"     －",IF(L2204=0,"     －",(L2204-L2203)/L2203*100))</f>
        <v>11.762896745453393</v>
      </c>
      <c r="O2204" s="29">
        <f>IF(H2204=0,0,H2204/E2204)</f>
        <v>4303.2124031007752</v>
      </c>
      <c r="P2204" s="30">
        <f>IF(K2204=0,0,K2204/E2204)</f>
        <v>71.127906976744185</v>
      </c>
      <c r="Q2204" s="6"/>
      <c r="R2204" s="7"/>
      <c r="S2204" s="8"/>
      <c r="T2204" s="9"/>
      <c r="U2204" s="51"/>
      <c r="V2204" s="1"/>
      <c r="W2204" s="1"/>
      <c r="X2204" s="1"/>
      <c r="Y2204" s="1"/>
      <c r="Z2204" s="1"/>
      <c r="AA2204" s="1"/>
      <c r="AB2204" s="1"/>
      <c r="AC2204" s="1"/>
      <c r="AD2204" s="1"/>
      <c r="AE2204" s="1"/>
    </row>
    <row r="2205" spans="1:31">
      <c r="A2205" s="1"/>
      <c r="B2205" s="31">
        <f t="shared" si="1368"/>
        <v>2021</v>
      </c>
      <c r="C2205" s="81">
        <v>34</v>
      </c>
      <c r="D2205" s="34"/>
      <c r="E2205" s="35">
        <v>819</v>
      </c>
      <c r="F2205" s="35">
        <v>807</v>
      </c>
      <c r="G2205" s="35"/>
      <c r="H2205" s="35">
        <v>3464132</v>
      </c>
      <c r="I2205" s="34">
        <v>3418804</v>
      </c>
      <c r="J2205" s="34"/>
      <c r="K2205" s="72">
        <v>53602</v>
      </c>
      <c r="L2205" s="36">
        <f t="shared" si="1369"/>
        <v>213.64236936979964</v>
      </c>
      <c r="M2205" s="28">
        <f>IF(L2174=0,0,L2205/L2174*100)</f>
        <v>89.742783299742641</v>
      </c>
      <c r="N2205" s="37">
        <f t="shared" si="1370"/>
        <v>6.8219949026342004</v>
      </c>
      <c r="O2205" s="29">
        <f>IF(H2205=0,0,H2205/E2205)</f>
        <v>4229.7094017094014</v>
      </c>
      <c r="P2205" s="30">
        <f>IF(K2205=0,0,K2205/E2205)</f>
        <v>65.44810744810745</v>
      </c>
      <c r="Q2205" s="6"/>
      <c r="R2205" s="7"/>
      <c r="S2205" s="8"/>
      <c r="T2205" s="9"/>
      <c r="U2205" s="51"/>
      <c r="V2205" s="1"/>
      <c r="W2205" s="1"/>
      <c r="X2205" s="1"/>
      <c r="Y2205" s="1"/>
      <c r="Z2205" s="1"/>
      <c r="AA2205" s="1"/>
      <c r="AB2205" s="1"/>
      <c r="AC2205" s="1"/>
      <c r="AD2205" s="1"/>
      <c r="AE2205" s="1"/>
    </row>
    <row r="2206" spans="1:31">
      <c r="A2206" s="1"/>
      <c r="B2206" s="31">
        <f t="shared" si="1368"/>
        <v>2022</v>
      </c>
      <c r="C2206" s="81">
        <v>11</v>
      </c>
      <c r="D2206" s="34"/>
      <c r="E2206" s="35">
        <v>348</v>
      </c>
      <c r="F2206" s="35">
        <v>312</v>
      </c>
      <c r="G2206" s="35"/>
      <c r="H2206" s="35">
        <v>1487620</v>
      </c>
      <c r="I2206" s="34">
        <v>1326010</v>
      </c>
      <c r="J2206" s="34"/>
      <c r="K2206" s="72">
        <v>23399</v>
      </c>
      <c r="L2206" s="36">
        <f t="shared" si="1369"/>
        <v>210.16900053848454</v>
      </c>
      <c r="M2206" s="28">
        <f>IF(L2174=0,0,L2206/L2174*100)</f>
        <v>88.283757230764508</v>
      </c>
      <c r="N2206" s="37">
        <f t="shared" si="1370"/>
        <v>-1.6257865148944057</v>
      </c>
      <c r="O2206" s="29">
        <f>IF(H2206=0,0,H2206/E2206)</f>
        <v>4274.7701149425284</v>
      </c>
      <c r="P2206" s="30">
        <f>IF(K2206=0,0,K2206/E2206)</f>
        <v>67.238505747126439</v>
      </c>
      <c r="Q2206" s="6"/>
      <c r="R2206" s="7"/>
      <c r="S2206" s="8"/>
      <c r="T2206" s="9"/>
      <c r="U2206" s="51"/>
      <c r="V2206" s="1"/>
      <c r="W2206" s="1"/>
      <c r="X2206" s="1"/>
      <c r="Y2206" s="1"/>
      <c r="Z2206" s="1"/>
      <c r="AA2206" s="1"/>
      <c r="AB2206" s="1"/>
      <c r="AC2206" s="1"/>
      <c r="AD2206" s="1"/>
      <c r="AE2206" s="1"/>
    </row>
    <row r="2207" spans="1:31">
      <c r="A2207" s="1"/>
      <c r="B2207" s="31">
        <f t="shared" si="1368"/>
        <v>2023</v>
      </c>
      <c r="C2207" s="81">
        <v>29</v>
      </c>
      <c r="D2207" s="34"/>
      <c r="E2207" s="35">
        <v>518</v>
      </c>
      <c r="F2207" s="35">
        <v>507</v>
      </c>
      <c r="G2207" s="35"/>
      <c r="H2207" s="35">
        <v>2653614</v>
      </c>
      <c r="I2207" s="34">
        <v>2588846</v>
      </c>
      <c r="J2207" s="34"/>
      <c r="K2207" s="72">
        <v>36548</v>
      </c>
      <c r="L2207" s="36">
        <f t="shared" si="1369"/>
        <v>240.02035922403411</v>
      </c>
      <c r="M2207" s="28">
        <f>IF(L2174=0,0,L2207/L2174*100)</f>
        <v>100.82314266082919</v>
      </c>
      <c r="N2207" s="37">
        <f t="shared" si="1370"/>
        <v>14.203502233472065</v>
      </c>
      <c r="O2207" s="29">
        <f>IF(H2207=0,0,H2207/E2207)</f>
        <v>5122.8069498069499</v>
      </c>
      <c r="P2207" s="30">
        <f>IF(K2207=0,0,K2207/E2207)</f>
        <v>70.555984555984551</v>
      </c>
      <c r="Q2207" s="6"/>
      <c r="R2207" s="7"/>
      <c r="S2207" s="8"/>
      <c r="T2207" s="9"/>
      <c r="U2207" s="51"/>
      <c r="V2207" s="1"/>
      <c r="W2207" s="1"/>
      <c r="X2207" s="1"/>
      <c r="Y2207" s="1"/>
      <c r="Z2207" s="1"/>
      <c r="AA2207" s="1"/>
      <c r="AB2207" s="1"/>
      <c r="AC2207" s="1"/>
      <c r="AD2207" s="1"/>
      <c r="AE2207" s="1"/>
    </row>
    <row r="2208" spans="1:31">
      <c r="A2208" s="1"/>
      <c r="B2208" s="31">
        <f t="shared" si="1368"/>
        <v>2024</v>
      </c>
      <c r="C2208" s="81">
        <v>35</v>
      </c>
      <c r="D2208" s="34"/>
      <c r="E2208" s="35">
        <v>354</v>
      </c>
      <c r="F2208" s="35">
        <v>339</v>
      </c>
      <c r="G2208" s="35"/>
      <c r="H2208" s="35">
        <v>1747954</v>
      </c>
      <c r="I2208" s="34">
        <v>1676410</v>
      </c>
      <c r="J2208" s="34"/>
      <c r="K2208" s="72">
        <v>24546</v>
      </c>
      <c r="L2208" s="36">
        <f t="shared" si="1369"/>
        <v>235.40908392894974</v>
      </c>
      <c r="M2208" s="28">
        <f>IF(L2174=0,0,L2208/L2174*100)</f>
        <v>98.886126699234495</v>
      </c>
      <c r="N2208" s="37">
        <f t="shared" si="1370"/>
        <v>-1.9212017305499578</v>
      </c>
      <c r="O2208" s="29">
        <f>IF(H2208=0,0,H2208/E2208)</f>
        <v>4937.7231638418079</v>
      </c>
      <c r="P2208" s="30">
        <f>IF(K2208=0,0,K2208/E2208)</f>
        <v>69.33898305084746</v>
      </c>
      <c r="Q2208" s="6"/>
      <c r="R2208" s="7"/>
      <c r="S2208" s="8"/>
      <c r="T2208" s="9"/>
      <c r="U2208" s="51"/>
      <c r="V2208" s="1"/>
      <c r="W2208" s="1"/>
      <c r="X2208" s="1"/>
      <c r="Y2208" s="1"/>
      <c r="Z2208" s="1"/>
      <c r="AA2208" s="1"/>
      <c r="AB2208" s="1"/>
      <c r="AC2208" s="1"/>
      <c r="AD2208" s="1"/>
      <c r="AE2208" s="1"/>
    </row>
    <row r="2209" spans="1:31">
      <c r="A2209" s="1"/>
      <c r="B2209" s="58" t="s">
        <v>89</v>
      </c>
      <c r="C2209" s="59">
        <v>12</v>
      </c>
      <c r="D2209" s="60">
        <v>7</v>
      </c>
      <c r="E2209" s="61">
        <v>809</v>
      </c>
      <c r="F2209" s="61">
        <v>676</v>
      </c>
      <c r="G2209" s="61">
        <v>625</v>
      </c>
      <c r="H2209" s="61">
        <v>4194086</v>
      </c>
      <c r="I2209" s="60">
        <v>3335213</v>
      </c>
      <c r="J2209" s="60">
        <v>3135326</v>
      </c>
      <c r="K2209" s="73">
        <v>62377</v>
      </c>
      <c r="L2209" s="63">
        <f t="shared" si="1329"/>
        <v>222.27304322234156</v>
      </c>
      <c r="M2209" s="62">
        <v>100</v>
      </c>
      <c r="N2209" s="63"/>
      <c r="O2209" s="64">
        <f t="shared" si="1330"/>
        <v>5184.2843016069219</v>
      </c>
      <c r="P2209" s="65">
        <f t="shared" si="1331"/>
        <v>77.103831891223734</v>
      </c>
      <c r="Q2209" s="6">
        <f t="shared" ref="Q2209:Q2224" si="1371">IF(F2209=0,0,F2209/E2209*100)</f>
        <v>83.559950556242285</v>
      </c>
      <c r="R2209" s="7">
        <f t="shared" ref="R2209:R2224" si="1372">IF(G2209=0,0,G2209/E2209*100)</f>
        <v>77.255871446229918</v>
      </c>
      <c r="S2209" s="8">
        <f t="shared" ref="S2209:S2224" si="1373">IF(I2209=0,0,I2209/H2209*100)</f>
        <v>79.521807611956447</v>
      </c>
      <c r="T2209" s="9">
        <f t="shared" ref="T2209:T2224" si="1374">E2209-F2209</f>
        <v>133</v>
      </c>
      <c r="U2209" s="51"/>
      <c r="V2209" s="1"/>
      <c r="W2209" s="1"/>
      <c r="X2209" s="1"/>
      <c r="Y2209" s="1"/>
      <c r="Z2209" s="1"/>
      <c r="AA2209" s="1"/>
      <c r="AB2209" s="1"/>
      <c r="AC2209" s="1"/>
      <c r="AD2209" s="1"/>
      <c r="AE2209" s="1"/>
    </row>
    <row r="2210" spans="1:31">
      <c r="A2210" s="1"/>
      <c r="B2210" s="31">
        <v>1991</v>
      </c>
      <c r="C2210" s="33">
        <v>14</v>
      </c>
      <c r="D2210" s="34">
        <v>6</v>
      </c>
      <c r="E2210" s="35">
        <v>843</v>
      </c>
      <c r="F2210" s="35">
        <v>724</v>
      </c>
      <c r="G2210" s="35">
        <v>584</v>
      </c>
      <c r="H2210" s="35">
        <v>3590845</v>
      </c>
      <c r="I2210" s="34">
        <v>3062263</v>
      </c>
      <c r="J2210" s="34">
        <v>2572244</v>
      </c>
      <c r="K2210" s="72">
        <v>66328</v>
      </c>
      <c r="L2210" s="36">
        <f t="shared" si="1329"/>
        <v>178.96730768453745</v>
      </c>
      <c r="M2210" s="28">
        <f>IF(L2209=0,0,L2210/L2209*100)</f>
        <v>80.516874691599455</v>
      </c>
      <c r="N2210" s="37">
        <f t="shared" ref="N2210:N2225" si="1375">IF(L2209=0,"     －",IF(L2210=0,"     －",(L2210-L2209)/L2209*100))</f>
        <v>-19.483125308400545</v>
      </c>
      <c r="O2210" s="29">
        <f t="shared" si="1330"/>
        <v>4259.6026097271651</v>
      </c>
      <c r="P2210" s="30">
        <f t="shared" si="1331"/>
        <v>78.680901542111513</v>
      </c>
      <c r="Q2210" s="6">
        <f t="shared" si="1371"/>
        <v>85.883748517200473</v>
      </c>
      <c r="R2210" s="7">
        <f t="shared" si="1372"/>
        <v>69.276393831553975</v>
      </c>
      <c r="S2210" s="8">
        <f t="shared" si="1373"/>
        <v>85.279732207878638</v>
      </c>
      <c r="T2210" s="9">
        <f t="shared" si="1374"/>
        <v>119</v>
      </c>
      <c r="U2210" s="51"/>
      <c r="V2210" s="1"/>
      <c r="W2210" s="1"/>
      <c r="X2210" s="1"/>
      <c r="Y2210" s="1"/>
      <c r="Z2210" s="1"/>
      <c r="AA2210" s="1"/>
      <c r="AB2210" s="1"/>
      <c r="AC2210" s="1"/>
      <c r="AD2210" s="1"/>
      <c r="AE2210" s="1"/>
    </row>
    <row r="2211" spans="1:31">
      <c r="A2211" s="1"/>
      <c r="B2211" s="31">
        <v>1992</v>
      </c>
      <c r="C2211" s="33">
        <v>16</v>
      </c>
      <c r="D2211" s="34">
        <v>9</v>
      </c>
      <c r="E2211" s="35">
        <v>1074</v>
      </c>
      <c r="F2211" s="35">
        <v>968</v>
      </c>
      <c r="G2211" s="35">
        <v>782</v>
      </c>
      <c r="H2211" s="35">
        <v>3616514</v>
      </c>
      <c r="I2211" s="34">
        <v>3196667</v>
      </c>
      <c r="J2211" s="34">
        <v>2514470</v>
      </c>
      <c r="K2211" s="72">
        <v>78190</v>
      </c>
      <c r="L2211" s="36">
        <f t="shared" si="1329"/>
        <v>152.90190115001917</v>
      </c>
      <c r="M2211" s="28">
        <f>IF(L2209=0,0,L2211/L2209*100)</f>
        <v>68.790123594551289</v>
      </c>
      <c r="N2211" s="37">
        <f t="shared" si="1375"/>
        <v>-14.564339639317428</v>
      </c>
      <c r="O2211" s="29">
        <f t="shared" si="1330"/>
        <v>3367.3314711359403</v>
      </c>
      <c r="P2211" s="30">
        <f t="shared" si="1331"/>
        <v>72.8026070763501</v>
      </c>
      <c r="Q2211" s="6">
        <f t="shared" si="1371"/>
        <v>90.130353817504655</v>
      </c>
      <c r="R2211" s="7">
        <f t="shared" si="1372"/>
        <v>72.811918063314707</v>
      </c>
      <c r="S2211" s="8">
        <f t="shared" si="1373"/>
        <v>88.390837143171581</v>
      </c>
      <c r="T2211" s="9">
        <f t="shared" si="1374"/>
        <v>106</v>
      </c>
      <c r="U2211" s="51"/>
      <c r="V2211" s="1"/>
      <c r="W2211" s="1"/>
      <c r="X2211" s="1"/>
      <c r="Y2211" s="1"/>
      <c r="Z2211" s="1"/>
      <c r="AA2211" s="1"/>
      <c r="AB2211" s="1"/>
      <c r="AC2211" s="1"/>
      <c r="AD2211" s="1"/>
      <c r="AE2211" s="1"/>
    </row>
    <row r="2212" spans="1:31">
      <c r="A2212" s="1"/>
      <c r="B2212" s="31">
        <f>B2211+1</f>
        <v>1993</v>
      </c>
      <c r="C2212" s="33">
        <v>20</v>
      </c>
      <c r="D2212" s="34">
        <v>12</v>
      </c>
      <c r="E2212" s="35">
        <v>1009</v>
      </c>
      <c r="F2212" s="35">
        <v>969</v>
      </c>
      <c r="G2212" s="35">
        <v>861</v>
      </c>
      <c r="H2212" s="35">
        <v>3663282</v>
      </c>
      <c r="I2212" s="34">
        <v>3564671</v>
      </c>
      <c r="J2212" s="34">
        <v>3225950</v>
      </c>
      <c r="K2212" s="72">
        <v>78057</v>
      </c>
      <c r="L2212" s="36">
        <f t="shared" si="1329"/>
        <v>155.14309248318537</v>
      </c>
      <c r="M2212" s="28">
        <f>IF(L2209=0,0,L2212/L2209*100)</f>
        <v>69.798429100551999</v>
      </c>
      <c r="N2212" s="37">
        <f t="shared" si="1375"/>
        <v>1.4657707434044669</v>
      </c>
      <c r="O2212" s="29">
        <f t="shared" si="1330"/>
        <v>3630.6065411298314</v>
      </c>
      <c r="P2212" s="30">
        <f t="shared" si="1331"/>
        <v>77.360753221010896</v>
      </c>
      <c r="Q2212" s="6">
        <f t="shared" si="1371"/>
        <v>96.035678889990081</v>
      </c>
      <c r="R2212" s="7">
        <f t="shared" si="1372"/>
        <v>85.332011892963337</v>
      </c>
      <c r="S2212" s="8">
        <f t="shared" si="1373"/>
        <v>97.308124244871124</v>
      </c>
      <c r="T2212" s="9">
        <f t="shared" si="1374"/>
        <v>40</v>
      </c>
      <c r="U2212" s="51"/>
      <c r="V2212" s="1"/>
      <c r="W2212" s="1"/>
      <c r="X2212" s="1"/>
      <c r="Y2212" s="1"/>
      <c r="Z2212" s="1"/>
      <c r="AA2212" s="1"/>
      <c r="AB2212" s="1"/>
      <c r="AC2212" s="1"/>
      <c r="AD2212" s="1"/>
      <c r="AE2212" s="1"/>
    </row>
    <row r="2213" spans="1:31">
      <c r="A2213" s="1"/>
      <c r="B2213" s="31">
        <f t="shared" ref="B2213:B2233" si="1376">B2212+1</f>
        <v>1994</v>
      </c>
      <c r="C2213" s="33">
        <v>35</v>
      </c>
      <c r="D2213" s="34">
        <v>32</v>
      </c>
      <c r="E2213" s="35">
        <v>1907</v>
      </c>
      <c r="F2213" s="35">
        <v>1892</v>
      </c>
      <c r="G2213" s="35">
        <v>1847</v>
      </c>
      <c r="H2213" s="35">
        <v>6563254</v>
      </c>
      <c r="I2213" s="34">
        <v>6491034</v>
      </c>
      <c r="J2213" s="34">
        <v>6345244</v>
      </c>
      <c r="K2213" s="72">
        <v>146124</v>
      </c>
      <c r="L2213" s="36">
        <f t="shared" si="1329"/>
        <v>148.48124748925571</v>
      </c>
      <c r="M2213" s="28">
        <f>IF(L2209=0,0,L2213/L2209*100)</f>
        <v>66.80128428382055</v>
      </c>
      <c r="N2213" s="37">
        <f t="shared" si="1375"/>
        <v>-4.2940003884811579</v>
      </c>
      <c r="O2213" s="29">
        <f t="shared" si="1330"/>
        <v>3441.6643943366544</v>
      </c>
      <c r="P2213" s="30">
        <f t="shared" si="1331"/>
        <v>76.625065547981123</v>
      </c>
      <c r="Q2213" s="6">
        <f t="shared" si="1371"/>
        <v>99.213424226533817</v>
      </c>
      <c r="R2213" s="7">
        <f t="shared" si="1372"/>
        <v>96.853696906135283</v>
      </c>
      <c r="S2213" s="8">
        <f t="shared" si="1373"/>
        <v>98.899631189041287</v>
      </c>
      <c r="T2213" s="9">
        <f t="shared" si="1374"/>
        <v>15</v>
      </c>
      <c r="U2213" s="51"/>
      <c r="V2213" s="1"/>
      <c r="W2213" s="1"/>
      <c r="X2213" s="1"/>
      <c r="Y2213" s="1"/>
      <c r="Z2213" s="1"/>
      <c r="AA2213" s="1"/>
      <c r="AB2213" s="1"/>
      <c r="AC2213" s="1"/>
      <c r="AD2213" s="1"/>
      <c r="AE2213" s="1"/>
    </row>
    <row r="2214" spans="1:31">
      <c r="A2214" s="1"/>
      <c r="B2214" s="31">
        <f t="shared" si="1376"/>
        <v>1995</v>
      </c>
      <c r="C2214" s="33">
        <v>38</v>
      </c>
      <c r="D2214" s="34">
        <v>28</v>
      </c>
      <c r="E2214" s="35">
        <v>1772</v>
      </c>
      <c r="F2214" s="35">
        <v>1643</v>
      </c>
      <c r="G2214" s="35">
        <v>1488</v>
      </c>
      <c r="H2214" s="35">
        <v>5382817</v>
      </c>
      <c r="I2214" s="34">
        <v>4985094</v>
      </c>
      <c r="J2214" s="34">
        <v>4555434</v>
      </c>
      <c r="K2214" s="72">
        <v>129179</v>
      </c>
      <c r="L2214" s="36">
        <f t="shared" si="1329"/>
        <v>137.75001186152548</v>
      </c>
      <c r="M2214" s="28">
        <f>IF(L2209=0,0,L2214/L2209*100)</f>
        <v>61.973332377391799</v>
      </c>
      <c r="N2214" s="37">
        <f t="shared" si="1375"/>
        <v>-7.2273339624970179</v>
      </c>
      <c r="O2214" s="29">
        <f t="shared" si="1330"/>
        <v>3037.7071106094809</v>
      </c>
      <c r="P2214" s="30">
        <f t="shared" si="1331"/>
        <v>72.900112866817153</v>
      </c>
      <c r="Q2214" s="6">
        <f t="shared" si="1371"/>
        <v>92.720090293453723</v>
      </c>
      <c r="R2214" s="7">
        <f t="shared" si="1372"/>
        <v>83.972911963882623</v>
      </c>
      <c r="S2214" s="8">
        <f t="shared" si="1373"/>
        <v>92.61124797666352</v>
      </c>
      <c r="T2214" s="9">
        <f t="shared" si="1374"/>
        <v>129</v>
      </c>
      <c r="U2214" s="51"/>
      <c r="V2214" s="1"/>
      <c r="W2214" s="1"/>
      <c r="X2214" s="1"/>
      <c r="Y2214" s="1"/>
      <c r="Z2214" s="1"/>
      <c r="AA2214" s="1"/>
      <c r="AB2214" s="1"/>
      <c r="AC2214" s="1"/>
      <c r="AD2214" s="1"/>
      <c r="AE2214" s="1"/>
    </row>
    <row r="2215" spans="1:31">
      <c r="A2215" s="1"/>
      <c r="B2215" s="31">
        <f t="shared" si="1376"/>
        <v>1996</v>
      </c>
      <c r="C2215" s="33">
        <v>44</v>
      </c>
      <c r="D2215" s="34">
        <v>35</v>
      </c>
      <c r="E2215" s="35">
        <v>2272</v>
      </c>
      <c r="F2215" s="35">
        <v>2215</v>
      </c>
      <c r="G2215" s="35">
        <v>2121</v>
      </c>
      <c r="H2215" s="35">
        <v>7767987</v>
      </c>
      <c r="I2215" s="34">
        <v>7558338</v>
      </c>
      <c r="J2215" s="34">
        <v>7228120</v>
      </c>
      <c r="K2215" s="72">
        <v>180104</v>
      </c>
      <c r="L2215" s="36">
        <f t="shared" si="1329"/>
        <v>142.58015404910498</v>
      </c>
      <c r="M2215" s="28">
        <f>IF(L2209=0,0,L2215/L2209*100)</f>
        <v>64.146399393326732</v>
      </c>
      <c r="N2215" s="37">
        <f t="shared" si="1375"/>
        <v>3.5064550066500493</v>
      </c>
      <c r="O2215" s="29">
        <f t="shared" si="1330"/>
        <v>3419.0083626760565</v>
      </c>
      <c r="P2215" s="30">
        <f t="shared" si="1331"/>
        <v>79.271126760563376</v>
      </c>
      <c r="Q2215" s="6">
        <f t="shared" si="1371"/>
        <v>97.491197183098592</v>
      </c>
      <c r="R2215" s="7">
        <f t="shared" si="1372"/>
        <v>93.353873239436624</v>
      </c>
      <c r="S2215" s="8">
        <f t="shared" si="1373"/>
        <v>97.301115462731843</v>
      </c>
      <c r="T2215" s="9">
        <f t="shared" si="1374"/>
        <v>57</v>
      </c>
      <c r="U2215" s="51"/>
      <c r="V2215" s="1"/>
      <c r="W2215" s="1"/>
      <c r="X2215" s="1"/>
      <c r="Y2215" s="1"/>
      <c r="Z2215" s="1"/>
      <c r="AA2215" s="1"/>
      <c r="AB2215" s="1"/>
      <c r="AC2215" s="1"/>
      <c r="AD2215" s="1"/>
      <c r="AE2215" s="1"/>
    </row>
    <row r="2216" spans="1:31">
      <c r="A2216" s="1"/>
      <c r="B2216" s="31">
        <f t="shared" si="1376"/>
        <v>1997</v>
      </c>
      <c r="C2216" s="33">
        <v>26</v>
      </c>
      <c r="D2216">
        <v>21</v>
      </c>
      <c r="E2216" s="35">
        <v>1041</v>
      </c>
      <c r="F2216" s="35">
        <v>957</v>
      </c>
      <c r="G2216" s="35">
        <v>841</v>
      </c>
      <c r="H2216" s="35">
        <v>3332141</v>
      </c>
      <c r="I2216" s="34">
        <v>3075620</v>
      </c>
      <c r="J2216" s="34">
        <v>2731231</v>
      </c>
      <c r="K2216" s="72">
        <v>78954</v>
      </c>
      <c r="L2216" s="36">
        <f t="shared" si="1329"/>
        <v>139.5157316282899</v>
      </c>
      <c r="M2216" s="28">
        <f>IF(L2209=0,0,L2216/L2209*100)</f>
        <v>62.767724599303378</v>
      </c>
      <c r="N2216" s="37">
        <f t="shared" si="1375"/>
        <v>-2.1492629470435851</v>
      </c>
      <c r="O2216" s="29">
        <f t="shared" si="1330"/>
        <v>3200.9039385206534</v>
      </c>
      <c r="P2216" s="30">
        <f t="shared" si="1331"/>
        <v>75.844380403458217</v>
      </c>
      <c r="Q2216" s="6">
        <f t="shared" si="1371"/>
        <v>91.930835734870314</v>
      </c>
      <c r="R2216" s="7">
        <f t="shared" si="1372"/>
        <v>80.787704130643618</v>
      </c>
      <c r="S2216" s="8">
        <f t="shared" si="1373"/>
        <v>92.301616288146278</v>
      </c>
      <c r="T2216" s="9">
        <f t="shared" si="1374"/>
        <v>84</v>
      </c>
      <c r="U2216" s="51"/>
      <c r="V2216" s="1"/>
      <c r="W2216" s="1"/>
      <c r="X2216" s="1"/>
      <c r="Y2216" s="1"/>
      <c r="Z2216" s="1"/>
      <c r="AA2216" s="1"/>
      <c r="AB2216" s="1"/>
      <c r="AC2216" s="1"/>
      <c r="AD2216" s="1"/>
      <c r="AE2216" s="1"/>
    </row>
    <row r="2217" spans="1:31">
      <c r="A2217" s="1"/>
      <c r="B2217" s="31">
        <f t="shared" si="1376"/>
        <v>1998</v>
      </c>
      <c r="C2217" s="33">
        <v>20</v>
      </c>
      <c r="D2217" s="34">
        <v>7</v>
      </c>
      <c r="E2217" s="35">
        <v>1022</v>
      </c>
      <c r="F2217" s="35">
        <v>862</v>
      </c>
      <c r="G2217" s="35">
        <v>789</v>
      </c>
      <c r="H2217" s="35">
        <v>3408330</v>
      </c>
      <c r="I2217" s="34">
        <v>2844440</v>
      </c>
      <c r="J2217" s="34">
        <v>2590620</v>
      </c>
      <c r="K2217" s="72">
        <v>79242</v>
      </c>
      <c r="L2217" s="36">
        <f t="shared" si="1329"/>
        <v>142.18708699174681</v>
      </c>
      <c r="M2217" s="28">
        <f>IF(L2209=0,0,L2217/L2209*100)</f>
        <v>63.9695596597901</v>
      </c>
      <c r="N2217" s="37">
        <f t="shared" si="1375"/>
        <v>1.9147341538330396</v>
      </c>
      <c r="O2217" s="29">
        <f t="shared" si="1330"/>
        <v>3334.9608610567516</v>
      </c>
      <c r="P2217" s="30">
        <f t="shared" si="1331"/>
        <v>77.536203522504891</v>
      </c>
      <c r="Q2217" s="6">
        <f t="shared" si="1371"/>
        <v>84.344422700587089</v>
      </c>
      <c r="R2217" s="7">
        <f t="shared" si="1372"/>
        <v>77.20156555772995</v>
      </c>
      <c r="S2217" s="8">
        <f t="shared" si="1373"/>
        <v>83.455533941842489</v>
      </c>
      <c r="T2217" s="9">
        <f t="shared" si="1374"/>
        <v>160</v>
      </c>
      <c r="U2217" s="51"/>
      <c r="V2217" s="1"/>
      <c r="W2217" s="1"/>
      <c r="X2217" s="1"/>
      <c r="Y2217" s="1"/>
      <c r="Z2217" s="1"/>
      <c r="AA2217" s="1"/>
      <c r="AB2217" s="1"/>
      <c r="AC2217" s="1"/>
      <c r="AD2217" s="1"/>
      <c r="AE2217" s="1"/>
    </row>
    <row r="2218" spans="1:31">
      <c r="A2218" s="1"/>
      <c r="B2218" s="31">
        <f t="shared" si="1376"/>
        <v>1999</v>
      </c>
      <c r="C2218" s="33">
        <v>15</v>
      </c>
      <c r="D2218" s="34">
        <v>9</v>
      </c>
      <c r="E2218" s="35">
        <v>482</v>
      </c>
      <c r="F2218" s="35">
        <v>447</v>
      </c>
      <c r="G2218" s="35">
        <v>374</v>
      </c>
      <c r="H2218" s="35">
        <v>1525900</v>
      </c>
      <c r="I2218" s="34">
        <v>1408810</v>
      </c>
      <c r="J2218" s="34">
        <v>1189980</v>
      </c>
      <c r="K2218" s="72">
        <v>37895</v>
      </c>
      <c r="L2218" s="36">
        <f t="shared" si="1329"/>
        <v>133.11227607863833</v>
      </c>
      <c r="M2218" s="28">
        <f>IF(L2209=0,0,L2218/L2209*100)</f>
        <v>59.886828447066797</v>
      </c>
      <c r="N2218" s="37">
        <f t="shared" si="1375"/>
        <v>-6.3823031367364766</v>
      </c>
      <c r="O2218" s="29">
        <f t="shared" si="1330"/>
        <v>3165.7676348547716</v>
      </c>
      <c r="P2218" s="30">
        <f t="shared" si="1331"/>
        <v>78.620331950207472</v>
      </c>
      <c r="Q2218" s="6">
        <f t="shared" si="1371"/>
        <v>92.738589211618262</v>
      </c>
      <c r="R2218" s="7">
        <f t="shared" si="1372"/>
        <v>77.593360995850631</v>
      </c>
      <c r="S2218" s="8">
        <f t="shared" si="1373"/>
        <v>92.326495838521524</v>
      </c>
      <c r="T2218" s="9">
        <f t="shared" si="1374"/>
        <v>35</v>
      </c>
      <c r="U2218" s="51"/>
      <c r="V2218" s="1"/>
      <c r="W2218" s="1"/>
      <c r="X2218" s="1"/>
      <c r="Y2218" s="1"/>
      <c r="Z2218" s="1"/>
      <c r="AA2218" s="1"/>
      <c r="AB2218" s="1"/>
      <c r="AC2218" s="1"/>
      <c r="AD2218" s="1"/>
      <c r="AE2218" s="1"/>
    </row>
    <row r="2219" spans="1:31">
      <c r="A2219" s="1"/>
      <c r="B2219" s="31">
        <f t="shared" si="1376"/>
        <v>2000</v>
      </c>
      <c r="C2219" s="33">
        <v>27</v>
      </c>
      <c r="D2219" s="34">
        <v>18</v>
      </c>
      <c r="E2219" s="35">
        <v>1182</v>
      </c>
      <c r="F2219" s="35">
        <v>1134</v>
      </c>
      <c r="G2219" s="35">
        <v>1055</v>
      </c>
      <c r="H2219" s="35">
        <v>3415180</v>
      </c>
      <c r="I2219" s="34">
        <v>3282150</v>
      </c>
      <c r="J2219" s="34">
        <v>3083260</v>
      </c>
      <c r="K2219" s="72">
        <v>93744</v>
      </c>
      <c r="L2219" s="36">
        <f t="shared" si="1329"/>
        <v>120.43260091739205</v>
      </c>
      <c r="M2219" s="28">
        <f>IF(L2209=0,0,L2219/L2209*100)</f>
        <v>54.182279223541443</v>
      </c>
      <c r="N2219" s="37">
        <f t="shared" si="1375"/>
        <v>-9.5255490588678278</v>
      </c>
      <c r="O2219" s="29">
        <f t="shared" si="1330"/>
        <v>2889.3231810490693</v>
      </c>
      <c r="P2219" s="30">
        <f t="shared" si="1331"/>
        <v>79.309644670050758</v>
      </c>
      <c r="Q2219" s="6">
        <f t="shared" si="1371"/>
        <v>95.939086294416242</v>
      </c>
      <c r="R2219" s="7">
        <f t="shared" si="1372"/>
        <v>89.255499153976317</v>
      </c>
      <c r="S2219" s="8">
        <f t="shared" si="1373"/>
        <v>96.104744113048213</v>
      </c>
      <c r="T2219" s="9">
        <f t="shared" si="1374"/>
        <v>48</v>
      </c>
      <c r="U2219" s="5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</row>
    <row r="2220" spans="1:31">
      <c r="A2220" s="1"/>
      <c r="B2220" s="31">
        <f t="shared" si="1376"/>
        <v>2001</v>
      </c>
      <c r="C2220" s="33">
        <v>23</v>
      </c>
      <c r="D2220" s="34"/>
      <c r="E2220" s="35">
        <v>1014</v>
      </c>
      <c r="F2220" s="35">
        <v>955</v>
      </c>
      <c r="G2220" s="35">
        <v>836</v>
      </c>
      <c r="H2220" s="35">
        <v>3001760</v>
      </c>
      <c r="I2220" s="34">
        <v>2830820</v>
      </c>
      <c r="J2220" s="34"/>
      <c r="K2220" s="72">
        <v>85597</v>
      </c>
      <c r="L2220" s="36">
        <f t="shared" si="1329"/>
        <v>115.92880793485753</v>
      </c>
      <c r="M2220" s="28">
        <f>IF(L2209=0,0,L2220/L2209*100)</f>
        <v>52.156035772134992</v>
      </c>
      <c r="N2220" s="37">
        <f t="shared" si="1375"/>
        <v>-3.7396792465055144</v>
      </c>
      <c r="O2220" s="29">
        <f t="shared" si="1330"/>
        <v>2960.3155818540436</v>
      </c>
      <c r="P2220" s="30">
        <f t="shared" si="1331"/>
        <v>84.415187376725839</v>
      </c>
      <c r="Q2220" s="6">
        <f t="shared" si="1371"/>
        <v>94.181459566074949</v>
      </c>
      <c r="R2220" s="7">
        <f t="shared" si="1372"/>
        <v>82.445759368836292</v>
      </c>
      <c r="S2220" s="8">
        <f t="shared" si="1373"/>
        <v>94.305340866691552</v>
      </c>
      <c r="T2220" s="9">
        <f t="shared" si="1374"/>
        <v>59</v>
      </c>
      <c r="U2220" s="5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</row>
    <row r="2221" spans="1:31">
      <c r="A2221" s="1"/>
      <c r="B2221" s="31">
        <f t="shared" si="1376"/>
        <v>2002</v>
      </c>
      <c r="C2221" s="33">
        <v>30</v>
      </c>
      <c r="D2221" s="34"/>
      <c r="E2221" s="35">
        <v>1394</v>
      </c>
      <c r="F2221" s="35">
        <v>1253</v>
      </c>
      <c r="G2221" s="35">
        <v>1144</v>
      </c>
      <c r="H2221" s="35">
        <v>3973895</v>
      </c>
      <c r="I2221" s="34">
        <v>3574850</v>
      </c>
      <c r="J2221" s="34"/>
      <c r="K2221" s="72">
        <v>116300</v>
      </c>
      <c r="L2221" s="36">
        <f t="shared" si="1329"/>
        <v>112.95634233104042</v>
      </c>
      <c r="M2221" s="28">
        <f>IF(L2209=0,0,L2221/L2209*100)</f>
        <v>50.818732084416219</v>
      </c>
      <c r="N2221" s="37">
        <f t="shared" si="1375"/>
        <v>-2.5640439652302773</v>
      </c>
      <c r="O2221" s="29">
        <f t="shared" si="1330"/>
        <v>2850.7137733142035</v>
      </c>
      <c r="P2221" s="30">
        <f t="shared" si="1331"/>
        <v>83.428981348637009</v>
      </c>
      <c r="Q2221" s="6">
        <f t="shared" si="1371"/>
        <v>89.885222381635572</v>
      </c>
      <c r="R2221" s="7">
        <f t="shared" si="1372"/>
        <v>82.065997130559538</v>
      </c>
      <c r="S2221" s="8">
        <f t="shared" si="1373"/>
        <v>89.958340620474374</v>
      </c>
      <c r="T2221" s="9">
        <f t="shared" si="1374"/>
        <v>141</v>
      </c>
      <c r="U2221" s="5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</row>
    <row r="2222" spans="1:31">
      <c r="A2222" s="1"/>
      <c r="B2222" s="31">
        <f t="shared" si="1376"/>
        <v>2003</v>
      </c>
      <c r="C2222" s="33">
        <v>26</v>
      </c>
      <c r="D2222" s="34"/>
      <c r="E2222" s="35">
        <v>1197</v>
      </c>
      <c r="F2222" s="35">
        <v>1079</v>
      </c>
      <c r="G2222" s="35"/>
      <c r="H2222" s="35">
        <v>3195879</v>
      </c>
      <c r="I2222" s="34">
        <v>2872646</v>
      </c>
      <c r="J2222" s="34"/>
      <c r="K2222" s="72">
        <v>98317</v>
      </c>
      <c r="L2222" s="36">
        <f t="shared" si="1329"/>
        <v>107.45723405535155</v>
      </c>
      <c r="M2222" s="28">
        <f>IF(L2209=0,0,L2222/L2209*100)</f>
        <v>48.34469915808063</v>
      </c>
      <c r="N2222" s="37">
        <f t="shared" si="1375"/>
        <v>-4.8683483921360242</v>
      </c>
      <c r="O2222" s="29">
        <f t="shared" si="1330"/>
        <v>2669.9072681704261</v>
      </c>
      <c r="P2222" s="30">
        <f t="shared" si="1331"/>
        <v>82.136173767752709</v>
      </c>
      <c r="Q2222" s="15">
        <f t="shared" si="1371"/>
        <v>90.142021720969083</v>
      </c>
      <c r="R2222" s="16">
        <f t="shared" si="1372"/>
        <v>0</v>
      </c>
      <c r="S2222" s="17">
        <f t="shared" si="1373"/>
        <v>89.885943741925146</v>
      </c>
      <c r="T2222" s="18">
        <f t="shared" si="1374"/>
        <v>118</v>
      </c>
      <c r="U2222" s="5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</row>
    <row r="2223" spans="1:31">
      <c r="A2223" s="1"/>
      <c r="B2223" s="31">
        <f t="shared" si="1376"/>
        <v>2004</v>
      </c>
      <c r="C2223" s="33">
        <v>15</v>
      </c>
      <c r="D2223" s="34"/>
      <c r="E2223" s="35">
        <v>420</v>
      </c>
      <c r="F2223" s="35">
        <v>349</v>
      </c>
      <c r="G2223" s="35"/>
      <c r="H2223" s="35">
        <v>984748</v>
      </c>
      <c r="I2223" s="34">
        <v>842811</v>
      </c>
      <c r="J2223" s="34"/>
      <c r="K2223" s="72">
        <v>31887</v>
      </c>
      <c r="L2223" s="36">
        <f t="shared" si="1329"/>
        <v>102.09051473766738</v>
      </c>
      <c r="M2223" s="28">
        <f>IF(L2209=0,0,L2223/L2209*100)</f>
        <v>45.9302276414803</v>
      </c>
      <c r="N2223" s="37">
        <f t="shared" si="1375"/>
        <v>-4.994283879408024</v>
      </c>
      <c r="O2223" s="29">
        <f t="shared" si="1330"/>
        <v>2344.638095238095</v>
      </c>
      <c r="P2223" s="30">
        <f t="shared" si="1331"/>
        <v>75.921428571428578</v>
      </c>
      <c r="Q2223" s="6">
        <f t="shared" si="1371"/>
        <v>83.095238095238102</v>
      </c>
      <c r="R2223" s="7">
        <f t="shared" si="1372"/>
        <v>0</v>
      </c>
      <c r="S2223" s="8">
        <f t="shared" si="1373"/>
        <v>85.586464760527576</v>
      </c>
      <c r="T2223" s="9">
        <f t="shared" si="1374"/>
        <v>71</v>
      </c>
      <c r="U2223" s="5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</row>
    <row r="2224" spans="1:31">
      <c r="A2224" s="1"/>
      <c r="B2224" s="31">
        <f t="shared" si="1376"/>
        <v>2005</v>
      </c>
      <c r="C2224" s="33">
        <v>43</v>
      </c>
      <c r="D2224" s="34"/>
      <c r="E2224" s="35">
        <v>1306</v>
      </c>
      <c r="F2224" s="35">
        <v>1214</v>
      </c>
      <c r="G2224" s="35"/>
      <c r="H2224" s="35">
        <v>3504821</v>
      </c>
      <c r="I2224" s="34">
        <v>3260241</v>
      </c>
      <c r="J2224" s="34"/>
      <c r="K2224" s="72">
        <v>100038</v>
      </c>
      <c r="L2224" s="36">
        <f t="shared" si="1329"/>
        <v>115.81766094264179</v>
      </c>
      <c r="M2224" s="28">
        <f>IF(L2209=0,0,L2224/L2209*100)</f>
        <v>52.106031061440248</v>
      </c>
      <c r="N2224" s="37">
        <f t="shared" si="1375"/>
        <v>13.446054454958725</v>
      </c>
      <c r="O2224" s="29">
        <f t="shared" si="1330"/>
        <v>2683.6301684532923</v>
      </c>
      <c r="P2224" s="30">
        <f t="shared" si="1331"/>
        <v>76.598774885145488</v>
      </c>
      <c r="Q2224" s="6">
        <f t="shared" si="1371"/>
        <v>92.955589586523729</v>
      </c>
      <c r="R2224" s="7">
        <f t="shared" si="1372"/>
        <v>0</v>
      </c>
      <c r="S2224" s="8">
        <f t="shared" si="1373"/>
        <v>93.021612230695951</v>
      </c>
      <c r="T2224" s="9">
        <f t="shared" si="1374"/>
        <v>92</v>
      </c>
      <c r="U2224" s="5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</row>
    <row r="2225" spans="1:31">
      <c r="A2225" s="1"/>
      <c r="B2225" s="31">
        <f t="shared" si="1376"/>
        <v>2006</v>
      </c>
      <c r="C2225" s="33">
        <v>42</v>
      </c>
      <c r="D2225" s="34">
        <v>0</v>
      </c>
      <c r="E2225" s="35">
        <v>1501</v>
      </c>
      <c r="F2225" s="35">
        <v>1359</v>
      </c>
      <c r="G2225" s="35">
        <v>0</v>
      </c>
      <c r="H2225" s="35">
        <v>4091148</v>
      </c>
      <c r="I2225" s="34">
        <v>3706787</v>
      </c>
      <c r="J2225" s="34">
        <v>0</v>
      </c>
      <c r="K2225" s="72">
        <v>115915</v>
      </c>
      <c r="L2225" s="36">
        <f t="shared" ref="L2225:L2230" si="1377">IF(H2225=0,0,H2225/K2225*3.30578)</f>
        <v>116.67545387085363</v>
      </c>
      <c r="M2225" s="28">
        <f>IF(L2209=0,0,L2225/L2209*100)</f>
        <v>52.49194962168319</v>
      </c>
      <c r="N2225" s="37">
        <f t="shared" si="1375"/>
        <v>0.74064086705796484</v>
      </c>
      <c r="O2225" s="29">
        <f t="shared" ref="O2225:O2238" si="1378">IF(H2225=0,0,H2225/E2225)</f>
        <v>2725.6149233844103</v>
      </c>
      <c r="P2225" s="30">
        <f t="shared" ref="P2225:P2238" si="1379">IF(K2225=0,0,K2225/E2225)</f>
        <v>77.225183211192544</v>
      </c>
      <c r="Q2225" s="6"/>
      <c r="R2225" s="7"/>
      <c r="S2225" s="8"/>
      <c r="T2225" s="9"/>
      <c r="U2225" s="5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</row>
    <row r="2226" spans="1:31">
      <c r="A2226" s="1"/>
      <c r="B2226" s="31">
        <f t="shared" si="1376"/>
        <v>2007</v>
      </c>
      <c r="C2226" s="33">
        <v>27</v>
      </c>
      <c r="D2226" s="34"/>
      <c r="E2226" s="35">
        <v>649</v>
      </c>
      <c r="F2226" s="35">
        <v>574</v>
      </c>
      <c r="G2226" s="35"/>
      <c r="H2226" s="35">
        <v>1832073</v>
      </c>
      <c r="I2226" s="34">
        <v>1619313</v>
      </c>
      <c r="J2226" s="34"/>
      <c r="K2226" s="72">
        <v>49432</v>
      </c>
      <c r="L2226" s="36">
        <f t="shared" si="1377"/>
        <v>122.52043781234828</v>
      </c>
      <c r="M2226" s="28">
        <f>IF(L2209=0,0,L2226/L2209*100)</f>
        <v>55.121591010831693</v>
      </c>
      <c r="N2226" s="37">
        <f>IF(L2225=0,"     －",IF(L2226=0,"     －",(L2226-L2225)/L2225*100))</f>
        <v>5.0096089173686655</v>
      </c>
      <c r="O2226" s="29">
        <f t="shared" si="1378"/>
        <v>2822.9167950693372</v>
      </c>
      <c r="P2226" s="30">
        <f t="shared" si="1379"/>
        <v>76.166409861325121</v>
      </c>
      <c r="Q2226" s="6"/>
      <c r="R2226" s="7"/>
      <c r="S2226" s="8"/>
      <c r="T2226" s="9"/>
      <c r="U2226" s="5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</row>
    <row r="2227" spans="1:31">
      <c r="A2227" s="1"/>
      <c r="B2227" s="31">
        <f t="shared" si="1376"/>
        <v>2008</v>
      </c>
      <c r="C2227" s="33">
        <v>28</v>
      </c>
      <c r="D2227" s="34"/>
      <c r="E2227" s="35">
        <v>776</v>
      </c>
      <c r="F2227" s="35">
        <v>661</v>
      </c>
      <c r="G2227" s="35"/>
      <c r="H2227" s="35">
        <v>2453907</v>
      </c>
      <c r="I2227" s="34">
        <v>2088613</v>
      </c>
      <c r="J2227" s="34"/>
      <c r="K2227" s="72">
        <v>63572</v>
      </c>
      <c r="L2227" s="36">
        <f t="shared" si="1377"/>
        <v>127.60455361574277</v>
      </c>
      <c r="M2227" s="28">
        <f>IF(L2209=0,0,L2227/L2209*100)</f>
        <v>57.408920022793261</v>
      </c>
      <c r="N2227" s="37">
        <f>IF(L2226=0,"     －",IF(L2227=0,"     －",(L2227-L2226)/L2226*100))</f>
        <v>4.1496062976703563</v>
      </c>
      <c r="O2227" s="29">
        <f t="shared" si="1378"/>
        <v>3162.2512886597938</v>
      </c>
      <c r="P2227" s="30">
        <f t="shared" si="1379"/>
        <v>81.922680412371136</v>
      </c>
      <c r="Q2227" s="6"/>
      <c r="R2227" s="7"/>
      <c r="S2227" s="8"/>
      <c r="T2227" s="9"/>
      <c r="U2227" s="5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</row>
    <row r="2228" spans="1:31">
      <c r="A2228" s="1"/>
      <c r="B2228" s="31">
        <f t="shared" si="1376"/>
        <v>2009</v>
      </c>
      <c r="C2228" s="33">
        <v>13</v>
      </c>
      <c r="D2228" s="34"/>
      <c r="E2228" s="35">
        <v>226</v>
      </c>
      <c r="F2228" s="35">
        <v>193</v>
      </c>
      <c r="G2228" s="35"/>
      <c r="H2228" s="35">
        <v>613324</v>
      </c>
      <c r="I2228" s="34">
        <v>526302</v>
      </c>
      <c r="J2228" s="34"/>
      <c r="K2228" s="72">
        <v>17836</v>
      </c>
      <c r="L2228" s="36">
        <f t="shared" si="1377"/>
        <v>113.6753875712043</v>
      </c>
      <c r="M2228" s="28">
        <f>IF(L2209=0,0,L2228/L2209*100)</f>
        <v>51.142228460647779</v>
      </c>
      <c r="N2228" s="37">
        <f>IF(L2227=0,"     －",IF(L2228=0,"     －",(L2228-L2227)/L2227*100))</f>
        <v>-10.915884778284287</v>
      </c>
      <c r="O2228" s="29">
        <f t="shared" si="1378"/>
        <v>2713.8230088495575</v>
      </c>
      <c r="P2228" s="30">
        <f t="shared" si="1379"/>
        <v>78.920353982300881</v>
      </c>
      <c r="Q2228" s="6"/>
      <c r="R2228" s="7"/>
      <c r="S2228" s="8"/>
      <c r="T2228" s="9"/>
      <c r="U2228" s="5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</row>
    <row r="2229" spans="1:31">
      <c r="A2229" s="1"/>
      <c r="B2229" s="31">
        <f t="shared" si="1376"/>
        <v>2010</v>
      </c>
      <c r="C2229" s="33">
        <v>5</v>
      </c>
      <c r="D2229" s="34"/>
      <c r="E2229" s="35">
        <v>230</v>
      </c>
      <c r="F2229" s="35">
        <v>202</v>
      </c>
      <c r="G2229" s="35"/>
      <c r="H2229" s="35">
        <v>641568</v>
      </c>
      <c r="I2229" s="34">
        <v>539368</v>
      </c>
      <c r="J2229" s="34"/>
      <c r="K2229" s="72">
        <v>18464</v>
      </c>
      <c r="L2229" s="36">
        <f t="shared" si="1377"/>
        <v>114.86582880415943</v>
      </c>
      <c r="M2229" s="28">
        <f>IF(L2209=0,0,L2229/L2209*100)</f>
        <v>51.677804532175408</v>
      </c>
      <c r="N2229" s="37">
        <f>IF(L2228=0,"     －",IF(L2229=0,"     －",(L2229-L2228)/L2228*100))</f>
        <v>1.047228655551727</v>
      </c>
      <c r="O2229" s="29">
        <f t="shared" si="1378"/>
        <v>2789.4260869565219</v>
      </c>
      <c r="P2229" s="30">
        <f t="shared" si="1379"/>
        <v>80.278260869565216</v>
      </c>
      <c r="Q2229" s="6"/>
      <c r="R2229" s="7"/>
      <c r="S2229" s="8"/>
      <c r="T2229" s="9"/>
      <c r="U2229" s="5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</row>
    <row r="2230" spans="1:31">
      <c r="A2230" s="1"/>
      <c r="B2230" s="31">
        <f t="shared" si="1376"/>
        <v>2011</v>
      </c>
      <c r="C2230" s="33">
        <v>2</v>
      </c>
      <c r="D2230" s="34"/>
      <c r="E2230" s="35">
        <v>106</v>
      </c>
      <c r="F2230" s="35">
        <v>105</v>
      </c>
      <c r="G2230" s="35"/>
      <c r="H2230" s="35">
        <v>384440</v>
      </c>
      <c r="I2230" s="34">
        <v>380030</v>
      </c>
      <c r="J2230" s="34"/>
      <c r="K2230" s="72">
        <v>7804</v>
      </c>
      <c r="L2230" s="36">
        <f t="shared" si="1377"/>
        <v>162.84905986673499</v>
      </c>
      <c r="M2230" s="28">
        <f>IF(L2209=0,0,L2230/L2209*100)</f>
        <v>73.265321563908998</v>
      </c>
      <c r="N2230" s="37">
        <f>IF(L2229=0,"     －",IF(L2230=0,"     －",(L2230-L2229)/L2229*100))</f>
        <v>41.773285895481237</v>
      </c>
      <c r="O2230" s="29">
        <f t="shared" si="1378"/>
        <v>3626.7924528301887</v>
      </c>
      <c r="P2230" s="30">
        <f t="shared" si="1379"/>
        <v>73.622641509433961</v>
      </c>
      <c r="Q2230" s="6"/>
      <c r="R2230" s="7"/>
      <c r="S2230" s="8"/>
      <c r="T2230" s="9"/>
      <c r="U2230" s="5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</row>
    <row r="2231" spans="1:31">
      <c r="A2231" s="1"/>
      <c r="B2231" s="31">
        <f t="shared" si="1376"/>
        <v>2012</v>
      </c>
      <c r="C2231" s="33">
        <v>17</v>
      </c>
      <c r="D2231" s="34"/>
      <c r="E2231" s="35">
        <v>355</v>
      </c>
      <c r="F2231" s="35">
        <v>328</v>
      </c>
      <c r="G2231" s="35"/>
      <c r="H2231" s="35">
        <v>1110580</v>
      </c>
      <c r="I2231" s="34">
        <v>1022598</v>
      </c>
      <c r="J2231" s="34"/>
      <c r="K2231" s="72">
        <v>27321</v>
      </c>
      <c r="L2231" s="36">
        <f>IF(H2231=0,0,H2231/K2231*3.30578)</f>
        <v>134.3777003916401</v>
      </c>
      <c r="M2231" s="28">
        <f>IF(L2209=0,0,L2231/L2209*100)</f>
        <v>60.456139189681664</v>
      </c>
      <c r="N2231" s="37">
        <f t="shared" ref="N2231:N2233" si="1380">IF(L2230=0,"     －",IF(L2231=0,"     －",(L2231-L2230)/L2230*100))</f>
        <v>-17.483281449947565</v>
      </c>
      <c r="O2231" s="29">
        <f t="shared" si="1378"/>
        <v>3128.394366197183</v>
      </c>
      <c r="P2231" s="30">
        <f t="shared" si="1379"/>
        <v>76.960563380281684</v>
      </c>
      <c r="Q2231" s="6"/>
      <c r="R2231" s="7"/>
      <c r="S2231" s="8"/>
      <c r="T2231" s="9"/>
      <c r="U2231" s="5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</row>
    <row r="2232" spans="1:31">
      <c r="A2232" s="1"/>
      <c r="B2232" s="31">
        <f t="shared" si="1376"/>
        <v>2013</v>
      </c>
      <c r="C2232" s="33">
        <v>19</v>
      </c>
      <c r="D2232" s="34"/>
      <c r="E2232" s="35">
        <v>355</v>
      </c>
      <c r="F2232" s="35">
        <v>349</v>
      </c>
      <c r="G2232" s="35"/>
      <c r="H2232" s="35">
        <v>1133597</v>
      </c>
      <c r="I2232" s="34">
        <v>1113787</v>
      </c>
      <c r="J2232" s="34"/>
      <c r="K2232" s="72">
        <v>26862</v>
      </c>
      <c r="L2232" s="36">
        <f>IF(H2232=0,0,H2232/K2232*3.30578)</f>
        <v>139.50645114511204</v>
      </c>
      <c r="M2232" s="28">
        <f>IF(L2209=0,0,L2232/L2209*100)</f>
        <v>62.763549336732929</v>
      </c>
      <c r="N2232" s="37">
        <f t="shared" si="1380"/>
        <v>3.8166680472461807</v>
      </c>
      <c r="O2232" s="29">
        <f t="shared" si="1378"/>
        <v>3193.230985915493</v>
      </c>
      <c r="P2232" s="30">
        <f t="shared" si="1379"/>
        <v>75.667605633802822</v>
      </c>
      <c r="Q2232" s="6"/>
      <c r="R2232" s="7"/>
      <c r="S2232" s="8"/>
      <c r="T2232" s="9"/>
      <c r="U2232" s="5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</row>
    <row r="2233" spans="1:31">
      <c r="A2233" s="1"/>
      <c r="B2233" s="31">
        <f t="shared" si="1376"/>
        <v>2014</v>
      </c>
      <c r="C2233" s="33">
        <v>1</v>
      </c>
      <c r="D2233" s="34"/>
      <c r="E2233" s="35">
        <v>20</v>
      </c>
      <c r="F2233" s="35">
        <v>10</v>
      </c>
      <c r="G2233" s="35"/>
      <c r="H2233" s="35">
        <v>76370</v>
      </c>
      <c r="I2233" s="34">
        <v>39360</v>
      </c>
      <c r="J2233" s="34"/>
      <c r="K2233" s="72">
        <v>1763</v>
      </c>
      <c r="L2233" s="36">
        <f>IF(H2233=0,0,H2233/K2233*3.30578)</f>
        <v>143.20046432217811</v>
      </c>
      <c r="M2233" s="28">
        <f>IF(L2209=0,0,L2233/L2209*100)</f>
        <v>64.425475193109008</v>
      </c>
      <c r="N2233" s="37">
        <f t="shared" si="1380"/>
        <v>2.6479156675153495</v>
      </c>
      <c r="O2233" s="29">
        <f t="shared" si="1378"/>
        <v>3818.5</v>
      </c>
      <c r="P2233" s="30">
        <f t="shared" si="1379"/>
        <v>88.15</v>
      </c>
      <c r="Q2233" s="6"/>
      <c r="R2233" s="7"/>
      <c r="S2233" s="8"/>
      <c r="T2233" s="9"/>
      <c r="U2233" s="5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</row>
    <row r="2234" spans="1:31">
      <c r="A2234" s="1"/>
      <c r="B2234" s="31">
        <f t="shared" ref="B2234:B2243" si="1381">B2233+1</f>
        <v>2015</v>
      </c>
      <c r="C2234" s="33">
        <v>1</v>
      </c>
      <c r="D2234" s="34"/>
      <c r="E2234" s="35">
        <v>89</v>
      </c>
      <c r="F2234" s="35">
        <v>77</v>
      </c>
      <c r="G2234" s="35"/>
      <c r="H2234" s="35">
        <v>367704</v>
      </c>
      <c r="I2234" s="34">
        <v>317528</v>
      </c>
      <c r="J2234" s="34"/>
      <c r="K2234" s="72">
        <v>6778</v>
      </c>
      <c r="L2234" s="36">
        <f>IF(H2234=0,0,H2234/K2234*3.30578)</f>
        <v>179.33734569489525</v>
      </c>
      <c r="M2234" s="28">
        <f>IF(L2209=0,0,L2234/L2209*100)</f>
        <v>80.683353723421433</v>
      </c>
      <c r="N2234" s="37">
        <f>IF(L2233=0,"     －",IF(L2234=0,"     －",(L2234-L2233)/L2233*100))</f>
        <v>25.23517053088246</v>
      </c>
      <c r="O2234" s="29">
        <f t="shared" si="1378"/>
        <v>4131.5056179775283</v>
      </c>
      <c r="P2234" s="30">
        <f t="shared" si="1379"/>
        <v>76.157303370786522</v>
      </c>
      <c r="Q2234" s="6"/>
      <c r="R2234" s="7"/>
      <c r="S2234" s="8"/>
      <c r="T2234" s="9"/>
      <c r="U2234" s="5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</row>
    <row r="2235" spans="1:31">
      <c r="A2235" s="1"/>
      <c r="B2235" s="31">
        <f t="shared" si="1381"/>
        <v>2016</v>
      </c>
      <c r="C2235" s="33">
        <v>3</v>
      </c>
      <c r="D2235" s="34"/>
      <c r="E2235" s="35">
        <v>78</v>
      </c>
      <c r="F2235" s="35">
        <v>52</v>
      </c>
      <c r="G2235" s="35"/>
      <c r="H2235" s="35">
        <v>299666</v>
      </c>
      <c r="I2235" s="34">
        <v>208718</v>
      </c>
      <c r="J2235" s="34"/>
      <c r="K2235" s="72">
        <v>5358</v>
      </c>
      <c r="L2235" s="36">
        <f>IF(H2235=0,0,H2235/K2235*3.30578)</f>
        <v>184.88799355729751</v>
      </c>
      <c r="M2235" s="28">
        <f>IF(L2209=0,0,L2235/L2209*100)</f>
        <v>83.180574160921765</v>
      </c>
      <c r="N2235" s="37">
        <f>IF(L2234=0,"     －",IF(L2235=0,"     －",(L2235-L2234)/L2234*100))</f>
        <v>3.0950875518396024</v>
      </c>
      <c r="O2235" s="29">
        <f t="shared" si="1378"/>
        <v>3841.8717948717949</v>
      </c>
      <c r="P2235" s="30">
        <f t="shared" si="1379"/>
        <v>68.692307692307693</v>
      </c>
      <c r="Q2235" s="6"/>
      <c r="R2235" s="7"/>
      <c r="S2235" s="8"/>
      <c r="T2235" s="9"/>
      <c r="U2235" s="51"/>
      <c r="V2235" s="1"/>
      <c r="W2235" s="1"/>
      <c r="X2235" s="1"/>
      <c r="Y2235" s="1"/>
      <c r="Z2235" s="1"/>
      <c r="AA2235" s="1"/>
      <c r="AB2235" s="1"/>
      <c r="AC2235" s="1"/>
      <c r="AD2235" s="1"/>
      <c r="AE2235" s="1"/>
    </row>
    <row r="2236" spans="1:31">
      <c r="A2236" s="1"/>
      <c r="B2236" s="31">
        <f t="shared" si="1381"/>
        <v>2017</v>
      </c>
      <c r="C2236" s="33">
        <v>5</v>
      </c>
      <c r="D2236" s="34"/>
      <c r="E2236" s="35">
        <v>80</v>
      </c>
      <c r="F2236" s="35">
        <v>66</v>
      </c>
      <c r="G2236" s="35"/>
      <c r="H2236" s="35">
        <v>286648</v>
      </c>
      <c r="I2236" s="34">
        <v>234336</v>
      </c>
      <c r="J2236" s="34"/>
      <c r="K2236" s="72">
        <v>5104</v>
      </c>
      <c r="L2236" s="36">
        <f t="shared" ref="L2236:L2243" si="1382">IF(H2236=0,0,H2236/K2236*3.30578)</f>
        <v>185.65737175548591</v>
      </c>
      <c r="M2236" s="28">
        <f>IF(L2209=0,0,L2236/L2209*100)</f>
        <v>83.526715189556882</v>
      </c>
      <c r="N2236" s="37">
        <f>IF(L2235=0,"     －",IF(L2236=0,"     －",(L2236-L2235)/L2235*100))</f>
        <v>0.4161320502134026</v>
      </c>
      <c r="O2236" s="29">
        <f t="shared" si="1378"/>
        <v>3583.1</v>
      </c>
      <c r="P2236" s="30">
        <f t="shared" si="1379"/>
        <v>63.8</v>
      </c>
      <c r="Q2236" s="6"/>
      <c r="R2236" s="7"/>
      <c r="S2236" s="8"/>
      <c r="T2236" s="9"/>
      <c r="U2236" s="51"/>
      <c r="V2236" s="1"/>
      <c r="W2236" s="1"/>
      <c r="X2236" s="1"/>
      <c r="Y2236" s="1"/>
      <c r="Z2236" s="1"/>
      <c r="AA2236" s="1"/>
      <c r="AB2236" s="1"/>
      <c r="AC2236" s="1"/>
      <c r="AD2236" s="1"/>
      <c r="AE2236" s="1"/>
    </row>
    <row r="2237" spans="1:31">
      <c r="A2237" s="1"/>
      <c r="B2237" s="31">
        <f t="shared" si="1381"/>
        <v>2018</v>
      </c>
      <c r="C2237" s="33">
        <v>5</v>
      </c>
      <c r="D2237" s="34"/>
      <c r="E2237" s="35">
        <v>172</v>
      </c>
      <c r="F2237" s="35">
        <v>123</v>
      </c>
      <c r="G2237" s="35"/>
      <c r="H2237" s="35">
        <v>677720</v>
      </c>
      <c r="I2237" s="34">
        <v>484618</v>
      </c>
      <c r="J2237" s="34"/>
      <c r="K2237" s="72">
        <v>13289</v>
      </c>
      <c r="L2237" s="36">
        <f t="shared" si="1382"/>
        <v>168.59005354804725</v>
      </c>
      <c r="M2237" s="28">
        <f>IF(L2209=0,0,L2237/L2209*100)</f>
        <v>75.848178035428802</v>
      </c>
      <c r="N2237" s="37">
        <f>IF(L2236=0,"     －",IF(L2237=0,"     －",(L2237-L2236)/L2236*100))</f>
        <v>-9.1929116770631794</v>
      </c>
      <c r="O2237" s="29">
        <f t="shared" si="1378"/>
        <v>3940.2325581395348</v>
      </c>
      <c r="P2237" s="30">
        <f t="shared" si="1379"/>
        <v>77.261627906976742</v>
      </c>
      <c r="Q2237" s="6"/>
      <c r="R2237" s="7"/>
      <c r="S2237" s="8"/>
      <c r="T2237" s="9"/>
      <c r="U2237" s="51"/>
      <c r="V2237" s="1"/>
      <c r="W2237" s="1"/>
      <c r="X2237" s="1"/>
      <c r="Y2237" s="1"/>
      <c r="Z2237" s="1"/>
      <c r="AA2237" s="1"/>
      <c r="AB2237" s="1"/>
      <c r="AC2237" s="1"/>
      <c r="AD2237" s="1"/>
      <c r="AE2237" s="1"/>
    </row>
    <row r="2238" spans="1:31">
      <c r="A2238" s="1"/>
      <c r="B2238" s="31">
        <f t="shared" si="1381"/>
        <v>2019</v>
      </c>
      <c r="C2238" s="33">
        <v>7</v>
      </c>
      <c r="D2238" s="34"/>
      <c r="E2238" s="35">
        <v>174</v>
      </c>
      <c r="F2238" s="35">
        <v>119</v>
      </c>
      <c r="G2238" s="35"/>
      <c r="H2238" s="35">
        <v>638832</v>
      </c>
      <c r="I2238" s="34">
        <v>425483</v>
      </c>
      <c r="J2238" s="34"/>
      <c r="K2238" s="72">
        <v>13033</v>
      </c>
      <c r="L2238" s="36">
        <f t="shared" si="1382"/>
        <v>162.03775408271312</v>
      </c>
      <c r="M2238" s="28">
        <f>IF(L2209=0,0,L2238/L2209*100)</f>
        <v>72.900317435535996</v>
      </c>
      <c r="N2238" s="37">
        <f>IF(L2237=0,"     －",IF(L2238=0,"     －",(L2238-L2237)/L2237*100))</f>
        <v>-3.8865278985552725</v>
      </c>
      <c r="O2238" s="29">
        <f t="shared" si="1378"/>
        <v>3671.4482758620688</v>
      </c>
      <c r="P2238" s="30">
        <f t="shared" si="1379"/>
        <v>74.902298850574709</v>
      </c>
      <c r="Q2238" s="6"/>
      <c r="R2238" s="7"/>
      <c r="S2238" s="8"/>
      <c r="T2238" s="9"/>
      <c r="U2238" s="51"/>
      <c r="V2238" s="1"/>
      <c r="W2238" s="1"/>
      <c r="X2238" s="1"/>
      <c r="Y2238" s="1"/>
      <c r="Z2238" s="1"/>
      <c r="AA2238" s="1"/>
      <c r="AB2238" s="1"/>
      <c r="AC2238" s="1"/>
      <c r="AD2238" s="1"/>
      <c r="AE2238" s="1"/>
    </row>
    <row r="2239" spans="1:31">
      <c r="A2239" s="1"/>
      <c r="B2239" s="31">
        <f t="shared" si="1381"/>
        <v>2020</v>
      </c>
      <c r="C2239" s="33">
        <v>5</v>
      </c>
      <c r="D2239" s="34"/>
      <c r="E2239" s="35">
        <v>291</v>
      </c>
      <c r="F2239" s="35">
        <v>259</v>
      </c>
      <c r="G2239" s="35"/>
      <c r="H2239" s="35">
        <v>1096435</v>
      </c>
      <c r="I2239" s="34">
        <v>972465</v>
      </c>
      <c r="J2239" s="34"/>
      <c r="K2239" s="72">
        <v>21598</v>
      </c>
      <c r="L2239" s="36">
        <f t="shared" si="1382"/>
        <v>167.81983953606814</v>
      </c>
      <c r="M2239" s="28">
        <f>IF(L2209=0,0,L2239/L2209*100)</f>
        <v>75.501660976583906</v>
      </c>
      <c r="N2239" s="37">
        <f t="shared" ref="N2239:N2243" si="1383">IF(L2238=0,"     －",IF(L2239=0,"     －",(L2239-L2238)/L2238*100))</f>
        <v>3.568356946248171</v>
      </c>
      <c r="O2239" s="29">
        <f>IF(H2239=0,0,H2239/E2239)</f>
        <v>3767.8178694158078</v>
      </c>
      <c r="P2239" s="30">
        <f>IF(K2239=0,0,K2239/E2239)</f>
        <v>74.219931271477662</v>
      </c>
      <c r="Q2239" s="6"/>
      <c r="R2239" s="7"/>
      <c r="S2239" s="8"/>
      <c r="T2239" s="9"/>
      <c r="U2239" s="51"/>
      <c r="V2239" s="1"/>
      <c r="W2239" s="1"/>
      <c r="X2239" s="1"/>
      <c r="Y2239" s="1"/>
      <c r="Z2239" s="1"/>
      <c r="AA2239" s="1"/>
      <c r="AB2239" s="1"/>
      <c r="AC2239" s="1"/>
      <c r="AD2239" s="1"/>
      <c r="AE2239" s="1"/>
    </row>
    <row r="2240" spans="1:31">
      <c r="A2240" s="1"/>
      <c r="B2240" s="31">
        <f t="shared" si="1381"/>
        <v>2021</v>
      </c>
      <c r="C2240" s="81">
        <v>4</v>
      </c>
      <c r="D2240" s="34"/>
      <c r="E2240" s="35">
        <v>113</v>
      </c>
      <c r="F2240" s="35">
        <v>101</v>
      </c>
      <c r="G2240" s="35"/>
      <c r="H2240" s="35">
        <v>364424</v>
      </c>
      <c r="I2240" s="34">
        <v>323582</v>
      </c>
      <c r="J2240" s="34"/>
      <c r="K2240" s="72">
        <v>7360</v>
      </c>
      <c r="L2240" s="36">
        <f t="shared" si="1382"/>
        <v>163.68282210869566</v>
      </c>
      <c r="M2240" s="28">
        <f>IF(L2209=0,0,L2240/L2209*100)</f>
        <v>73.640428787832079</v>
      </c>
      <c r="N2240" s="37">
        <f t="shared" si="1383"/>
        <v>-2.4651539643996316</v>
      </c>
      <c r="O2240" s="29">
        <f>IF(H2240=0,0,H2240/E2240)</f>
        <v>3224.9911504424781</v>
      </c>
      <c r="P2240" s="30">
        <f>IF(K2240=0,0,K2240/E2240)</f>
        <v>65.13274336283186</v>
      </c>
      <c r="Q2240" s="6"/>
      <c r="R2240" s="7"/>
      <c r="S2240" s="8"/>
      <c r="T2240" s="9"/>
      <c r="U2240" s="51"/>
      <c r="V2240" s="1"/>
      <c r="W2240" s="1"/>
      <c r="X2240" s="1"/>
      <c r="Y2240" s="1"/>
      <c r="Z2240" s="1"/>
      <c r="AA2240" s="1"/>
      <c r="AB2240" s="1"/>
      <c r="AC2240" s="1"/>
      <c r="AD2240" s="1"/>
      <c r="AE2240" s="1"/>
    </row>
    <row r="2241" spans="1:31">
      <c r="A2241" s="1"/>
      <c r="B2241" s="31">
        <f t="shared" si="1381"/>
        <v>2022</v>
      </c>
      <c r="C2241" s="81">
        <v>7</v>
      </c>
      <c r="D2241" s="34"/>
      <c r="E2241" s="35">
        <v>188</v>
      </c>
      <c r="F2241" s="35">
        <v>151</v>
      </c>
      <c r="G2241" s="35"/>
      <c r="H2241" s="35">
        <v>795950</v>
      </c>
      <c r="I2241" s="34">
        <v>633406</v>
      </c>
      <c r="J2241" s="34"/>
      <c r="K2241" s="72">
        <v>13002</v>
      </c>
      <c r="L2241" s="36">
        <f t="shared" si="1382"/>
        <v>202.37160367635749</v>
      </c>
      <c r="M2241" s="28">
        <f>IF(L2209=0,0,L2241/L2209*100)</f>
        <v>91.046399843422989</v>
      </c>
      <c r="N2241" s="37">
        <f t="shared" si="1383"/>
        <v>23.636433603258659</v>
      </c>
      <c r="O2241" s="29">
        <f>IF(H2241=0,0,H2241/E2241)</f>
        <v>4233.7765957446809</v>
      </c>
      <c r="P2241" s="30">
        <f>IF(K2241=0,0,K2241/E2241)</f>
        <v>69.159574468085111</v>
      </c>
      <c r="Q2241" s="6"/>
      <c r="R2241" s="7"/>
      <c r="S2241" s="8"/>
      <c r="T2241" s="9"/>
      <c r="U2241" s="51"/>
      <c r="V2241" s="1"/>
      <c r="W2241" s="1"/>
      <c r="X2241" s="1"/>
      <c r="Y2241" s="1"/>
      <c r="Z2241" s="1"/>
      <c r="AA2241" s="1"/>
      <c r="AB2241" s="1"/>
      <c r="AC2241" s="1"/>
      <c r="AD2241" s="1"/>
      <c r="AE2241" s="1"/>
    </row>
    <row r="2242" spans="1:31">
      <c r="A2242" s="1"/>
      <c r="B2242" s="31">
        <f t="shared" si="1381"/>
        <v>2023</v>
      </c>
      <c r="C2242" s="81">
        <v>6</v>
      </c>
      <c r="D2242" s="34"/>
      <c r="E2242" s="35">
        <v>276</v>
      </c>
      <c r="F2242" s="35">
        <v>269</v>
      </c>
      <c r="G2242" s="35"/>
      <c r="H2242" s="35">
        <v>1070230</v>
      </c>
      <c r="I2242" s="34">
        <v>1039930</v>
      </c>
      <c r="J2242" s="34"/>
      <c r="K2242" s="72">
        <v>19438</v>
      </c>
      <c r="L2242" s="36">
        <f t="shared" si="1382"/>
        <v>182.01177741537194</v>
      </c>
      <c r="M2242" s="28">
        <f>IF(L2209=0,0,L2242/L2209*100)</f>
        <v>81.886572828043782</v>
      </c>
      <c r="N2242" s="37">
        <f t="shared" si="1383"/>
        <v>-10.060614182583629</v>
      </c>
      <c r="O2242" s="29">
        <f>IF(H2242=0,0,H2242/E2242)</f>
        <v>3877.644927536232</v>
      </c>
      <c r="P2242" s="30">
        <f>IF(K2242=0,0,K2242/E2242)</f>
        <v>70.427536231884062</v>
      </c>
      <c r="Q2242" s="6"/>
      <c r="R2242" s="7"/>
      <c r="S2242" s="8"/>
      <c r="T2242" s="9"/>
      <c r="U2242" s="51"/>
      <c r="V2242" s="1"/>
      <c r="W2242" s="1"/>
      <c r="X2242" s="1"/>
      <c r="Y2242" s="1"/>
      <c r="Z2242" s="1"/>
      <c r="AA2242" s="1"/>
      <c r="AB2242" s="1"/>
      <c r="AC2242" s="1"/>
      <c r="AD2242" s="1"/>
      <c r="AE2242" s="1"/>
    </row>
    <row r="2243" spans="1:31">
      <c r="A2243" s="1"/>
      <c r="B2243" s="31">
        <f t="shared" si="1381"/>
        <v>2024</v>
      </c>
      <c r="C2243" s="81">
        <v>1</v>
      </c>
      <c r="D2243" s="34"/>
      <c r="E2243" s="35">
        <v>35</v>
      </c>
      <c r="F2243" s="35">
        <v>31</v>
      </c>
      <c r="G2243" s="35"/>
      <c r="H2243" s="35">
        <v>140480</v>
      </c>
      <c r="I2243" s="34">
        <v>124658</v>
      </c>
      <c r="J2243" s="34"/>
      <c r="K2243" s="72">
        <v>2542</v>
      </c>
      <c r="L2243" s="36">
        <f t="shared" si="1382"/>
        <v>182.68921101494885</v>
      </c>
      <c r="M2243" s="28">
        <f>IF(L2209=0,0,L2243/L2209*100)</f>
        <v>82.191348247391076</v>
      </c>
      <c r="N2243" s="37">
        <f t="shared" si="1383"/>
        <v>0.37219217854838765</v>
      </c>
      <c r="O2243" s="29">
        <f>IF(H2243=0,0,H2243/E2243)</f>
        <v>4013.7142857142858</v>
      </c>
      <c r="P2243" s="30">
        <f>IF(K2243=0,0,K2243/E2243)</f>
        <v>72.628571428571433</v>
      </c>
      <c r="Q2243" s="6"/>
      <c r="R2243" s="7"/>
      <c r="S2243" s="8"/>
      <c r="T2243" s="9"/>
      <c r="U2243" s="51"/>
      <c r="V2243" s="1"/>
      <c r="W2243" s="1"/>
      <c r="X2243" s="1"/>
      <c r="Y2243" s="1"/>
      <c r="Z2243" s="1"/>
      <c r="AA2243" s="1"/>
      <c r="AB2243" s="1"/>
      <c r="AC2243" s="1"/>
      <c r="AD2243" s="1"/>
      <c r="AE2243" s="1"/>
    </row>
    <row r="2244" spans="1:31">
      <c r="A2244" s="1"/>
      <c r="B2244" s="58" t="s">
        <v>90</v>
      </c>
      <c r="C2244" s="66">
        <f t="shared" ref="C2244:K2244" si="1384">C2104+C2139+C2174+C2209</f>
        <v>96</v>
      </c>
      <c r="D2244" s="67">
        <f t="shared" si="1384"/>
        <v>53</v>
      </c>
      <c r="E2244" s="68">
        <f t="shared" si="1384"/>
        <v>5150</v>
      </c>
      <c r="F2244" s="68">
        <f t="shared" si="1384"/>
        <v>4411</v>
      </c>
      <c r="G2244" s="68">
        <f t="shared" si="1384"/>
        <v>4123</v>
      </c>
      <c r="H2244" s="68">
        <f t="shared" si="1384"/>
        <v>29320962</v>
      </c>
      <c r="I2244" s="67">
        <f t="shared" si="1384"/>
        <v>24350782</v>
      </c>
      <c r="J2244" s="67">
        <f t="shared" si="1384"/>
        <v>22870814</v>
      </c>
      <c r="K2244" s="74">
        <f t="shared" si="1384"/>
        <v>403190</v>
      </c>
      <c r="L2244" s="63">
        <f t="shared" ref="L2244:L2364" si="1385">IF(H2244=0,0,H2244/K2244*3.30578)</f>
        <v>240.40439931635211</v>
      </c>
      <c r="M2244" s="62">
        <v>100</v>
      </c>
      <c r="N2244" s="63"/>
      <c r="O2244" s="64">
        <f t="shared" ref="O2244:O2364" si="1386">IF(H2244=0,0,H2244/E2244)</f>
        <v>5693.3906796116507</v>
      </c>
      <c r="P2244" s="65">
        <f t="shared" ref="P2244:P2364" si="1387">IF(K2244=0,0,K2244/E2244)</f>
        <v>78.289320388349509</v>
      </c>
      <c r="Q2244" s="6">
        <f t="shared" ref="Q2244:Q2257" si="1388">IF(F2244=0,0,F2244/E2244*100)</f>
        <v>85.650485436893206</v>
      </c>
      <c r="R2244" s="7">
        <f t="shared" ref="R2244:R2257" si="1389">IF(G2244=0,0,G2244/E2244*100)</f>
        <v>80.058252427184456</v>
      </c>
      <c r="S2244" s="8">
        <f t="shared" ref="S2244:S2257" si="1390">IF(I2244=0,0,I2244/H2244*100)</f>
        <v>83.049055484605177</v>
      </c>
      <c r="T2244" s="9">
        <f t="shared" ref="T2244:T2257" si="1391">E2244-F2244</f>
        <v>739</v>
      </c>
      <c r="U2244" s="51"/>
      <c r="V2244" s="1"/>
      <c r="W2244" s="1"/>
      <c r="X2244" s="1"/>
      <c r="Y2244" s="11"/>
      <c r="Z2244" s="11"/>
      <c r="AA2244" s="11"/>
      <c r="AB2244" s="1"/>
      <c r="AC2244" s="1"/>
      <c r="AD2244" s="1"/>
      <c r="AE2244" s="1"/>
    </row>
    <row r="2245" spans="1:31">
      <c r="A2245" s="1"/>
      <c r="B2245" s="31">
        <v>1991</v>
      </c>
      <c r="C2245" s="43">
        <f t="shared" ref="C2245:K2245" si="1392">C2105+C2140+C2175+C2210</f>
        <v>73</v>
      </c>
      <c r="D2245" s="44">
        <f t="shared" si="1392"/>
        <v>23</v>
      </c>
      <c r="E2245" s="45">
        <f t="shared" si="1392"/>
        <v>3834</v>
      </c>
      <c r="F2245" s="45">
        <f t="shared" si="1392"/>
        <v>2923</v>
      </c>
      <c r="G2245" s="45">
        <f t="shared" si="1392"/>
        <v>2449</v>
      </c>
      <c r="H2245" s="45">
        <f t="shared" si="1392"/>
        <v>20450615</v>
      </c>
      <c r="I2245" s="44">
        <f t="shared" si="1392"/>
        <v>15399901</v>
      </c>
      <c r="J2245" s="44">
        <f t="shared" si="1392"/>
        <v>13184467</v>
      </c>
      <c r="K2245" s="75">
        <f t="shared" si="1392"/>
        <v>295787</v>
      </c>
      <c r="L2245" s="36">
        <f t="shared" si="1385"/>
        <v>228.56053191891462</v>
      </c>
      <c r="M2245" s="28">
        <f>IF(L$2244=0,0,L2245/L$2244*100)</f>
        <v>95.073356631110585</v>
      </c>
      <c r="N2245" s="37">
        <f t="shared" ref="N2245:N2259" si="1393">IF(L2244=0,"     －",IF(L2245=0,"     －",(L2245-L2244)/L2244*100))</f>
        <v>-4.9266433688894153</v>
      </c>
      <c r="O2245" s="29">
        <f t="shared" si="1386"/>
        <v>5334.015388628065</v>
      </c>
      <c r="P2245" s="30">
        <f t="shared" si="1387"/>
        <v>77.148408972352641</v>
      </c>
      <c r="Q2245" s="6">
        <f t="shared" si="1388"/>
        <v>76.238914971309342</v>
      </c>
      <c r="R2245" s="7">
        <f t="shared" si="1389"/>
        <v>63.875847678664577</v>
      </c>
      <c r="S2245" s="8">
        <f t="shared" si="1390"/>
        <v>75.302874754622295</v>
      </c>
      <c r="T2245" s="9">
        <f t="shared" si="1391"/>
        <v>911</v>
      </c>
      <c r="U2245" s="51"/>
      <c r="V2245" s="1"/>
      <c r="W2245" s="1"/>
      <c r="X2245" s="1"/>
      <c r="Y2245" s="10"/>
      <c r="Z2245" s="10"/>
      <c r="AA2245" s="10"/>
      <c r="AB2245" s="1"/>
      <c r="AC2245" s="1"/>
      <c r="AD2245" s="1"/>
      <c r="AE2245" s="1"/>
    </row>
    <row r="2246" spans="1:31">
      <c r="A2246" s="1"/>
      <c r="B2246" s="31">
        <v>1992</v>
      </c>
      <c r="C2246" s="43">
        <f t="shared" ref="C2246:K2246" si="1394">C2106+C2141+C2176+C2211</f>
        <v>70</v>
      </c>
      <c r="D2246" s="44">
        <f t="shared" si="1394"/>
        <v>36</v>
      </c>
      <c r="E2246" s="45">
        <f t="shared" si="1394"/>
        <v>3160</v>
      </c>
      <c r="F2246" s="45">
        <f t="shared" si="1394"/>
        <v>2755</v>
      </c>
      <c r="G2246" s="45">
        <f t="shared" si="1394"/>
        <v>2481</v>
      </c>
      <c r="H2246" s="45">
        <f t="shared" si="1394"/>
        <v>13588444</v>
      </c>
      <c r="I2246" s="44">
        <f t="shared" si="1394"/>
        <v>11352491</v>
      </c>
      <c r="J2246" s="44">
        <f t="shared" si="1394"/>
        <v>10126432</v>
      </c>
      <c r="K2246" s="75">
        <f t="shared" si="1394"/>
        <v>232853</v>
      </c>
      <c r="L2246" s="36">
        <f t="shared" si="1385"/>
        <v>192.91315296053733</v>
      </c>
      <c r="M2246" s="28">
        <f t="shared" ref="M2246:M2260" si="1395">IF(L$2244=0,0,L2246/L$2244*100)</f>
        <v>80.24526735331483</v>
      </c>
      <c r="N2246" s="37">
        <f t="shared" si="1393"/>
        <v>-15.596471822625855</v>
      </c>
      <c r="O2246" s="29">
        <f t="shared" si="1386"/>
        <v>4300.140506329114</v>
      </c>
      <c r="P2246" s="30">
        <f t="shared" si="1387"/>
        <v>73.687658227848104</v>
      </c>
      <c r="Q2246" s="6">
        <f t="shared" si="1388"/>
        <v>87.183544303797461</v>
      </c>
      <c r="R2246" s="7">
        <f t="shared" si="1389"/>
        <v>78.512658227848092</v>
      </c>
      <c r="S2246" s="8">
        <f t="shared" si="1390"/>
        <v>83.545187366559404</v>
      </c>
      <c r="T2246" s="9">
        <f t="shared" si="1391"/>
        <v>405</v>
      </c>
      <c r="U2246" s="51"/>
      <c r="V2246" s="1"/>
      <c r="W2246" s="1"/>
      <c r="X2246" s="1"/>
      <c r="Y2246" s="12"/>
      <c r="Z2246" s="13"/>
      <c r="AA2246" s="14"/>
      <c r="AB2246" s="1"/>
      <c r="AC2246" s="1"/>
      <c r="AD2246" s="1"/>
      <c r="AE2246" s="1"/>
    </row>
    <row r="2247" spans="1:31">
      <c r="A2247" s="1"/>
      <c r="B2247" s="31">
        <f>B2246+1</f>
        <v>1993</v>
      </c>
      <c r="C2247" s="43">
        <f t="shared" ref="C2247:K2247" si="1396">C2107+C2142+C2177+C2212</f>
        <v>145</v>
      </c>
      <c r="D2247" s="44">
        <f t="shared" si="1396"/>
        <v>95</v>
      </c>
      <c r="E2247" s="45">
        <f t="shared" si="1396"/>
        <v>6927</v>
      </c>
      <c r="F2247" s="45">
        <f t="shared" si="1396"/>
        <v>6488</v>
      </c>
      <c r="G2247" s="45">
        <f t="shared" si="1396"/>
        <v>5990</v>
      </c>
      <c r="H2247" s="45">
        <f t="shared" si="1396"/>
        <v>27937392</v>
      </c>
      <c r="I2247" s="44">
        <f t="shared" si="1396"/>
        <v>26004516</v>
      </c>
      <c r="J2247" s="44">
        <f t="shared" si="1396"/>
        <v>24067931</v>
      </c>
      <c r="K2247" s="75">
        <f t="shared" si="1396"/>
        <v>489449</v>
      </c>
      <c r="L2247" s="36">
        <f t="shared" si="1385"/>
        <v>188.69151173209059</v>
      </c>
      <c r="M2247" s="28">
        <f t="shared" si="1395"/>
        <v>78.489209127902996</v>
      </c>
      <c r="N2247" s="37">
        <f t="shared" si="1393"/>
        <v>-2.1883636048965149</v>
      </c>
      <c r="O2247" s="29">
        <f t="shared" si="1386"/>
        <v>4033.1156344737983</v>
      </c>
      <c r="P2247" s="30">
        <f t="shared" si="1387"/>
        <v>70.658149270968678</v>
      </c>
      <c r="Q2247" s="6">
        <f t="shared" si="1388"/>
        <v>93.662480150137142</v>
      </c>
      <c r="R2247" s="7">
        <f t="shared" si="1389"/>
        <v>86.473220730474949</v>
      </c>
      <c r="S2247" s="8">
        <f t="shared" si="1390"/>
        <v>93.081401442196182</v>
      </c>
      <c r="T2247" s="9">
        <f t="shared" si="1391"/>
        <v>439</v>
      </c>
      <c r="U2247" s="51"/>
      <c r="V2247" s="1"/>
      <c r="W2247" s="1"/>
      <c r="X2247" s="1"/>
      <c r="Y2247" s="19"/>
      <c r="Z2247" s="13"/>
      <c r="AA2247" s="14"/>
      <c r="AB2247" s="1"/>
      <c r="AC2247" s="1"/>
      <c r="AD2247" s="1"/>
      <c r="AE2247" s="1"/>
    </row>
    <row r="2248" spans="1:31">
      <c r="A2248" s="1"/>
      <c r="B2248" s="31">
        <f t="shared" ref="B2248:B2278" si="1397">B2247+1</f>
        <v>1994</v>
      </c>
      <c r="C2248" s="43">
        <f t="shared" ref="C2248:K2248" si="1398">C2108+C2143+C2178+C2213</f>
        <v>283</v>
      </c>
      <c r="D2248" s="44">
        <f t="shared" si="1398"/>
        <v>216</v>
      </c>
      <c r="E2248" s="45">
        <f t="shared" si="1398"/>
        <v>12770</v>
      </c>
      <c r="F2248" s="45">
        <f t="shared" si="1398"/>
        <v>12213</v>
      </c>
      <c r="G2248" s="45">
        <f t="shared" si="1398"/>
        <v>11650</v>
      </c>
      <c r="H2248" s="45">
        <f t="shared" si="1398"/>
        <v>50091227</v>
      </c>
      <c r="I2248" s="44">
        <f t="shared" si="1398"/>
        <v>47789969</v>
      </c>
      <c r="J2248" s="44">
        <f t="shared" si="1398"/>
        <v>45551897</v>
      </c>
      <c r="K2248" s="75">
        <f t="shared" si="1398"/>
        <v>904647</v>
      </c>
      <c r="L2248" s="36">
        <f t="shared" si="1385"/>
        <v>183.04441002077053</v>
      </c>
      <c r="M2248" s="28">
        <f t="shared" si="1395"/>
        <v>76.140208141490533</v>
      </c>
      <c r="N2248" s="37">
        <f t="shared" si="1393"/>
        <v>-2.9927693405403271</v>
      </c>
      <c r="O2248" s="29">
        <f t="shared" si="1386"/>
        <v>3922.5706342991384</v>
      </c>
      <c r="P2248" s="30">
        <f t="shared" si="1387"/>
        <v>70.841581832419735</v>
      </c>
      <c r="Q2248" s="6">
        <f t="shared" si="1388"/>
        <v>95.638214565387628</v>
      </c>
      <c r="R2248" s="7">
        <f t="shared" si="1389"/>
        <v>91.229444009397014</v>
      </c>
      <c r="S2248" s="8">
        <f t="shared" si="1390"/>
        <v>95.405866180918267</v>
      </c>
      <c r="T2248" s="9">
        <f t="shared" si="1391"/>
        <v>557</v>
      </c>
      <c r="U2248" s="51"/>
      <c r="V2248" s="1"/>
      <c r="W2248" s="1"/>
      <c r="X2248" s="1"/>
      <c r="Y2248" s="1"/>
      <c r="Z2248" s="1"/>
      <c r="AA2248" s="1"/>
      <c r="AB2248" s="1"/>
      <c r="AC2248" s="1"/>
      <c r="AD2248" s="1"/>
      <c r="AE2248" s="1"/>
    </row>
    <row r="2249" spans="1:31">
      <c r="A2249" s="1"/>
      <c r="B2249" s="31">
        <f t="shared" si="1397"/>
        <v>1995</v>
      </c>
      <c r="C2249" s="43">
        <f t="shared" ref="C2249:K2249" si="1399">C2109+C2144+C2179+C2214</f>
        <v>273</v>
      </c>
      <c r="D2249" s="44">
        <f t="shared" si="1399"/>
        <v>177</v>
      </c>
      <c r="E2249" s="45">
        <f t="shared" si="1399"/>
        <v>11848</v>
      </c>
      <c r="F2249" s="45">
        <f t="shared" si="1399"/>
        <v>10787</v>
      </c>
      <c r="G2249" s="45">
        <f t="shared" si="1399"/>
        <v>9960</v>
      </c>
      <c r="H2249" s="45">
        <f t="shared" si="1399"/>
        <v>42470336</v>
      </c>
      <c r="I2249" s="44">
        <f t="shared" si="1399"/>
        <v>38735531</v>
      </c>
      <c r="J2249" s="44">
        <f t="shared" si="1399"/>
        <v>35839756</v>
      </c>
      <c r="K2249" s="75">
        <f t="shared" si="1399"/>
        <v>853455</v>
      </c>
      <c r="L2249" s="36">
        <f t="shared" si="1385"/>
        <v>164.5049678566298</v>
      </c>
      <c r="M2249" s="28">
        <f t="shared" si="1395"/>
        <v>68.428434889061663</v>
      </c>
      <c r="N2249" s="37">
        <f t="shared" si="1393"/>
        <v>-10.12838477942976</v>
      </c>
      <c r="O2249" s="29">
        <f t="shared" si="1386"/>
        <v>3584.5995948683321</v>
      </c>
      <c r="P2249" s="30">
        <f t="shared" si="1387"/>
        <v>72.033676569885216</v>
      </c>
      <c r="Q2249" s="6">
        <f t="shared" si="1388"/>
        <v>91.044902093180283</v>
      </c>
      <c r="R2249" s="7">
        <f t="shared" si="1389"/>
        <v>84.064821066846733</v>
      </c>
      <c r="S2249" s="8">
        <f t="shared" si="1390"/>
        <v>91.206085584065079</v>
      </c>
      <c r="T2249" s="9">
        <f t="shared" si="1391"/>
        <v>1061</v>
      </c>
      <c r="U2249" s="51"/>
      <c r="V2249" s="1"/>
      <c r="W2249" s="1"/>
      <c r="X2249" s="1"/>
      <c r="Y2249" s="1"/>
      <c r="Z2249" s="1"/>
      <c r="AA2249" s="1"/>
      <c r="AB2249" s="1"/>
      <c r="AC2249" s="1"/>
      <c r="AD2249" s="1"/>
      <c r="AE2249" s="1"/>
    </row>
    <row r="2250" spans="1:31">
      <c r="A2250" s="1"/>
      <c r="B2250" s="31">
        <f t="shared" si="1397"/>
        <v>1996</v>
      </c>
      <c r="C2250" s="43">
        <f t="shared" ref="C2250:K2250" si="1400">C2110+C2145+C2180+C2215</f>
        <v>251</v>
      </c>
      <c r="D2250" s="44">
        <f t="shared" si="1400"/>
        <v>193</v>
      </c>
      <c r="E2250" s="45">
        <f t="shared" si="1400"/>
        <v>11231</v>
      </c>
      <c r="F2250" s="45">
        <f t="shared" si="1400"/>
        <v>10799</v>
      </c>
      <c r="G2250" s="45">
        <f t="shared" si="1400"/>
        <v>10023</v>
      </c>
      <c r="H2250" s="45">
        <f t="shared" si="1400"/>
        <v>40689361</v>
      </c>
      <c r="I2250" s="44">
        <f t="shared" si="1400"/>
        <v>39099318</v>
      </c>
      <c r="J2250" s="44">
        <f t="shared" si="1400"/>
        <v>36246609</v>
      </c>
      <c r="K2250" s="75">
        <f t="shared" si="1400"/>
        <v>846017</v>
      </c>
      <c r="L2250" s="36">
        <f t="shared" si="1385"/>
        <v>158.99216659544666</v>
      </c>
      <c r="M2250" s="28">
        <f t="shared" si="1395"/>
        <v>66.135298292202322</v>
      </c>
      <c r="N2250" s="37">
        <f t="shared" si="1393"/>
        <v>-3.3511457635660507</v>
      </c>
      <c r="O2250" s="29">
        <f t="shared" si="1386"/>
        <v>3622.9508503249931</v>
      </c>
      <c r="P2250" s="30">
        <f t="shared" si="1387"/>
        <v>75.328732971240314</v>
      </c>
      <c r="Q2250" s="6">
        <f t="shared" si="1388"/>
        <v>96.153503695129544</v>
      </c>
      <c r="R2250" s="7">
        <f t="shared" si="1389"/>
        <v>89.244056628973382</v>
      </c>
      <c r="S2250" s="8">
        <f t="shared" si="1390"/>
        <v>96.092238951602113</v>
      </c>
      <c r="T2250" s="9">
        <f t="shared" si="1391"/>
        <v>432</v>
      </c>
      <c r="U2250" s="51"/>
      <c r="V2250" s="1"/>
      <c r="W2250" s="1"/>
      <c r="X2250" s="1"/>
      <c r="Y2250" s="1"/>
      <c r="Z2250" s="1"/>
      <c r="AA2250" s="1"/>
      <c r="AB2250" s="1"/>
      <c r="AC2250" s="1"/>
      <c r="AD2250" s="1"/>
      <c r="AE2250" s="1"/>
    </row>
    <row r="2251" spans="1:31">
      <c r="A2251" s="1"/>
      <c r="B2251" s="31">
        <f t="shared" si="1397"/>
        <v>1997</v>
      </c>
      <c r="C2251" s="43">
        <f t="shared" ref="C2251:K2251" si="1401">C2111+C2146+C2181+C2216</f>
        <v>193</v>
      </c>
      <c r="D2251" s="44">
        <f t="shared" si="1401"/>
        <v>113</v>
      </c>
      <c r="E2251" s="45">
        <f t="shared" si="1401"/>
        <v>7735</v>
      </c>
      <c r="F2251" s="45">
        <f t="shared" si="1401"/>
        <v>7212</v>
      </c>
      <c r="G2251" s="45">
        <f t="shared" si="1401"/>
        <v>6511</v>
      </c>
      <c r="H2251" s="45">
        <f t="shared" si="1401"/>
        <v>28481137</v>
      </c>
      <c r="I2251" s="44">
        <f t="shared" si="1401"/>
        <v>26555843</v>
      </c>
      <c r="J2251" s="44">
        <f t="shared" si="1401"/>
        <v>23919391</v>
      </c>
      <c r="K2251" s="75">
        <f t="shared" si="1401"/>
        <v>577492</v>
      </c>
      <c r="L2251" s="36">
        <f t="shared" si="1385"/>
        <v>163.03667076229627</v>
      </c>
      <c r="M2251" s="28">
        <f t="shared" si="1395"/>
        <v>67.817673564182002</v>
      </c>
      <c r="N2251" s="37">
        <f t="shared" si="1393"/>
        <v>2.5438386390071592</v>
      </c>
      <c r="O2251" s="29">
        <f t="shared" si="1386"/>
        <v>3682.1120879120881</v>
      </c>
      <c r="P2251" s="30">
        <f t="shared" si="1387"/>
        <v>74.659599224305111</v>
      </c>
      <c r="Q2251" s="6">
        <f t="shared" si="1388"/>
        <v>93.238526179702646</v>
      </c>
      <c r="R2251" s="7">
        <f t="shared" si="1389"/>
        <v>84.175824175824175</v>
      </c>
      <c r="S2251" s="8">
        <f t="shared" si="1390"/>
        <v>93.240108356629165</v>
      </c>
      <c r="T2251" s="9">
        <f t="shared" si="1391"/>
        <v>523</v>
      </c>
      <c r="U2251" s="51"/>
      <c r="V2251" s="1"/>
      <c r="W2251" s="1"/>
      <c r="X2251" s="1"/>
      <c r="Y2251" s="1"/>
      <c r="Z2251" s="1"/>
      <c r="AA2251" s="1"/>
      <c r="AB2251" s="1"/>
      <c r="AC2251" s="1"/>
      <c r="AD2251" s="1"/>
      <c r="AE2251" s="1"/>
    </row>
    <row r="2252" spans="1:31">
      <c r="A2252" s="1"/>
      <c r="B2252" s="31">
        <f t="shared" si="1397"/>
        <v>1998</v>
      </c>
      <c r="C2252" s="43">
        <f t="shared" ref="C2252:K2252" si="1402">C2112+C2147+C2182+C2217</f>
        <v>230</v>
      </c>
      <c r="D2252" s="44">
        <f t="shared" si="1402"/>
        <v>130</v>
      </c>
      <c r="E2252" s="45">
        <f t="shared" si="1402"/>
        <v>9568</v>
      </c>
      <c r="F2252" s="45">
        <f t="shared" si="1402"/>
        <v>8727</v>
      </c>
      <c r="G2252" s="45">
        <f t="shared" si="1402"/>
        <v>7802</v>
      </c>
      <c r="H2252" s="45">
        <f t="shared" si="1402"/>
        <v>35820990</v>
      </c>
      <c r="I2252" s="44">
        <f t="shared" si="1402"/>
        <v>32772290</v>
      </c>
      <c r="J2252" s="44">
        <f t="shared" si="1402"/>
        <v>29567400</v>
      </c>
      <c r="K2252" s="75">
        <f t="shared" si="1402"/>
        <v>730373</v>
      </c>
      <c r="L2252" s="36">
        <f t="shared" si="1385"/>
        <v>162.13128404554934</v>
      </c>
      <c r="M2252" s="28">
        <f t="shared" si="1395"/>
        <v>67.441063685443666</v>
      </c>
      <c r="N2252" s="37">
        <f t="shared" si="1393"/>
        <v>-0.55532703931802263</v>
      </c>
      <c r="O2252" s="29">
        <f t="shared" si="1386"/>
        <v>3743.8325668896323</v>
      </c>
      <c r="P2252" s="30">
        <f t="shared" si="1387"/>
        <v>76.334970735785959</v>
      </c>
      <c r="Q2252" s="6">
        <f t="shared" si="1388"/>
        <v>91.210284280936463</v>
      </c>
      <c r="R2252" s="7">
        <f t="shared" si="1389"/>
        <v>81.542642140468217</v>
      </c>
      <c r="S2252" s="8">
        <f t="shared" si="1390"/>
        <v>91.489068280915745</v>
      </c>
      <c r="T2252" s="9">
        <f t="shared" si="1391"/>
        <v>841</v>
      </c>
      <c r="U2252" s="51"/>
      <c r="V2252" s="1"/>
      <c r="W2252" s="1"/>
      <c r="X2252" s="1"/>
      <c r="Y2252" s="11"/>
      <c r="Z2252" s="11"/>
      <c r="AA2252" s="11"/>
      <c r="AB2252" s="1"/>
      <c r="AC2252" s="1"/>
      <c r="AD2252" s="1"/>
      <c r="AE2252" s="1"/>
    </row>
    <row r="2253" spans="1:31">
      <c r="A2253" s="1"/>
      <c r="B2253" s="31">
        <f t="shared" si="1397"/>
        <v>1999</v>
      </c>
      <c r="C2253" s="43">
        <f t="shared" ref="C2253:K2253" si="1403">C2113+C2148+C2183+C2218</f>
        <v>253</v>
      </c>
      <c r="D2253" s="44">
        <f t="shared" si="1403"/>
        <v>166</v>
      </c>
      <c r="E2253" s="45">
        <f t="shared" si="1403"/>
        <v>11127</v>
      </c>
      <c r="F2253" s="45">
        <f t="shared" si="1403"/>
        <v>10417</v>
      </c>
      <c r="G2253" s="45">
        <f t="shared" si="1403"/>
        <v>9502</v>
      </c>
      <c r="H2253" s="45">
        <f t="shared" si="1403"/>
        <v>41037560</v>
      </c>
      <c r="I2253" s="44">
        <f t="shared" si="1403"/>
        <v>38542640</v>
      </c>
      <c r="J2253" s="44">
        <f t="shared" si="1403"/>
        <v>35536900</v>
      </c>
      <c r="K2253" s="75">
        <f t="shared" si="1403"/>
        <v>866226</v>
      </c>
      <c r="L2253" s="36">
        <f t="shared" si="1385"/>
        <v>156.61172153317958</v>
      </c>
      <c r="M2253" s="28">
        <f t="shared" si="1395"/>
        <v>65.1451146395585</v>
      </c>
      <c r="N2253" s="37">
        <f t="shared" si="1393"/>
        <v>-3.4043784608645224</v>
      </c>
      <c r="O2253" s="29">
        <f t="shared" si="1386"/>
        <v>3688.1064078367936</v>
      </c>
      <c r="P2253" s="30">
        <f t="shared" si="1387"/>
        <v>77.849015907252635</v>
      </c>
      <c r="Q2253" s="6">
        <f t="shared" si="1388"/>
        <v>93.619124651747995</v>
      </c>
      <c r="R2253" s="7">
        <f t="shared" si="1389"/>
        <v>85.395883886042952</v>
      </c>
      <c r="S2253" s="8">
        <f t="shared" si="1390"/>
        <v>93.920398776145561</v>
      </c>
      <c r="T2253" s="9">
        <f t="shared" si="1391"/>
        <v>710</v>
      </c>
      <c r="U2253" s="51"/>
      <c r="V2253" s="1"/>
      <c r="W2253" s="1"/>
      <c r="X2253" s="1"/>
      <c r="Y2253" s="10"/>
      <c r="Z2253" s="10"/>
      <c r="AA2253" s="10"/>
      <c r="AB2253" s="1"/>
      <c r="AC2253" s="1"/>
      <c r="AD2253" s="1"/>
      <c r="AE2253" s="1"/>
    </row>
    <row r="2254" spans="1:31">
      <c r="A2254" s="1"/>
      <c r="B2254" s="31">
        <f t="shared" si="1397"/>
        <v>2000</v>
      </c>
      <c r="C2254" s="43">
        <f t="shared" ref="C2254:K2254" si="1404">C2114+C2149+C2184+C2219</f>
        <v>275</v>
      </c>
      <c r="D2254" s="44">
        <f t="shared" si="1404"/>
        <v>178</v>
      </c>
      <c r="E2254" s="45">
        <f t="shared" si="1404"/>
        <v>12748</v>
      </c>
      <c r="F2254" s="45">
        <f t="shared" si="1404"/>
        <v>11775</v>
      </c>
      <c r="G2254" s="45">
        <f t="shared" si="1404"/>
        <v>11054</v>
      </c>
      <c r="H2254" s="45">
        <f t="shared" si="1404"/>
        <v>43775230</v>
      </c>
      <c r="I2254" s="44">
        <f t="shared" si="1404"/>
        <v>40550130</v>
      </c>
      <c r="J2254" s="44">
        <f t="shared" si="1404"/>
        <v>38200160</v>
      </c>
      <c r="K2254" s="75">
        <f t="shared" si="1404"/>
        <v>1028352</v>
      </c>
      <c r="L2254" s="36">
        <f t="shared" si="1385"/>
        <v>140.72154265212691</v>
      </c>
      <c r="M2254" s="28">
        <f t="shared" si="1395"/>
        <v>58.535344216787443</v>
      </c>
      <c r="N2254" s="37">
        <f t="shared" si="1393"/>
        <v>-10.146225790440717</v>
      </c>
      <c r="O2254" s="29">
        <f t="shared" si="1386"/>
        <v>3433.8900219642296</v>
      </c>
      <c r="P2254" s="30">
        <f t="shared" si="1387"/>
        <v>80.667712582365866</v>
      </c>
      <c r="Q2254" s="6">
        <f t="shared" si="1388"/>
        <v>92.367430185127077</v>
      </c>
      <c r="R2254" s="7">
        <f t="shared" si="1389"/>
        <v>86.711641041732037</v>
      </c>
      <c r="S2254" s="8">
        <f t="shared" si="1390"/>
        <v>92.63259153635515</v>
      </c>
      <c r="T2254" s="9">
        <f t="shared" si="1391"/>
        <v>973</v>
      </c>
      <c r="U2254" s="51"/>
      <c r="V2254" s="1"/>
      <c r="W2254" s="1"/>
      <c r="X2254" s="1"/>
      <c r="Y2254" s="12"/>
      <c r="Z2254" s="13"/>
      <c r="AA2254" s="14"/>
      <c r="AB2254" s="1"/>
      <c r="AC2254" s="1"/>
      <c r="AD2254" s="1"/>
      <c r="AE2254" s="1"/>
    </row>
    <row r="2255" spans="1:31">
      <c r="A2255" s="1"/>
      <c r="B2255" s="31">
        <f t="shared" si="1397"/>
        <v>2001</v>
      </c>
      <c r="C2255" s="43">
        <f t="shared" ref="C2255:C2278" si="1405">C2115+C2150+C2185+C2220</f>
        <v>288</v>
      </c>
      <c r="D2255" s="44"/>
      <c r="E2255" s="45">
        <f t="shared" ref="E2255:I2264" si="1406">E2115+E2150+E2185+E2220</f>
        <v>12579</v>
      </c>
      <c r="F2255" s="45">
        <f t="shared" si="1406"/>
        <v>11757</v>
      </c>
      <c r="G2255" s="45">
        <f t="shared" si="1406"/>
        <v>10784</v>
      </c>
      <c r="H2255" s="45">
        <f t="shared" si="1406"/>
        <v>44135324</v>
      </c>
      <c r="I2255" s="44">
        <f t="shared" si="1406"/>
        <v>41433225</v>
      </c>
      <c r="J2255" s="44"/>
      <c r="K2255" s="75">
        <f t="shared" ref="K2255:K2278" si="1407">K2115+K2150+K2185+K2220</f>
        <v>1064444</v>
      </c>
      <c r="L2255" s="36">
        <f t="shared" si="1385"/>
        <v>137.06843325972997</v>
      </c>
      <c r="M2255" s="28">
        <f t="shared" si="1395"/>
        <v>57.015775771790004</v>
      </c>
      <c r="N2255" s="37">
        <f t="shared" si="1393"/>
        <v>-2.5959844694338474</v>
      </c>
      <c r="O2255" s="29">
        <f t="shared" si="1386"/>
        <v>3508.6512441370537</v>
      </c>
      <c r="P2255" s="30">
        <f t="shared" si="1387"/>
        <v>84.620717068129423</v>
      </c>
      <c r="Q2255" s="6">
        <f t="shared" si="1388"/>
        <v>93.465299308371101</v>
      </c>
      <c r="R2255" s="7">
        <f t="shared" si="1389"/>
        <v>85.730185229350511</v>
      </c>
      <c r="S2255" s="8">
        <f t="shared" si="1390"/>
        <v>93.877695335373545</v>
      </c>
      <c r="T2255" s="9">
        <f t="shared" si="1391"/>
        <v>822</v>
      </c>
      <c r="U2255" s="51"/>
      <c r="V2255" s="1"/>
      <c r="W2255" s="1"/>
      <c r="X2255" s="1"/>
      <c r="Y2255" s="19"/>
      <c r="Z2255" s="13"/>
      <c r="AA2255" s="14"/>
      <c r="AB2255" s="1"/>
      <c r="AC2255" s="1"/>
      <c r="AD2255" s="1"/>
      <c r="AE2255" s="1"/>
    </row>
    <row r="2256" spans="1:31">
      <c r="A2256" s="1"/>
      <c r="B2256" s="31">
        <f t="shared" si="1397"/>
        <v>2002</v>
      </c>
      <c r="C2256" s="43">
        <f t="shared" si="1405"/>
        <v>317</v>
      </c>
      <c r="D2256" s="44"/>
      <c r="E2256" s="45">
        <f t="shared" si="1406"/>
        <v>11347</v>
      </c>
      <c r="F2256" s="45">
        <f t="shared" si="1406"/>
        <v>10432</v>
      </c>
      <c r="G2256" s="45">
        <f t="shared" si="1406"/>
        <v>9737</v>
      </c>
      <c r="H2256" s="45">
        <f t="shared" si="1406"/>
        <v>37594719</v>
      </c>
      <c r="I2256" s="44">
        <f t="shared" si="1406"/>
        <v>34696144</v>
      </c>
      <c r="J2256" s="44"/>
      <c r="K2256" s="75">
        <f t="shared" si="1407"/>
        <v>958563</v>
      </c>
      <c r="L2256" s="36">
        <f t="shared" si="1385"/>
        <v>129.65227134347978</v>
      </c>
      <c r="M2256" s="28">
        <f t="shared" si="1395"/>
        <v>53.930906302953396</v>
      </c>
      <c r="N2256" s="37">
        <f t="shared" si="1393"/>
        <v>-5.4105542318393312</v>
      </c>
      <c r="O2256" s="29">
        <f t="shared" si="1386"/>
        <v>3313.1857759760287</v>
      </c>
      <c r="P2256" s="30">
        <f t="shared" si="1387"/>
        <v>84.477218648100816</v>
      </c>
      <c r="Q2256" s="6">
        <f t="shared" si="1388"/>
        <v>91.936194588878124</v>
      </c>
      <c r="R2256" s="7">
        <f t="shared" si="1389"/>
        <v>85.811227637260941</v>
      </c>
      <c r="S2256" s="8">
        <f t="shared" si="1390"/>
        <v>92.289941041985173</v>
      </c>
      <c r="T2256" s="9">
        <f t="shared" si="1391"/>
        <v>915</v>
      </c>
      <c r="U2256" s="51"/>
      <c r="V2256" s="1"/>
      <c r="W2256" s="1"/>
      <c r="X2256" s="1"/>
      <c r="Y2256" s="1"/>
      <c r="Z2256" s="1"/>
      <c r="AA2256" s="1"/>
      <c r="AB2256" s="1"/>
      <c r="AC2256" s="1"/>
      <c r="AD2256" s="1"/>
      <c r="AE2256" s="1"/>
    </row>
    <row r="2257" spans="1:31">
      <c r="A2257" s="1"/>
      <c r="B2257" s="31">
        <f t="shared" si="1397"/>
        <v>2003</v>
      </c>
      <c r="C2257" s="43">
        <f t="shared" si="1405"/>
        <v>195</v>
      </c>
      <c r="D2257" s="44"/>
      <c r="E2257" s="45">
        <f t="shared" si="1406"/>
        <v>6779</v>
      </c>
      <c r="F2257" s="45">
        <f t="shared" si="1406"/>
        <v>6497</v>
      </c>
      <c r="G2257" s="45">
        <f t="shared" si="1406"/>
        <v>0</v>
      </c>
      <c r="H2257" s="45">
        <f t="shared" si="1406"/>
        <v>23588150</v>
      </c>
      <c r="I2257" s="44">
        <f t="shared" si="1406"/>
        <v>22690048</v>
      </c>
      <c r="J2257" s="44"/>
      <c r="K2257" s="75">
        <f t="shared" si="1407"/>
        <v>588971</v>
      </c>
      <c r="L2257" s="36">
        <f t="shared" si="1385"/>
        <v>132.39571134571992</v>
      </c>
      <c r="M2257" s="28">
        <f t="shared" si="1395"/>
        <v>55.072083423689023</v>
      </c>
      <c r="N2257" s="37">
        <f t="shared" si="1393"/>
        <v>2.1159984116067725</v>
      </c>
      <c r="O2257" s="29">
        <f t="shared" si="1386"/>
        <v>3479.5913851600531</v>
      </c>
      <c r="P2257" s="30">
        <f t="shared" si="1387"/>
        <v>86.881693465112846</v>
      </c>
      <c r="Q2257" s="15">
        <f t="shared" si="1388"/>
        <v>95.840094409204895</v>
      </c>
      <c r="R2257" s="16">
        <f t="shared" si="1389"/>
        <v>0</v>
      </c>
      <c r="S2257" s="17">
        <f t="shared" si="1390"/>
        <v>96.192571269896106</v>
      </c>
      <c r="T2257" s="18">
        <f t="shared" si="1391"/>
        <v>282</v>
      </c>
      <c r="U2257" s="51"/>
      <c r="V2257" s="1"/>
      <c r="W2257" s="1"/>
      <c r="X2257" s="1"/>
      <c r="Y2257" s="1"/>
      <c r="Z2257" s="1"/>
      <c r="AA2257" s="1"/>
      <c r="AB2257" s="1"/>
      <c r="AC2257" s="1"/>
      <c r="AD2257" s="1"/>
      <c r="AE2257" s="1"/>
    </row>
    <row r="2258" spans="1:31">
      <c r="A2258" s="1"/>
      <c r="B2258" s="31">
        <f t="shared" si="1397"/>
        <v>2004</v>
      </c>
      <c r="C2258" s="43">
        <f t="shared" si="1405"/>
        <v>251</v>
      </c>
      <c r="D2258" s="44"/>
      <c r="E2258" s="45">
        <f t="shared" si="1406"/>
        <v>8692</v>
      </c>
      <c r="F2258" s="45">
        <f t="shared" si="1406"/>
        <v>8208</v>
      </c>
      <c r="G2258" s="45">
        <f t="shared" si="1406"/>
        <v>0</v>
      </c>
      <c r="H2258" s="45">
        <f t="shared" si="1406"/>
        <v>29528045</v>
      </c>
      <c r="I2258" s="44">
        <f t="shared" si="1406"/>
        <v>28055436</v>
      </c>
      <c r="J2258" s="44"/>
      <c r="K2258" s="75">
        <f t="shared" si="1407"/>
        <v>728727</v>
      </c>
      <c r="L2258" s="36">
        <f t="shared" si="1385"/>
        <v>133.95032790070906</v>
      </c>
      <c r="M2258" s="28">
        <f t="shared" si="1395"/>
        <v>55.718750689100993</v>
      </c>
      <c r="N2258" s="37">
        <f t="shared" si="1393"/>
        <v>1.1742197229709557</v>
      </c>
      <c r="O2258" s="29">
        <f t="shared" si="1386"/>
        <v>3397.1519788311089</v>
      </c>
      <c r="P2258" s="30">
        <f t="shared" si="1387"/>
        <v>83.838817303267376</v>
      </c>
      <c r="Q2258" s="6"/>
      <c r="R2258" s="7"/>
      <c r="S2258" s="8"/>
      <c r="T2258" s="9"/>
      <c r="U2258" s="5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</row>
    <row r="2259" spans="1:31">
      <c r="A2259" s="1"/>
      <c r="B2259" s="31">
        <f t="shared" si="1397"/>
        <v>2005</v>
      </c>
      <c r="C2259" s="43">
        <f t="shared" si="1405"/>
        <v>323</v>
      </c>
      <c r="D2259" s="44"/>
      <c r="E2259" s="45">
        <f t="shared" si="1406"/>
        <v>10344</v>
      </c>
      <c r="F2259" s="45">
        <f t="shared" si="1406"/>
        <v>9960</v>
      </c>
      <c r="G2259" s="45">
        <f t="shared" si="1406"/>
        <v>0</v>
      </c>
      <c r="H2259" s="45">
        <f t="shared" si="1406"/>
        <v>32940800</v>
      </c>
      <c r="I2259" s="44">
        <f t="shared" si="1406"/>
        <v>31807980</v>
      </c>
      <c r="J2259" s="44"/>
      <c r="K2259" s="75">
        <f t="shared" si="1407"/>
        <v>835466</v>
      </c>
      <c r="L2259" s="36">
        <f t="shared" si="1385"/>
        <v>130.34047803740665</v>
      </c>
      <c r="M2259" s="28">
        <f t="shared" si="1395"/>
        <v>54.217176727240115</v>
      </c>
      <c r="N2259" s="37">
        <f t="shared" si="1393"/>
        <v>-2.6949167798814266</v>
      </c>
      <c r="O2259" s="29">
        <f t="shared" si="1386"/>
        <v>3184.5320959010055</v>
      </c>
      <c r="P2259" s="30">
        <f t="shared" si="1387"/>
        <v>80.768174787316312</v>
      </c>
      <c r="Q2259" s="6"/>
      <c r="R2259" s="7"/>
      <c r="S2259" s="8"/>
      <c r="T2259" s="9"/>
      <c r="U2259" s="5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</row>
    <row r="2260" spans="1:31">
      <c r="A2260" s="1"/>
      <c r="B2260" s="31">
        <f t="shared" si="1397"/>
        <v>2006</v>
      </c>
      <c r="C2260" s="43">
        <f t="shared" si="1405"/>
        <v>363</v>
      </c>
      <c r="D2260" s="44"/>
      <c r="E2260" s="45">
        <f t="shared" si="1406"/>
        <v>12823</v>
      </c>
      <c r="F2260" s="45">
        <f t="shared" si="1406"/>
        <v>12002</v>
      </c>
      <c r="G2260" s="45">
        <f t="shared" si="1406"/>
        <v>0</v>
      </c>
      <c r="H2260" s="45">
        <f t="shared" si="1406"/>
        <v>42671040</v>
      </c>
      <c r="I2260" s="44">
        <f t="shared" si="1406"/>
        <v>40100065</v>
      </c>
      <c r="J2260" s="44"/>
      <c r="K2260" s="75">
        <f t="shared" si="1407"/>
        <v>1044269</v>
      </c>
      <c r="L2260" s="36">
        <f t="shared" ref="L2260:L2265" si="1408">IF(H2260=0,0,H2260/K2260*3.30578)</f>
        <v>135.08116262304063</v>
      </c>
      <c r="M2260" s="28">
        <f t="shared" si="1395"/>
        <v>56.189139220071048</v>
      </c>
      <c r="N2260" s="37">
        <f t="shared" ref="N2260:N2265" si="1409">IF(L2259=0,"     －",IF(L2260=0,"     －",(L2260-L2259)/L2259*100))</f>
        <v>3.637154517933741</v>
      </c>
      <c r="O2260" s="29">
        <f t="shared" si="1386"/>
        <v>3327.6955470638695</v>
      </c>
      <c r="P2260" s="30">
        <f t="shared" si="1387"/>
        <v>81.437183186461823</v>
      </c>
      <c r="Q2260" s="6"/>
      <c r="R2260" s="7"/>
      <c r="S2260" s="8"/>
      <c r="T2260" s="9"/>
      <c r="U2260" s="5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</row>
    <row r="2261" spans="1:31">
      <c r="A2261" s="1"/>
      <c r="B2261" s="31">
        <f t="shared" si="1397"/>
        <v>2007</v>
      </c>
      <c r="C2261" s="43">
        <f t="shared" si="1405"/>
        <v>291</v>
      </c>
      <c r="D2261" s="44"/>
      <c r="E2261" s="45">
        <f t="shared" si="1406"/>
        <v>9696</v>
      </c>
      <c r="F2261" s="45">
        <f t="shared" si="1406"/>
        <v>8868</v>
      </c>
      <c r="G2261" s="45">
        <f t="shared" si="1406"/>
        <v>0</v>
      </c>
      <c r="H2261" s="45">
        <f t="shared" si="1406"/>
        <v>36676504</v>
      </c>
      <c r="I2261" s="44">
        <f t="shared" si="1406"/>
        <v>33858567</v>
      </c>
      <c r="J2261" s="44"/>
      <c r="K2261" s="75">
        <f t="shared" si="1407"/>
        <v>792392</v>
      </c>
      <c r="L2261" s="36">
        <f t="shared" si="1408"/>
        <v>153.01069848398268</v>
      </c>
      <c r="M2261" s="28">
        <f t="shared" ref="M2261:M2266" si="1410">IF(L$2244=0,0,L2261/L$2244*100)</f>
        <v>63.647212330184267</v>
      </c>
      <c r="N2261" s="37">
        <f t="shared" si="1409"/>
        <v>13.273157791050751</v>
      </c>
      <c r="O2261" s="29">
        <f t="shared" ref="O2261:O2266" si="1411">IF(H2261=0,0,H2261/E2261)</f>
        <v>3782.6427392739274</v>
      </c>
      <c r="P2261" s="30">
        <f t="shared" ref="P2261:P2266" si="1412">IF(K2261=0,0,K2261/E2261)</f>
        <v>81.723597359735976</v>
      </c>
      <c r="Q2261" s="6"/>
      <c r="R2261" s="7"/>
      <c r="S2261" s="8"/>
      <c r="T2261" s="9"/>
      <c r="U2261" s="5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</row>
    <row r="2262" spans="1:31">
      <c r="A2262" s="1"/>
      <c r="B2262" s="31">
        <f t="shared" si="1397"/>
        <v>2008</v>
      </c>
      <c r="C2262" s="43">
        <f t="shared" si="1405"/>
        <v>267</v>
      </c>
      <c r="D2262" s="44"/>
      <c r="E2262" s="45">
        <f t="shared" si="1406"/>
        <v>6411</v>
      </c>
      <c r="F2262" s="45">
        <f t="shared" si="1406"/>
        <v>5318</v>
      </c>
      <c r="G2262" s="45">
        <f t="shared" si="1406"/>
        <v>0</v>
      </c>
      <c r="H2262" s="45">
        <f t="shared" si="1406"/>
        <v>23620858</v>
      </c>
      <c r="I2262" s="44">
        <f t="shared" si="1406"/>
        <v>19768075</v>
      </c>
      <c r="J2262" s="44"/>
      <c r="K2262" s="75">
        <f t="shared" si="1407"/>
        <v>508252</v>
      </c>
      <c r="L2262" s="36">
        <f t="shared" si="1408"/>
        <v>153.63512580223983</v>
      </c>
      <c r="M2262" s="28">
        <f t="shared" si="1410"/>
        <v>63.906952717645083</v>
      </c>
      <c r="N2262" s="37">
        <f t="shared" si="1409"/>
        <v>0.40809389437727017</v>
      </c>
      <c r="O2262" s="29">
        <f t="shared" si="1411"/>
        <v>3684.4264545312744</v>
      </c>
      <c r="P2262" s="30">
        <f t="shared" si="1412"/>
        <v>79.278115738574328</v>
      </c>
      <c r="Q2262" s="6"/>
      <c r="R2262" s="7"/>
      <c r="S2262" s="8"/>
      <c r="T2262" s="9"/>
      <c r="U2262" s="5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</row>
    <row r="2263" spans="1:31">
      <c r="A2263" s="1"/>
      <c r="B2263" s="31">
        <f t="shared" si="1397"/>
        <v>2009</v>
      </c>
      <c r="C2263" s="43">
        <f t="shared" si="1405"/>
        <v>198</v>
      </c>
      <c r="D2263" s="44"/>
      <c r="E2263" s="45">
        <f t="shared" si="1406"/>
        <v>3991</v>
      </c>
      <c r="F2263" s="45">
        <f t="shared" si="1406"/>
        <v>3652</v>
      </c>
      <c r="G2263" s="45">
        <f t="shared" si="1406"/>
        <v>0</v>
      </c>
      <c r="H2263" s="45">
        <f t="shared" si="1406"/>
        <v>14469039</v>
      </c>
      <c r="I2263" s="44">
        <f t="shared" si="1406"/>
        <v>13245909</v>
      </c>
      <c r="J2263" s="44"/>
      <c r="K2263" s="75">
        <f t="shared" si="1407"/>
        <v>315953</v>
      </c>
      <c r="L2263" s="36">
        <f t="shared" si="1408"/>
        <v>151.38789549527937</v>
      </c>
      <c r="M2263" s="28">
        <f t="shared" si="1410"/>
        <v>62.972181842673159</v>
      </c>
      <c r="N2263" s="37">
        <f t="shared" si="1409"/>
        <v>-1.462706067525932</v>
      </c>
      <c r="O2263" s="29">
        <f t="shared" si="1411"/>
        <v>3625.416938110749</v>
      </c>
      <c r="P2263" s="30">
        <f t="shared" si="1412"/>
        <v>79.166374342270103</v>
      </c>
      <c r="Q2263" s="6"/>
      <c r="R2263" s="7"/>
      <c r="S2263" s="8"/>
      <c r="T2263" s="9"/>
      <c r="U2263" s="5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</row>
    <row r="2264" spans="1:31">
      <c r="A2264" s="1"/>
      <c r="B2264" s="31">
        <f t="shared" si="1397"/>
        <v>2010</v>
      </c>
      <c r="C2264" s="43">
        <f t="shared" si="1405"/>
        <v>141</v>
      </c>
      <c r="D2264" s="44"/>
      <c r="E2264" s="45">
        <f t="shared" si="1406"/>
        <v>3921</v>
      </c>
      <c r="F2264" s="45">
        <f t="shared" si="1406"/>
        <v>3644</v>
      </c>
      <c r="G2264" s="45">
        <f t="shared" si="1406"/>
        <v>0</v>
      </c>
      <c r="H2264" s="45">
        <f t="shared" si="1406"/>
        <v>14717098</v>
      </c>
      <c r="I2264" s="44">
        <f t="shared" si="1406"/>
        <v>13749123</v>
      </c>
      <c r="J2264" s="44"/>
      <c r="K2264" s="75">
        <f t="shared" si="1407"/>
        <v>320190</v>
      </c>
      <c r="L2264" s="36">
        <f t="shared" si="1408"/>
        <v>151.94568295836845</v>
      </c>
      <c r="M2264" s="28">
        <f t="shared" si="1410"/>
        <v>63.204202331763746</v>
      </c>
      <c r="N2264" s="37">
        <f t="shared" si="1409"/>
        <v>0.36844918232348228</v>
      </c>
      <c r="O2264" s="29">
        <f t="shared" si="1411"/>
        <v>3753.4042336138741</v>
      </c>
      <c r="P2264" s="30">
        <f t="shared" si="1412"/>
        <v>81.660290742157613</v>
      </c>
      <c r="Q2264" s="6"/>
      <c r="R2264" s="7"/>
      <c r="S2264" s="8"/>
      <c r="T2264" s="9"/>
      <c r="U2264" s="51"/>
      <c r="V2264" s="1"/>
      <c r="W2264" s="1"/>
      <c r="X2264" s="1"/>
      <c r="Y2264" s="1"/>
      <c r="Z2264" s="1"/>
      <c r="AA2264" s="1"/>
      <c r="AB2264" s="1"/>
      <c r="AC2264" s="1"/>
      <c r="AD2264" s="1"/>
      <c r="AE2264" s="1"/>
    </row>
    <row r="2265" spans="1:31">
      <c r="A2265" s="1"/>
      <c r="B2265" s="31">
        <f t="shared" si="1397"/>
        <v>2011</v>
      </c>
      <c r="C2265" s="43">
        <f t="shared" si="1405"/>
        <v>120</v>
      </c>
      <c r="D2265" s="44"/>
      <c r="E2265" s="45">
        <f t="shared" ref="E2265:I2274" si="1413">E2125+E2160+E2195+E2230</f>
        <v>3412</v>
      </c>
      <c r="F2265" s="45">
        <f t="shared" si="1413"/>
        <v>3218</v>
      </c>
      <c r="G2265" s="45">
        <f t="shared" si="1413"/>
        <v>0</v>
      </c>
      <c r="H2265" s="45">
        <f t="shared" si="1413"/>
        <v>12511352</v>
      </c>
      <c r="I2265" s="44">
        <f t="shared" si="1413"/>
        <v>11863392</v>
      </c>
      <c r="J2265" s="44"/>
      <c r="K2265" s="75">
        <f t="shared" si="1407"/>
        <v>261349</v>
      </c>
      <c r="L2265" s="36">
        <f t="shared" si="1408"/>
        <v>158.25496640339165</v>
      </c>
      <c r="M2265" s="28">
        <f t="shared" si="1410"/>
        <v>65.828648249960409</v>
      </c>
      <c r="N2265" s="37">
        <f t="shared" si="1409"/>
        <v>4.1523282018824288</v>
      </c>
      <c r="O2265" s="29">
        <f t="shared" si="1411"/>
        <v>3666.8675263774912</v>
      </c>
      <c r="P2265" s="30">
        <f t="shared" si="1412"/>
        <v>76.597010550996487</v>
      </c>
      <c r="Q2265" s="6"/>
      <c r="R2265" s="7"/>
      <c r="S2265" s="8"/>
      <c r="T2265" s="9"/>
      <c r="U2265" s="51"/>
      <c r="V2265" s="1"/>
      <c r="W2265" s="1"/>
      <c r="X2265" s="1"/>
      <c r="Y2265" s="1"/>
      <c r="Z2265" s="1"/>
      <c r="AA2265" s="1"/>
      <c r="AB2265" s="1"/>
      <c r="AC2265" s="1"/>
      <c r="AD2265" s="1"/>
      <c r="AE2265" s="1"/>
    </row>
    <row r="2266" spans="1:31">
      <c r="A2266" s="1"/>
      <c r="B2266" s="31">
        <f t="shared" si="1397"/>
        <v>2012</v>
      </c>
      <c r="C2266" s="43">
        <f t="shared" si="1405"/>
        <v>124</v>
      </c>
      <c r="D2266" s="44"/>
      <c r="E2266" s="45">
        <f t="shared" si="1413"/>
        <v>3593</v>
      </c>
      <c r="F2266" s="45">
        <f t="shared" si="1413"/>
        <v>3324</v>
      </c>
      <c r="G2266" s="45">
        <f t="shared" si="1413"/>
        <v>0</v>
      </c>
      <c r="H2266" s="45">
        <f t="shared" si="1413"/>
        <v>12872643</v>
      </c>
      <c r="I2266" s="44">
        <f t="shared" si="1413"/>
        <v>12035490</v>
      </c>
      <c r="J2266" s="44"/>
      <c r="K2266" s="75">
        <f t="shared" si="1407"/>
        <v>275617</v>
      </c>
      <c r="L2266" s="36">
        <f t="shared" ref="L2266" si="1414">IF(H2266=0,0,H2266/K2266*3.30578)</f>
        <v>154.39586736863112</v>
      </c>
      <c r="M2266" s="28">
        <f t="shared" si="1410"/>
        <v>64.223395165684565</v>
      </c>
      <c r="N2266" s="37">
        <f t="shared" ref="N2266" si="1415">IF(L2265=0,"     －",IF(L2266=0,"     －",(L2266-L2265)/L2265*100))</f>
        <v>-2.4385326555399818</v>
      </c>
      <c r="O2266" s="29">
        <f t="shared" si="1411"/>
        <v>3582.7005288060118</v>
      </c>
      <c r="P2266" s="30">
        <f t="shared" si="1412"/>
        <v>76.709435012524352</v>
      </c>
      <c r="Q2266" s="6"/>
      <c r="R2266" s="7"/>
      <c r="S2266" s="8"/>
      <c r="T2266" s="9"/>
      <c r="U2266" s="51"/>
      <c r="V2266" s="1"/>
      <c r="W2266" s="1"/>
      <c r="X2266" s="1"/>
      <c r="Y2266" s="1"/>
      <c r="Z2266" s="1"/>
      <c r="AA2266" s="1"/>
      <c r="AB2266" s="1"/>
      <c r="AC2266" s="1"/>
      <c r="AD2266" s="1"/>
      <c r="AE2266" s="1"/>
    </row>
    <row r="2267" spans="1:31">
      <c r="A2267" s="1"/>
      <c r="B2267" s="31">
        <f t="shared" si="1397"/>
        <v>2013</v>
      </c>
      <c r="C2267" s="43">
        <f t="shared" si="1405"/>
        <v>157</v>
      </c>
      <c r="D2267" s="44"/>
      <c r="E2267" s="45">
        <f t="shared" si="1413"/>
        <v>4023</v>
      </c>
      <c r="F2267" s="45">
        <f t="shared" si="1413"/>
        <v>3858</v>
      </c>
      <c r="G2267" s="45">
        <f t="shared" si="1413"/>
        <v>0</v>
      </c>
      <c r="H2267" s="45">
        <f t="shared" si="1413"/>
        <v>14926296</v>
      </c>
      <c r="I2267" s="44">
        <f t="shared" si="1413"/>
        <v>14344530</v>
      </c>
      <c r="J2267" s="44"/>
      <c r="K2267" s="75">
        <f t="shared" si="1407"/>
        <v>313927</v>
      </c>
      <c r="L2267" s="36">
        <f t="shared" ref="L2267" si="1416">IF(H2267=0,0,H2267/K2267*3.30578)</f>
        <v>157.18001570709114</v>
      </c>
      <c r="M2267" s="28">
        <f t="shared" ref="M2267" si="1417">IF(L$2244=0,0,L2267/L$2244*100)</f>
        <v>65.381505560659633</v>
      </c>
      <c r="N2267" s="37">
        <f t="shared" ref="N2267" si="1418">IF(L2266=0,"     －",IF(L2267=0,"     －",(L2267-L2266)/L2266*100))</f>
        <v>1.8032531478402047</v>
      </c>
      <c r="O2267" s="29">
        <f t="shared" ref="O2267" si="1419">IF(H2267=0,0,H2267/E2267)</f>
        <v>3710.2401193139449</v>
      </c>
      <c r="P2267" s="30">
        <f t="shared" ref="P2267" si="1420">IF(K2267=0,0,K2267/E2267)</f>
        <v>78.033059905543126</v>
      </c>
      <c r="Q2267" s="6"/>
      <c r="R2267" s="7"/>
      <c r="S2267" s="8"/>
      <c r="T2267" s="9"/>
      <c r="U2267" s="51"/>
      <c r="V2267" s="1"/>
      <c r="W2267" s="1"/>
      <c r="X2267" s="1"/>
      <c r="Y2267" s="1"/>
      <c r="Z2267" s="1"/>
      <c r="AA2267" s="1"/>
      <c r="AB2267" s="1"/>
      <c r="AC2267" s="1"/>
      <c r="AD2267" s="1"/>
      <c r="AE2267" s="1"/>
    </row>
    <row r="2268" spans="1:31">
      <c r="A2268" s="1"/>
      <c r="B2268" s="31">
        <f t="shared" si="1397"/>
        <v>2014</v>
      </c>
      <c r="C2268" s="43">
        <f t="shared" si="1405"/>
        <v>146</v>
      </c>
      <c r="D2268" s="44"/>
      <c r="E2268" s="45">
        <f t="shared" si="1413"/>
        <v>3858</v>
      </c>
      <c r="F2268" s="45">
        <f t="shared" si="1413"/>
        <v>3553</v>
      </c>
      <c r="G2268" s="45">
        <f t="shared" si="1413"/>
        <v>0</v>
      </c>
      <c r="H2268" s="45">
        <f t="shared" si="1413"/>
        <v>15234559</v>
      </c>
      <c r="I2268" s="44">
        <f t="shared" si="1413"/>
        <v>14148982</v>
      </c>
      <c r="J2268" s="44"/>
      <c r="K2268" s="75">
        <f t="shared" si="1407"/>
        <v>293847</v>
      </c>
      <c r="L2268" s="36">
        <f t="shared" ref="L2268" si="1421">IF(H2268=0,0,H2268/K2268*3.30578)</f>
        <v>171.3888535565107</v>
      </c>
      <c r="M2268" s="28">
        <f t="shared" ref="M2268" si="1422">IF(L$2244=0,0,L2268/L$2244*100)</f>
        <v>71.291895674079271</v>
      </c>
      <c r="N2268" s="37">
        <f t="shared" ref="N2268" si="1423">IF(L2267=0,"     －",IF(L2268=0,"     －",(L2268-L2267)/L2267*100))</f>
        <v>9.0398501269385747</v>
      </c>
      <c r="O2268" s="29">
        <f t="shared" ref="O2268" si="1424">IF(H2268=0,0,H2268/E2268)</f>
        <v>3948.8229652669779</v>
      </c>
      <c r="P2268" s="30">
        <f t="shared" ref="P2268" si="1425">IF(K2268=0,0,K2268/E2268)</f>
        <v>76.165629860031103</v>
      </c>
      <c r="Q2268" s="6"/>
      <c r="R2268" s="7"/>
      <c r="S2268" s="8"/>
      <c r="T2268" s="9"/>
      <c r="U2268" s="51"/>
      <c r="V2268" s="1"/>
      <c r="W2268" s="1"/>
      <c r="X2268" s="1"/>
      <c r="Y2268" s="1"/>
      <c r="Z2268" s="1"/>
      <c r="AA2268" s="1"/>
      <c r="AB2268" s="1"/>
      <c r="AC2268" s="1"/>
      <c r="AD2268" s="1"/>
      <c r="AE2268" s="1"/>
    </row>
    <row r="2269" spans="1:31">
      <c r="A2269" s="1"/>
      <c r="B2269" s="31">
        <f t="shared" si="1397"/>
        <v>2015</v>
      </c>
      <c r="C2269" s="43">
        <f t="shared" si="1405"/>
        <v>137</v>
      </c>
      <c r="D2269" s="44"/>
      <c r="E2269" s="45">
        <f t="shared" si="1413"/>
        <v>2665</v>
      </c>
      <c r="F2269" s="45">
        <f t="shared" si="1413"/>
        <v>2404</v>
      </c>
      <c r="G2269" s="45">
        <f t="shared" si="1413"/>
        <v>0</v>
      </c>
      <c r="H2269" s="45">
        <f t="shared" si="1413"/>
        <v>11163789</v>
      </c>
      <c r="I2269" s="44">
        <f t="shared" si="1413"/>
        <v>10155785</v>
      </c>
      <c r="J2269" s="44"/>
      <c r="K2269" s="75">
        <f t="shared" si="1407"/>
        <v>200645</v>
      </c>
      <c r="L2269" s="36">
        <f t="shared" ref="L2269" si="1426">IF(H2269=0,0,H2269/K2269*3.30578)</f>
        <v>183.93197139435321</v>
      </c>
      <c r="M2269" s="28">
        <f t="shared" ref="M2269" si="1427">IF(L$2244=0,0,L2269/L$2244*100)</f>
        <v>76.509403287713596</v>
      </c>
      <c r="N2269" s="37">
        <f t="shared" ref="N2269" si="1428">IF(L2268=0,"     －",IF(L2269=0,"     －",(L2269-L2268)/L2268*100))</f>
        <v>7.3185143476712584</v>
      </c>
      <c r="O2269" s="29">
        <f t="shared" ref="O2269" si="1429">IF(H2269=0,0,H2269/E2269)</f>
        <v>4189.0390243902439</v>
      </c>
      <c r="P2269" s="30">
        <f t="shared" ref="P2269" si="1430">IF(K2269=0,0,K2269/E2269)</f>
        <v>75.288930581613513</v>
      </c>
      <c r="Q2269" s="6"/>
      <c r="R2269" s="7"/>
      <c r="S2269" s="8"/>
      <c r="T2269" s="9"/>
      <c r="U2269" s="51"/>
      <c r="V2269" s="1"/>
      <c r="W2269" s="1"/>
      <c r="X2269" s="1"/>
      <c r="Y2269" s="1"/>
      <c r="Z2269" s="1"/>
      <c r="AA2269" s="1"/>
      <c r="AB2269" s="1"/>
      <c r="AC2269" s="1"/>
      <c r="AD2269" s="1"/>
      <c r="AE2269" s="1"/>
    </row>
    <row r="2270" spans="1:31">
      <c r="A2270" s="1"/>
      <c r="B2270" s="31">
        <f t="shared" si="1397"/>
        <v>2016</v>
      </c>
      <c r="C2270" s="43">
        <f t="shared" si="1405"/>
        <v>178</v>
      </c>
      <c r="D2270" s="44"/>
      <c r="E2270" s="45">
        <f t="shared" si="1413"/>
        <v>3308</v>
      </c>
      <c r="F2270" s="45">
        <f t="shared" si="1413"/>
        <v>2948</v>
      </c>
      <c r="G2270" s="45">
        <f t="shared" si="1413"/>
        <v>0</v>
      </c>
      <c r="H2270" s="45">
        <f t="shared" si="1413"/>
        <v>13302698</v>
      </c>
      <c r="I2270" s="44">
        <f t="shared" si="1413"/>
        <v>11900098</v>
      </c>
      <c r="J2270" s="44"/>
      <c r="K2270" s="75">
        <f t="shared" si="1407"/>
        <v>244966</v>
      </c>
      <c r="L2270" s="36">
        <f t="shared" ref="L2270" si="1431">IF(H2270=0,0,H2270/K2270*3.30578)</f>
        <v>179.51794532482057</v>
      </c>
      <c r="M2270" s="28">
        <f t="shared" ref="M2270" si="1432">IF(L$2244=0,0,L2270/L$2244*100)</f>
        <v>74.673319554601804</v>
      </c>
      <c r="N2270" s="37">
        <f t="shared" ref="N2270" si="1433">IF(L2269=0,"     －",IF(L2270=0,"     －",(L2270-L2269)/L2269*100))</f>
        <v>-2.3998144727481301</v>
      </c>
      <c r="O2270" s="29">
        <f t="shared" ref="O2270" si="1434">IF(H2270=0,0,H2270/E2270)</f>
        <v>4021.3718258766626</v>
      </c>
      <c r="P2270" s="30">
        <f t="shared" ref="P2270" si="1435">IF(K2270=0,0,K2270/E2270)</f>
        <v>74.052599758162032</v>
      </c>
      <c r="Q2270" s="6"/>
      <c r="R2270" s="7"/>
      <c r="S2270" s="8"/>
      <c r="T2270" s="9"/>
      <c r="U2270" s="51"/>
      <c r="V2270" s="1"/>
      <c r="W2270" s="1"/>
      <c r="X2270" s="1"/>
      <c r="Y2270" s="1"/>
      <c r="Z2270" s="1"/>
      <c r="AA2270" s="1"/>
      <c r="AB2270" s="1"/>
      <c r="AC2270" s="1"/>
      <c r="AD2270" s="1"/>
      <c r="AE2270" s="1"/>
    </row>
    <row r="2271" spans="1:31">
      <c r="A2271" s="1"/>
      <c r="B2271" s="31">
        <f t="shared" si="1397"/>
        <v>2017</v>
      </c>
      <c r="C2271" s="43">
        <f t="shared" si="1405"/>
        <v>168</v>
      </c>
      <c r="D2271" s="44"/>
      <c r="E2271" s="45">
        <f t="shared" si="1413"/>
        <v>2488</v>
      </c>
      <c r="F2271" s="45">
        <f t="shared" si="1413"/>
        <v>2195</v>
      </c>
      <c r="G2271" s="45">
        <f t="shared" si="1413"/>
        <v>0</v>
      </c>
      <c r="H2271" s="45">
        <f t="shared" si="1413"/>
        <v>10392763</v>
      </c>
      <c r="I2271" s="44">
        <f t="shared" si="1413"/>
        <v>9299445</v>
      </c>
      <c r="J2271" s="44"/>
      <c r="K2271" s="75">
        <f t="shared" si="1407"/>
        <v>184006</v>
      </c>
      <c r="L2271" s="36">
        <f t="shared" ref="L2271" si="1436">IF(H2271=0,0,H2271/K2271*3.30578)</f>
        <v>186.71232497929415</v>
      </c>
      <c r="M2271" s="28">
        <f t="shared" ref="M2271" si="1437">IF(L$2244=0,0,L2271/L$2244*100)</f>
        <v>77.665935195136058</v>
      </c>
      <c r="N2271" s="37">
        <f t="shared" ref="N2271" si="1438">IF(L2270=0,"     －",IF(L2271=0,"     －",(L2271-L2270)/L2270*100))</f>
        <v>4.0076102929186472</v>
      </c>
      <c r="O2271" s="29">
        <f t="shared" ref="O2271" si="1439">IF(H2271=0,0,H2271/E2271)</f>
        <v>4177.1555466237942</v>
      </c>
      <c r="P2271" s="30">
        <f t="shared" ref="P2271" si="1440">IF(K2271=0,0,K2271/E2271)</f>
        <v>73.957395498392287</v>
      </c>
      <c r="Q2271" s="6"/>
      <c r="R2271" s="7"/>
      <c r="S2271" s="8"/>
      <c r="T2271" s="9"/>
      <c r="U2271" s="51"/>
      <c r="V2271" s="1"/>
      <c r="W2271" s="1"/>
      <c r="X2271" s="1"/>
      <c r="Y2271" s="1"/>
      <c r="Z2271" s="1"/>
      <c r="AA2271" s="1"/>
      <c r="AB2271" s="1"/>
      <c r="AC2271" s="1"/>
      <c r="AD2271" s="1"/>
      <c r="AE2271" s="1"/>
    </row>
    <row r="2272" spans="1:31">
      <c r="A2272" s="1"/>
      <c r="B2272" s="31">
        <f t="shared" si="1397"/>
        <v>2018</v>
      </c>
      <c r="C2272" s="43">
        <f t="shared" si="1405"/>
        <v>165</v>
      </c>
      <c r="D2272" s="44"/>
      <c r="E2272" s="45">
        <f t="shared" si="1413"/>
        <v>3407</v>
      </c>
      <c r="F2272" s="45">
        <f t="shared" si="1413"/>
        <v>3122</v>
      </c>
      <c r="G2272" s="45">
        <f t="shared" si="1413"/>
        <v>0</v>
      </c>
      <c r="H2272" s="45">
        <f t="shared" si="1413"/>
        <v>15399268</v>
      </c>
      <c r="I2272" s="44">
        <f t="shared" si="1413"/>
        <v>14144022</v>
      </c>
      <c r="J2272" s="44"/>
      <c r="K2272" s="75">
        <f t="shared" si="1407"/>
        <v>250035</v>
      </c>
      <c r="L2272" s="36">
        <f t="shared" ref="L2272" si="1441">IF(H2272=0,0,H2272/K2272*3.30578)</f>
        <v>203.59786497506349</v>
      </c>
      <c r="M2272" s="28">
        <f t="shared" ref="M2272" si="1442">IF(L$2244=0,0,L2272/L$2244*100)</f>
        <v>84.68974176597564</v>
      </c>
      <c r="N2272" s="37">
        <f t="shared" ref="N2272" si="1443">IF(L2271=0,"     －",IF(L2272=0,"     －",(L2272-L2271)/L2271*100))</f>
        <v>9.0436129471591613</v>
      </c>
      <c r="O2272" s="29">
        <f t="shared" ref="O2272" si="1444">IF(H2272=0,0,H2272/E2272)</f>
        <v>4519.8908130319933</v>
      </c>
      <c r="P2272" s="30">
        <f t="shared" ref="P2272" si="1445">IF(K2272=0,0,K2272/E2272)</f>
        <v>73.38861168183152</v>
      </c>
      <c r="Q2272" s="6"/>
      <c r="R2272" s="7"/>
      <c r="S2272" s="8"/>
      <c r="T2272" s="9"/>
      <c r="U2272" s="51"/>
      <c r="V2272" s="1"/>
      <c r="W2272" s="1"/>
      <c r="X2272" s="1"/>
      <c r="Y2272" s="1"/>
      <c r="Z2272" s="1"/>
      <c r="AA2272" s="1"/>
      <c r="AB2272" s="1"/>
      <c r="AC2272" s="1"/>
      <c r="AD2272" s="1"/>
      <c r="AE2272" s="1"/>
    </row>
    <row r="2273" spans="1:31">
      <c r="A2273" s="1"/>
      <c r="B2273" s="31">
        <f t="shared" si="1397"/>
        <v>2019</v>
      </c>
      <c r="C2273" s="43">
        <f t="shared" si="1405"/>
        <v>166</v>
      </c>
      <c r="D2273" s="44"/>
      <c r="E2273" s="45">
        <f t="shared" si="1413"/>
        <v>2412</v>
      </c>
      <c r="F2273" s="45">
        <f t="shared" si="1413"/>
        <v>2171</v>
      </c>
      <c r="G2273" s="45">
        <f t="shared" si="1413"/>
        <v>0</v>
      </c>
      <c r="H2273" s="45">
        <f t="shared" si="1413"/>
        <v>10666763</v>
      </c>
      <c r="I2273" s="44">
        <f t="shared" si="1413"/>
        <v>9688105</v>
      </c>
      <c r="J2273" s="44"/>
      <c r="K2273" s="75">
        <f t="shared" si="1407"/>
        <v>177051</v>
      </c>
      <c r="L2273" s="36">
        <f t="shared" ref="L2273" si="1446">IF(H2273=0,0,H2273/K2273*3.30578)</f>
        <v>199.16279371559608</v>
      </c>
      <c r="M2273" s="28">
        <f t="shared" ref="M2273" si="1447">IF(L$2244=0,0,L2273/L$2244*100)</f>
        <v>82.844903954321765</v>
      </c>
      <c r="N2273" s="37">
        <f t="shared" ref="N2273" si="1448">IF(L2272=0,"     －",IF(L2273=0,"     －",(L2273-L2272)/L2272*100))</f>
        <v>-2.1783486089162136</v>
      </c>
      <c r="O2273" s="29">
        <f t="shared" ref="O2273" si="1449">IF(H2273=0,0,H2273/E2273)</f>
        <v>4422.3727197346598</v>
      </c>
      <c r="P2273" s="30">
        <f t="shared" ref="P2273" si="1450">IF(K2273=0,0,K2273/E2273)</f>
        <v>73.404228855721399</v>
      </c>
      <c r="Q2273" s="6"/>
      <c r="R2273" s="7"/>
      <c r="S2273" s="8"/>
      <c r="T2273" s="9"/>
      <c r="U2273" s="51"/>
      <c r="V2273" s="1"/>
      <c r="W2273" s="1"/>
      <c r="X2273" s="1"/>
      <c r="Y2273" s="1"/>
      <c r="Z2273" s="1"/>
      <c r="AA2273" s="1"/>
      <c r="AB2273" s="1"/>
      <c r="AC2273" s="1"/>
      <c r="AD2273" s="1"/>
      <c r="AE2273" s="1"/>
    </row>
    <row r="2274" spans="1:31">
      <c r="A2274" s="1"/>
      <c r="B2274" s="31">
        <f t="shared" si="1397"/>
        <v>2020</v>
      </c>
      <c r="C2274" s="43">
        <f t="shared" si="1405"/>
        <v>123</v>
      </c>
      <c r="D2274" s="44"/>
      <c r="E2274" s="45">
        <f t="shared" si="1413"/>
        <v>3095</v>
      </c>
      <c r="F2274" s="45">
        <f t="shared" si="1413"/>
        <v>2865</v>
      </c>
      <c r="G2274" s="45">
        <f t="shared" si="1413"/>
        <v>0</v>
      </c>
      <c r="H2274" s="45">
        <f t="shared" si="1413"/>
        <v>13972055</v>
      </c>
      <c r="I2274" s="44">
        <f t="shared" si="1413"/>
        <v>13011622</v>
      </c>
      <c r="J2274" s="44"/>
      <c r="K2274" s="75">
        <f t="shared" si="1407"/>
        <v>226270</v>
      </c>
      <c r="L2274" s="36">
        <f t="shared" ref="L2274" si="1451">IF(H2274=0,0,H2274/K2274*3.30578)</f>
        <v>204.13019833782647</v>
      </c>
      <c r="M2274" s="28">
        <f t="shared" ref="M2274" si="1452">IF(L$2244=0,0,L2274/L$2244*100)</f>
        <v>84.911174220738033</v>
      </c>
      <c r="N2274" s="37">
        <f t="shared" ref="N2274" si="1453">IF(L2273=0,"     －",IF(L2274=0,"     －",(L2274-L2273)/L2273*100))</f>
        <v>2.4941428715464951</v>
      </c>
      <c r="O2274" s="29">
        <f t="shared" ref="O2274" si="1454">IF(H2274=0,0,H2274/E2274)</f>
        <v>4514.3957996768986</v>
      </c>
      <c r="P2274" s="30">
        <f t="shared" ref="P2274" si="1455">IF(K2274=0,0,K2274/E2274)</f>
        <v>73.108239095315028</v>
      </c>
      <c r="Q2274" s="6"/>
      <c r="R2274" s="7"/>
      <c r="S2274" s="8"/>
      <c r="T2274" s="9"/>
      <c r="U2274" s="51"/>
      <c r="V2274" s="1"/>
      <c r="W2274" s="1"/>
      <c r="X2274" s="1"/>
      <c r="Y2274" s="1"/>
      <c r="Z2274" s="1"/>
      <c r="AA2274" s="1"/>
      <c r="AB2274" s="1"/>
      <c r="AC2274" s="1"/>
      <c r="AD2274" s="1"/>
      <c r="AE2274" s="1"/>
    </row>
    <row r="2275" spans="1:31">
      <c r="A2275" s="1"/>
      <c r="B2275" s="31">
        <f t="shared" si="1397"/>
        <v>2021</v>
      </c>
      <c r="C2275" s="43">
        <f t="shared" si="1405"/>
        <v>152</v>
      </c>
      <c r="D2275" s="44"/>
      <c r="E2275" s="45">
        <f t="shared" ref="E2275:I2278" si="1456">E2135+E2170+E2205+E2240</f>
        <v>2552</v>
      </c>
      <c r="F2275" s="45">
        <f t="shared" si="1456"/>
        <v>2431</v>
      </c>
      <c r="G2275" s="45">
        <f t="shared" si="1456"/>
        <v>0</v>
      </c>
      <c r="H2275" s="45">
        <f t="shared" si="1456"/>
        <v>11562322</v>
      </c>
      <c r="I2275" s="44">
        <f t="shared" si="1456"/>
        <v>11035150</v>
      </c>
      <c r="J2275" s="44"/>
      <c r="K2275" s="75">
        <f t="shared" si="1407"/>
        <v>180443</v>
      </c>
      <c r="L2275" s="36">
        <f t="shared" ref="L2275" si="1457">IF(H2275=0,0,H2275/K2275*3.30578)</f>
        <v>211.82585537349743</v>
      </c>
      <c r="M2275" s="28">
        <f t="shared" ref="M2275" si="1458">IF(L$2244=0,0,L2275/L$2244*100)</f>
        <v>88.112304090888244</v>
      </c>
      <c r="N2275" s="37">
        <f t="shared" ref="N2275" si="1459">IF(L2274=0,"     －",IF(L2275=0,"     －",(L2275-L2274)/L2274*100))</f>
        <v>3.7699747995810933</v>
      </c>
      <c r="O2275" s="29">
        <f t="shared" ref="O2275" si="1460">IF(H2275=0,0,H2275/E2275)</f>
        <v>4530.6904388714729</v>
      </c>
      <c r="P2275" s="30">
        <f t="shared" ref="P2275" si="1461">IF(K2275=0,0,K2275/E2275)</f>
        <v>70.706504702194351</v>
      </c>
      <c r="Q2275" s="6"/>
      <c r="R2275" s="7"/>
      <c r="S2275" s="8"/>
      <c r="T2275" s="9"/>
      <c r="U2275" s="51"/>
      <c r="V2275" s="1"/>
      <c r="W2275" s="1"/>
      <c r="X2275" s="1"/>
      <c r="Y2275" s="1"/>
      <c r="Z2275" s="1"/>
      <c r="AA2275" s="1"/>
      <c r="AB2275" s="1"/>
      <c r="AC2275" s="1"/>
      <c r="AD2275" s="1"/>
      <c r="AE2275" s="1"/>
    </row>
    <row r="2276" spans="1:31">
      <c r="A2276" s="1"/>
      <c r="B2276" s="31">
        <f t="shared" si="1397"/>
        <v>2022</v>
      </c>
      <c r="C2276" s="43">
        <f t="shared" si="1405"/>
        <v>116</v>
      </c>
      <c r="D2276" s="44"/>
      <c r="E2276" s="45">
        <f t="shared" si="1456"/>
        <v>2831</v>
      </c>
      <c r="F2276" s="45">
        <f t="shared" si="1456"/>
        <v>2640</v>
      </c>
      <c r="G2276" s="45">
        <f t="shared" si="1456"/>
        <v>0</v>
      </c>
      <c r="H2276" s="45">
        <f t="shared" si="1456"/>
        <v>13016957</v>
      </c>
      <c r="I2276" s="44">
        <f t="shared" si="1456"/>
        <v>12190767</v>
      </c>
      <c r="J2276" s="44"/>
      <c r="K2276" s="75">
        <f t="shared" si="1407"/>
        <v>200536</v>
      </c>
      <c r="L2276" s="36">
        <f t="shared" ref="L2276" si="1462">IF(H2276=0,0,H2276/K2276*3.30578)</f>
        <v>214.58090373528944</v>
      </c>
      <c r="M2276" s="28">
        <f t="shared" ref="M2276" si="1463">IF(L$2244=0,0,L2276/L$2244*100)</f>
        <v>89.258309891791498</v>
      </c>
      <c r="N2276" s="37">
        <f t="shared" ref="N2276" si="1464">IF(L2275=0,"     －",IF(L2276=0,"     －",(L2276-L2275)/L2275*100))</f>
        <v>1.300619490918248</v>
      </c>
      <c r="O2276" s="29">
        <f t="shared" ref="O2276" si="1465">IF(H2276=0,0,H2276/E2276)</f>
        <v>4598.0067114093963</v>
      </c>
      <c r="P2276" s="30">
        <f t="shared" ref="P2276" si="1466">IF(K2276=0,0,K2276/E2276)</f>
        <v>70.835747085835393</v>
      </c>
      <c r="Q2276" s="6"/>
      <c r="R2276" s="7"/>
      <c r="S2276" s="8"/>
      <c r="T2276" s="9"/>
      <c r="U2276" s="51"/>
      <c r="V2276" s="1"/>
      <c r="W2276" s="1"/>
      <c r="X2276" s="1"/>
      <c r="Y2276" s="1"/>
      <c r="Z2276" s="1"/>
      <c r="AA2276" s="1"/>
      <c r="AB2276" s="1"/>
      <c r="AC2276" s="1"/>
      <c r="AD2276" s="1"/>
      <c r="AE2276" s="1"/>
    </row>
    <row r="2277" spans="1:31">
      <c r="A2277" s="1"/>
      <c r="B2277" s="31">
        <f t="shared" si="1397"/>
        <v>2023</v>
      </c>
      <c r="C2277" s="43">
        <f t="shared" si="1405"/>
        <v>140</v>
      </c>
      <c r="D2277" s="44"/>
      <c r="E2277" s="45">
        <f t="shared" si="1456"/>
        <v>3044</v>
      </c>
      <c r="F2277" s="45">
        <f t="shared" si="1456"/>
        <v>2876</v>
      </c>
      <c r="G2277" s="45">
        <f t="shared" si="1456"/>
        <v>0</v>
      </c>
      <c r="H2277" s="45">
        <f t="shared" si="1456"/>
        <v>14794604</v>
      </c>
      <c r="I2277" s="44">
        <f t="shared" si="1456"/>
        <v>13964894</v>
      </c>
      <c r="J2277" s="44"/>
      <c r="K2277" s="75">
        <f t="shared" si="1407"/>
        <v>210072</v>
      </c>
      <c r="L2277" s="36">
        <f t="shared" ref="L2277" si="1467">IF(H2277=0,0,H2277/K2277*3.30578)</f>
        <v>232.8140161997791</v>
      </c>
      <c r="M2277" s="28">
        <f t="shared" ref="M2277" si="1468">IF(L$2244=0,0,L2277/L$2244*100)</f>
        <v>96.842660476198404</v>
      </c>
      <c r="N2277" s="37">
        <f t="shared" ref="N2277" si="1469">IF(L2276=0,"     －",IF(L2277=0,"     －",(L2277-L2276)/L2276*100))</f>
        <v>8.4970806568054797</v>
      </c>
      <c r="O2277" s="29">
        <f t="shared" ref="O2277" si="1470">IF(H2277=0,0,H2277/E2277)</f>
        <v>4860.2509855453354</v>
      </c>
      <c r="P2277" s="30">
        <f t="shared" ref="P2277" si="1471">IF(K2277=0,0,K2277/E2277)</f>
        <v>69.011826544021019</v>
      </c>
      <c r="Q2277" s="6"/>
      <c r="R2277" s="7"/>
      <c r="S2277" s="8"/>
      <c r="T2277" s="9"/>
      <c r="U2277" s="51"/>
      <c r="V2277" s="1"/>
      <c r="W2277" s="1"/>
      <c r="X2277" s="1"/>
      <c r="Y2277" s="1"/>
      <c r="Z2277" s="1"/>
      <c r="AA2277" s="1"/>
      <c r="AB2277" s="1"/>
      <c r="AC2277" s="1"/>
      <c r="AD2277" s="1"/>
      <c r="AE2277" s="1"/>
    </row>
    <row r="2278" spans="1:31">
      <c r="A2278" s="1"/>
      <c r="B2278" s="31">
        <f t="shared" si="1397"/>
        <v>2024</v>
      </c>
      <c r="C2278" s="43">
        <f t="shared" si="1405"/>
        <v>153</v>
      </c>
      <c r="D2278" s="44"/>
      <c r="E2278" s="45">
        <f t="shared" si="1456"/>
        <v>2524</v>
      </c>
      <c r="F2278" s="45">
        <f t="shared" si="1456"/>
        <v>2405</v>
      </c>
      <c r="G2278" s="45">
        <f t="shared" si="1456"/>
        <v>0</v>
      </c>
      <c r="H2278" s="45">
        <f t="shared" si="1456"/>
        <v>14975160</v>
      </c>
      <c r="I2278" s="44">
        <f t="shared" si="1456"/>
        <v>14285428</v>
      </c>
      <c r="J2278" s="44"/>
      <c r="K2278" s="75">
        <f t="shared" si="1407"/>
        <v>181494</v>
      </c>
      <c r="L2278" s="36">
        <f t="shared" ref="L2278" si="1472">IF(H2278=0,0,H2278/K2278*3.30578)</f>
        <v>272.76154817679924</v>
      </c>
      <c r="M2278" s="28">
        <f t="shared" ref="M2278" si="1473">IF(L$2244=0,0,L2278/L$2244*100)</f>
        <v>113.45946619631857</v>
      </c>
      <c r="N2278" s="37">
        <f t="shared" ref="N2278" si="1474">IF(L2277=0,"     －",IF(L2278=0,"     －",(L2278-L2277)/L2277*100))</f>
        <v>17.158559707479519</v>
      </c>
      <c r="O2278" s="29">
        <f t="shared" ref="O2278" si="1475">IF(H2278=0,0,H2278/E2278)</f>
        <v>5933.1061806656098</v>
      </c>
      <c r="P2278" s="30">
        <f t="shared" ref="P2278" si="1476">IF(K2278=0,0,K2278/E2278)</f>
        <v>71.907290015847863</v>
      </c>
      <c r="Q2278" s="6"/>
      <c r="R2278" s="7"/>
      <c r="S2278" s="8"/>
      <c r="T2278" s="9"/>
      <c r="U2278" s="51"/>
      <c r="V2278" s="1"/>
      <c r="W2278" s="1"/>
      <c r="X2278" s="1"/>
      <c r="Y2278" s="1"/>
      <c r="Z2278" s="1"/>
      <c r="AA2278" s="1"/>
      <c r="AB2278" s="1"/>
      <c r="AC2278" s="1"/>
      <c r="AD2278" s="1"/>
      <c r="AE2278" s="1"/>
    </row>
    <row r="2279" spans="1:31">
      <c r="A2279" s="1"/>
      <c r="B2279" s="58" t="s">
        <v>91</v>
      </c>
      <c r="C2279" s="59">
        <v>9</v>
      </c>
      <c r="D2279" s="60">
        <v>7</v>
      </c>
      <c r="E2279" s="61">
        <v>408</v>
      </c>
      <c r="F2279" s="61">
        <v>386</v>
      </c>
      <c r="G2279" s="61">
        <v>362</v>
      </c>
      <c r="H2279" s="61">
        <v>2074954</v>
      </c>
      <c r="I2279" s="60">
        <v>1924971</v>
      </c>
      <c r="J2279" s="60">
        <v>1796697</v>
      </c>
      <c r="K2279" s="73">
        <v>26479</v>
      </c>
      <c r="L2279" s="63">
        <f t="shared" si="1385"/>
        <v>259.04835658899503</v>
      </c>
      <c r="M2279" s="62">
        <v>100</v>
      </c>
      <c r="N2279" s="63"/>
      <c r="O2279" s="64">
        <f t="shared" si="1386"/>
        <v>5085.6715686274511</v>
      </c>
      <c r="P2279" s="65">
        <f t="shared" si="1387"/>
        <v>64.899509803921575</v>
      </c>
      <c r="Q2279" s="6">
        <f t="shared" ref="Q2279:Q2294" si="1477">IF(F2279=0,0,F2279/E2279*100)</f>
        <v>94.607843137254903</v>
      </c>
      <c r="R2279" s="7">
        <f t="shared" ref="R2279:R2294" si="1478">IF(G2279=0,0,G2279/E2279*100)</f>
        <v>88.725490196078425</v>
      </c>
      <c r="S2279" s="8">
        <f t="shared" ref="S2279:S2294" si="1479">IF(I2279=0,0,I2279/H2279*100)</f>
        <v>92.771743373588038</v>
      </c>
      <c r="T2279" s="9">
        <f t="shared" ref="T2279:T2294" si="1480">E2279-F2279</f>
        <v>22</v>
      </c>
      <c r="U2279" s="5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</row>
    <row r="2280" spans="1:31">
      <c r="A2280" s="1"/>
      <c r="B2280" s="31">
        <v>1991</v>
      </c>
      <c r="C2280" s="33">
        <v>5</v>
      </c>
      <c r="D2280" s="34">
        <v>2</v>
      </c>
      <c r="E2280" s="35">
        <v>230</v>
      </c>
      <c r="F2280" s="35">
        <v>180</v>
      </c>
      <c r="G2280" s="35">
        <v>140</v>
      </c>
      <c r="H2280" s="35">
        <v>1036809</v>
      </c>
      <c r="I2280" s="34">
        <v>813342</v>
      </c>
      <c r="J2280" s="34">
        <v>641115</v>
      </c>
      <c r="K2280" s="72">
        <v>13800</v>
      </c>
      <c r="L2280" s="36">
        <f t="shared" si="1385"/>
        <v>248.36684463913045</v>
      </c>
      <c r="M2280" s="28">
        <f>IF(L2279=0,0,L2280/L2279*100)</f>
        <v>95.876633964981366</v>
      </c>
      <c r="N2280" s="37">
        <f t="shared" ref="N2280:N2295" si="1481">IF(L2279=0,"     －",IF(L2280=0,"     －",(L2280-L2279)/L2279*100))</f>
        <v>-4.1233660350186367</v>
      </c>
      <c r="O2280" s="29">
        <f t="shared" si="1386"/>
        <v>4507.8652173913042</v>
      </c>
      <c r="P2280" s="30">
        <f t="shared" si="1387"/>
        <v>60</v>
      </c>
      <c r="Q2280" s="6">
        <f t="shared" si="1477"/>
        <v>78.260869565217391</v>
      </c>
      <c r="R2280" s="7">
        <f t="shared" si="1478"/>
        <v>60.869565217391312</v>
      </c>
      <c r="S2280" s="8">
        <f t="shared" si="1479"/>
        <v>78.446657002398695</v>
      </c>
      <c r="T2280" s="9">
        <f t="shared" si="1480"/>
        <v>50</v>
      </c>
      <c r="U2280" s="51"/>
      <c r="V2280" s="1"/>
      <c r="W2280" s="1"/>
      <c r="X2280" s="1"/>
      <c r="Y2280" s="1"/>
      <c r="Z2280" s="1"/>
      <c r="AA2280" s="1"/>
      <c r="AB2280" s="1"/>
      <c r="AC2280" s="1"/>
      <c r="AD2280" s="1"/>
      <c r="AE2280" s="1"/>
    </row>
    <row r="2281" spans="1:31">
      <c r="A2281" s="1"/>
      <c r="B2281" s="31">
        <v>1992</v>
      </c>
      <c r="C2281" s="33">
        <v>23</v>
      </c>
      <c r="D2281" s="34">
        <v>19</v>
      </c>
      <c r="E2281" s="35">
        <v>849</v>
      </c>
      <c r="F2281" s="35">
        <v>830</v>
      </c>
      <c r="G2281" s="35">
        <v>807</v>
      </c>
      <c r="H2281" s="35">
        <v>4093790</v>
      </c>
      <c r="I2281" s="34">
        <v>4001709</v>
      </c>
      <c r="J2281" s="34">
        <v>3892549</v>
      </c>
      <c r="K2281" s="72">
        <v>55766</v>
      </c>
      <c r="L2281" s="36">
        <f t="shared" si="1385"/>
        <v>242.67778047914499</v>
      </c>
      <c r="M2281" s="28">
        <f>IF(L2279=0,0,L2281/L2279*100)</f>
        <v>93.680494126498743</v>
      </c>
      <c r="N2281" s="37">
        <f t="shared" si="1481"/>
        <v>-2.2905892162263051</v>
      </c>
      <c r="O2281" s="29">
        <f t="shared" si="1386"/>
        <v>4821.896348645465</v>
      </c>
      <c r="P2281" s="30">
        <f t="shared" si="1387"/>
        <v>65.684334511189633</v>
      </c>
      <c r="Q2281" s="6">
        <f t="shared" si="1477"/>
        <v>97.762073027090693</v>
      </c>
      <c r="R2281" s="7">
        <f t="shared" si="1478"/>
        <v>95.053003533568898</v>
      </c>
      <c r="S2281" s="8">
        <f t="shared" si="1479"/>
        <v>97.750715107516513</v>
      </c>
      <c r="T2281" s="9">
        <f t="shared" si="1480"/>
        <v>19</v>
      </c>
      <c r="U2281" s="51"/>
      <c r="V2281" s="1"/>
      <c r="W2281" s="1"/>
      <c r="X2281" s="1"/>
      <c r="Y2281" s="1"/>
      <c r="Z2281" s="1"/>
      <c r="AA2281" s="1"/>
      <c r="AB2281" s="1"/>
      <c r="AC2281" s="1"/>
      <c r="AD2281" s="1"/>
      <c r="AE2281" s="1"/>
    </row>
    <row r="2282" spans="1:31">
      <c r="A2282" s="1"/>
      <c r="B2282" s="31">
        <f>B2281+1</f>
        <v>1993</v>
      </c>
      <c r="C2282" s="33">
        <v>30</v>
      </c>
      <c r="D2282" s="34">
        <v>27</v>
      </c>
      <c r="E2282" s="35">
        <v>1265</v>
      </c>
      <c r="F2282" s="35">
        <v>1227</v>
      </c>
      <c r="G2282" s="35">
        <v>1145</v>
      </c>
      <c r="H2282" s="35">
        <v>5948851</v>
      </c>
      <c r="I2282" s="34">
        <v>5766142</v>
      </c>
      <c r="J2282" s="34">
        <v>5372650</v>
      </c>
      <c r="K2282" s="72">
        <v>90461</v>
      </c>
      <c r="L2282" s="36">
        <f t="shared" si="1385"/>
        <v>217.39304958799923</v>
      </c>
      <c r="M2282" s="28">
        <f>IF(L2279=0,0,L2282/L2279*100)</f>
        <v>83.919872123687739</v>
      </c>
      <c r="N2282" s="37">
        <f t="shared" si="1481"/>
        <v>-10.419054781704109</v>
      </c>
      <c r="O2282" s="29">
        <f t="shared" si="1386"/>
        <v>4702.6490118577076</v>
      </c>
      <c r="P2282" s="30">
        <f t="shared" si="1387"/>
        <v>71.510671936758897</v>
      </c>
      <c r="Q2282" s="6">
        <f t="shared" si="1477"/>
        <v>96.996047430830032</v>
      </c>
      <c r="R2282" s="7">
        <f t="shared" si="1478"/>
        <v>90.51383399209486</v>
      </c>
      <c r="S2282" s="8">
        <f t="shared" si="1479"/>
        <v>96.928667401486436</v>
      </c>
      <c r="T2282" s="9">
        <f t="shared" si="1480"/>
        <v>38</v>
      </c>
      <c r="U2282" s="51"/>
      <c r="V2282" s="1"/>
      <c r="W2282" s="1"/>
      <c r="X2282" s="1"/>
      <c r="Y2282" s="1"/>
      <c r="Z2282" s="1"/>
      <c r="AA2282" s="1"/>
      <c r="AB2282" s="1"/>
      <c r="AC2282" s="1"/>
      <c r="AD2282" s="1"/>
      <c r="AE2282" s="1"/>
    </row>
    <row r="2283" spans="1:31">
      <c r="A2283" s="1"/>
      <c r="B2283" s="31">
        <f t="shared" ref="B2283:B2303" si="1482">B2282+1</f>
        <v>1994</v>
      </c>
      <c r="C2283" s="33">
        <v>73</v>
      </c>
      <c r="D2283" s="34">
        <v>54</v>
      </c>
      <c r="E2283" s="35">
        <v>3172</v>
      </c>
      <c r="F2283" s="35">
        <v>3037</v>
      </c>
      <c r="G2283" s="35">
        <v>2817</v>
      </c>
      <c r="H2283" s="35">
        <v>13304210</v>
      </c>
      <c r="I2283" s="34">
        <v>12737450</v>
      </c>
      <c r="J2283" s="34">
        <v>11803710</v>
      </c>
      <c r="K2283" s="72">
        <v>211362</v>
      </c>
      <c r="L2283" s="36">
        <f t="shared" si="1385"/>
        <v>208.08277426311258</v>
      </c>
      <c r="M2283" s="28">
        <f>IF(L2279=0,0,L2283/L2279*100)</f>
        <v>80.325842249312458</v>
      </c>
      <c r="N2283" s="37">
        <f t="shared" si="1481"/>
        <v>-4.2826922675455226</v>
      </c>
      <c r="O2283" s="29">
        <f t="shared" si="1386"/>
        <v>4194.2654476670868</v>
      </c>
      <c r="P2283" s="30">
        <f t="shared" si="1387"/>
        <v>66.633669609079448</v>
      </c>
      <c r="Q2283" s="6">
        <f t="shared" si="1477"/>
        <v>95.744010088272375</v>
      </c>
      <c r="R2283" s="7">
        <f t="shared" si="1478"/>
        <v>88.808322824716271</v>
      </c>
      <c r="S2283" s="8">
        <f t="shared" si="1479"/>
        <v>95.739995084262802</v>
      </c>
      <c r="T2283" s="9">
        <f t="shared" si="1480"/>
        <v>135</v>
      </c>
      <c r="U2283" s="51"/>
      <c r="V2283" s="1"/>
      <c r="W2283" s="1"/>
      <c r="X2283" s="1"/>
      <c r="Y2283" s="1"/>
      <c r="Z2283" s="1"/>
      <c r="AA2283" s="1"/>
      <c r="AB2283" s="1"/>
      <c r="AC2283" s="1"/>
      <c r="AD2283" s="1"/>
      <c r="AE2283" s="1"/>
    </row>
    <row r="2284" spans="1:31">
      <c r="A2284" s="1"/>
      <c r="B2284" s="31">
        <f t="shared" si="1482"/>
        <v>1995</v>
      </c>
      <c r="C2284" s="33">
        <v>49</v>
      </c>
      <c r="D2284" s="34">
        <v>38</v>
      </c>
      <c r="E2284" s="35">
        <v>2579</v>
      </c>
      <c r="F2284" s="35">
        <v>2481</v>
      </c>
      <c r="G2284" s="35">
        <v>2326</v>
      </c>
      <c r="H2284" s="35">
        <v>9488296</v>
      </c>
      <c r="I2284" s="34">
        <v>9117825</v>
      </c>
      <c r="J2284" s="34">
        <v>8554148</v>
      </c>
      <c r="K2284" s="72">
        <v>182886</v>
      </c>
      <c r="L2284" s="36">
        <f t="shared" si="1385"/>
        <v>171.50694504161061</v>
      </c>
      <c r="M2284" s="28">
        <f>IF(L2279=0,0,L2284/L2279*100)</f>
        <v>66.20653660958088</v>
      </c>
      <c r="N2284" s="37">
        <f t="shared" si="1481"/>
        <v>-17.577538242186861</v>
      </c>
      <c r="O2284" s="29">
        <f t="shared" si="1386"/>
        <v>3679.0601008142689</v>
      </c>
      <c r="P2284" s="30">
        <f t="shared" si="1387"/>
        <v>70.913532376890274</v>
      </c>
      <c r="Q2284" s="6">
        <f t="shared" si="1477"/>
        <v>96.200077549437765</v>
      </c>
      <c r="R2284" s="7">
        <f t="shared" si="1478"/>
        <v>90.189996122528115</v>
      </c>
      <c r="S2284" s="8">
        <f t="shared" si="1479"/>
        <v>96.095494912890572</v>
      </c>
      <c r="T2284" s="9">
        <f t="shared" si="1480"/>
        <v>98</v>
      </c>
      <c r="U2284" s="51"/>
      <c r="V2284" s="1"/>
      <c r="W2284" s="1"/>
      <c r="X2284" s="1"/>
      <c r="Y2284" s="1"/>
      <c r="Z2284" s="1"/>
      <c r="AA2284" s="1"/>
      <c r="AB2284" s="1"/>
      <c r="AC2284" s="1"/>
      <c r="AD2284" s="1"/>
      <c r="AE2284" s="1"/>
    </row>
    <row r="2285" spans="1:31">
      <c r="A2285" s="1"/>
      <c r="B2285" s="31">
        <f t="shared" si="1482"/>
        <v>1996</v>
      </c>
      <c r="C2285" s="33">
        <v>42</v>
      </c>
      <c r="D2285" s="34">
        <v>33</v>
      </c>
      <c r="E2285" s="35">
        <v>1801</v>
      </c>
      <c r="F2285" s="35">
        <v>1721</v>
      </c>
      <c r="G2285" s="35">
        <v>1563</v>
      </c>
      <c r="H2285" s="35">
        <v>6979901</v>
      </c>
      <c r="I2285" s="34">
        <v>6653552</v>
      </c>
      <c r="J2285" s="34">
        <v>6067841</v>
      </c>
      <c r="K2285" s="72">
        <v>131852</v>
      </c>
      <c r="L2285" s="36">
        <f t="shared" si="1385"/>
        <v>174.99937147544216</v>
      </c>
      <c r="M2285" s="28">
        <f>IF(L2279=0,0,L2285/L2279*100)</f>
        <v>67.554712093038049</v>
      </c>
      <c r="N2285" s="37">
        <f t="shared" si="1481"/>
        <v>2.036317790503603</v>
      </c>
      <c r="O2285" s="29">
        <f t="shared" si="1386"/>
        <v>3875.5696835091617</v>
      </c>
      <c r="P2285" s="30">
        <f t="shared" si="1387"/>
        <v>73.210438645197115</v>
      </c>
      <c r="Q2285" s="6">
        <f t="shared" si="1477"/>
        <v>95.558023320377572</v>
      </c>
      <c r="R2285" s="7">
        <f t="shared" si="1478"/>
        <v>86.785119378123269</v>
      </c>
      <c r="S2285" s="8">
        <f t="shared" si="1479"/>
        <v>95.324446578826837</v>
      </c>
      <c r="T2285" s="9">
        <f t="shared" si="1480"/>
        <v>80</v>
      </c>
      <c r="U2285" s="51"/>
      <c r="V2285" s="1"/>
      <c r="W2285" s="1"/>
      <c r="X2285" s="1"/>
      <c r="Y2285" s="1"/>
      <c r="Z2285" s="1"/>
      <c r="AA2285" s="1"/>
      <c r="AB2285" s="1"/>
      <c r="AC2285" s="1"/>
      <c r="AD2285" s="1"/>
      <c r="AE2285" s="1"/>
    </row>
    <row r="2286" spans="1:31">
      <c r="A2286" s="1"/>
      <c r="B2286" s="31">
        <f t="shared" si="1482"/>
        <v>1997</v>
      </c>
      <c r="C2286" s="33">
        <v>39</v>
      </c>
      <c r="D2286">
        <v>28</v>
      </c>
      <c r="E2286" s="35">
        <v>1456</v>
      </c>
      <c r="F2286" s="35">
        <v>1376</v>
      </c>
      <c r="G2286" s="35">
        <v>1198</v>
      </c>
      <c r="H2286" s="35">
        <v>5423658</v>
      </c>
      <c r="I2286" s="34">
        <v>5141163</v>
      </c>
      <c r="J2286" s="34">
        <v>4502485</v>
      </c>
      <c r="K2286" s="72">
        <v>104695</v>
      </c>
      <c r="L2286" s="36">
        <f t="shared" si="1385"/>
        <v>171.25383392941401</v>
      </c>
      <c r="M2286" s="28">
        <f>IF(L2279=0,0,L2286/L2279*100)</f>
        <v>66.108828554015716</v>
      </c>
      <c r="N2286" s="37">
        <f t="shared" si="1481"/>
        <v>-2.1403148562472185</v>
      </c>
      <c r="O2286" s="29">
        <f t="shared" si="1386"/>
        <v>3725.039835164835</v>
      </c>
      <c r="P2286" s="30">
        <f t="shared" si="1387"/>
        <v>71.905906593406598</v>
      </c>
      <c r="Q2286" s="6">
        <f t="shared" si="1477"/>
        <v>94.505494505494497</v>
      </c>
      <c r="R2286" s="7">
        <f t="shared" si="1478"/>
        <v>82.280219780219781</v>
      </c>
      <c r="S2286" s="8">
        <f t="shared" si="1479"/>
        <v>94.79143043311359</v>
      </c>
      <c r="T2286" s="9">
        <f t="shared" si="1480"/>
        <v>80</v>
      </c>
      <c r="U2286" s="5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</row>
    <row r="2287" spans="1:31">
      <c r="A2287" s="1"/>
      <c r="B2287" s="31">
        <f t="shared" si="1482"/>
        <v>1998</v>
      </c>
      <c r="C2287" s="33">
        <v>41</v>
      </c>
      <c r="D2287" s="34">
        <v>28</v>
      </c>
      <c r="E2287" s="35">
        <v>1789</v>
      </c>
      <c r="F2287" s="35">
        <v>1671</v>
      </c>
      <c r="G2287" s="35">
        <v>1270</v>
      </c>
      <c r="H2287" s="35">
        <v>6178800</v>
      </c>
      <c r="I2287" s="34">
        <v>5747420</v>
      </c>
      <c r="J2287" s="34">
        <v>4395910</v>
      </c>
      <c r="K2287" s="72">
        <v>129014</v>
      </c>
      <c r="L2287" s="36">
        <f t="shared" si="1385"/>
        <v>158.32199190785497</v>
      </c>
      <c r="M2287" s="28">
        <f>IF(L2279=0,0,L2287/L2279*100)</f>
        <v>61.116771398418066</v>
      </c>
      <c r="N2287" s="37">
        <f t="shared" si="1481"/>
        <v>-7.5512715393508731</v>
      </c>
      <c r="O2287" s="29">
        <f t="shared" si="1386"/>
        <v>3453.7730575740638</v>
      </c>
      <c r="P2287" s="30">
        <f t="shared" si="1387"/>
        <v>72.115148127445494</v>
      </c>
      <c r="Q2287" s="6">
        <f t="shared" si="1477"/>
        <v>93.404136389044154</v>
      </c>
      <c r="R2287" s="7">
        <f t="shared" si="1478"/>
        <v>70.989379541643373</v>
      </c>
      <c r="S2287" s="8">
        <f t="shared" si="1479"/>
        <v>93.018385447012363</v>
      </c>
      <c r="T2287" s="9">
        <f t="shared" si="1480"/>
        <v>118</v>
      </c>
      <c r="U2287" s="51"/>
      <c r="V2287" s="1"/>
      <c r="W2287" s="1"/>
      <c r="X2287" s="1"/>
      <c r="Y2287" s="1"/>
      <c r="Z2287" s="1"/>
      <c r="AA2287" s="1"/>
      <c r="AB2287" s="1"/>
      <c r="AC2287" s="1"/>
      <c r="AD2287" s="1"/>
      <c r="AE2287" s="1"/>
    </row>
    <row r="2288" spans="1:31">
      <c r="A2288" s="1"/>
      <c r="B2288" s="31">
        <f t="shared" si="1482"/>
        <v>1999</v>
      </c>
      <c r="C2288" s="33">
        <v>41</v>
      </c>
      <c r="D2288" s="34">
        <v>24</v>
      </c>
      <c r="E2288" s="35">
        <v>1709</v>
      </c>
      <c r="F2288" s="35">
        <v>1559</v>
      </c>
      <c r="G2288" s="35">
        <v>1436</v>
      </c>
      <c r="H2288" s="35">
        <v>5773660</v>
      </c>
      <c r="I2288" s="34">
        <v>5267710</v>
      </c>
      <c r="J2288" s="34">
        <v>4888890</v>
      </c>
      <c r="K2288" s="72">
        <v>123258</v>
      </c>
      <c r="L2288" s="36">
        <f t="shared" si="1385"/>
        <v>154.8495818105113</v>
      </c>
      <c r="M2288" s="28">
        <f>IF(L2279=0,0,L2288/L2279*100)</f>
        <v>59.776322787561611</v>
      </c>
      <c r="N2288" s="37">
        <f t="shared" si="1481"/>
        <v>-2.1932582173199586</v>
      </c>
      <c r="O2288" s="29">
        <f t="shared" si="1386"/>
        <v>3378.3850204798127</v>
      </c>
      <c r="P2288" s="30">
        <f t="shared" si="1387"/>
        <v>72.122878876535992</v>
      </c>
      <c r="Q2288" s="6">
        <f t="shared" si="1477"/>
        <v>91.222937390286717</v>
      </c>
      <c r="R2288" s="7">
        <f t="shared" si="1478"/>
        <v>84.025746050321828</v>
      </c>
      <c r="S2288" s="8">
        <f t="shared" si="1479"/>
        <v>91.236927702705046</v>
      </c>
      <c r="T2288" s="9">
        <f t="shared" si="1480"/>
        <v>150</v>
      </c>
      <c r="U2288" s="51"/>
      <c r="V2288" s="1"/>
      <c r="W2288" s="1"/>
      <c r="X2288" s="1"/>
      <c r="Y2288" s="1"/>
      <c r="Z2288" s="1"/>
      <c r="AA2288" s="1"/>
      <c r="AB2288" s="1"/>
      <c r="AC2288" s="1"/>
      <c r="AD2288" s="1"/>
      <c r="AE2288" s="1"/>
    </row>
    <row r="2289" spans="1:31">
      <c r="A2289" s="1"/>
      <c r="B2289" s="31">
        <f t="shared" si="1482"/>
        <v>2000</v>
      </c>
      <c r="C2289" s="33">
        <v>24</v>
      </c>
      <c r="D2289" s="34">
        <v>16</v>
      </c>
      <c r="E2289" s="35">
        <v>1161</v>
      </c>
      <c r="F2289" s="35">
        <v>1110</v>
      </c>
      <c r="G2289" s="35">
        <v>961</v>
      </c>
      <c r="H2289" s="35">
        <v>3987310</v>
      </c>
      <c r="I2289" s="34">
        <v>3816390</v>
      </c>
      <c r="J2289" s="34">
        <v>3370090</v>
      </c>
      <c r="K2289" s="72">
        <v>90393</v>
      </c>
      <c r="L2289" s="36">
        <f t="shared" si="1385"/>
        <v>145.82069022822563</v>
      </c>
      <c r="M2289" s="28">
        <f>IF(L2279=0,0,L2289/L2279*100)</f>
        <v>56.290915004561903</v>
      </c>
      <c r="N2289" s="37">
        <f t="shared" si="1481"/>
        <v>-5.8307497357882943</v>
      </c>
      <c r="O2289" s="29">
        <f t="shared" si="1386"/>
        <v>3434.3755383290268</v>
      </c>
      <c r="P2289" s="30">
        <f t="shared" si="1387"/>
        <v>77.857881136950908</v>
      </c>
      <c r="Q2289" s="6">
        <f t="shared" si="1477"/>
        <v>95.607235142118867</v>
      </c>
      <c r="R2289" s="7">
        <f t="shared" si="1478"/>
        <v>82.773471145564173</v>
      </c>
      <c r="S2289" s="8">
        <f t="shared" si="1479"/>
        <v>95.713400763923545</v>
      </c>
      <c r="T2289" s="9">
        <f t="shared" si="1480"/>
        <v>51</v>
      </c>
      <c r="U2289" s="51"/>
      <c r="V2289" s="1"/>
      <c r="W2289" s="1"/>
      <c r="X2289" s="1"/>
      <c r="Y2289" s="1"/>
      <c r="Z2289" s="1"/>
      <c r="AA2289" s="1"/>
      <c r="AB2289" s="1"/>
      <c r="AC2289" s="1"/>
      <c r="AD2289" s="1"/>
      <c r="AE2289" s="1"/>
    </row>
    <row r="2290" spans="1:31">
      <c r="A2290" s="1"/>
      <c r="B2290" s="31">
        <f t="shared" si="1482"/>
        <v>2001</v>
      </c>
      <c r="C2290" s="33">
        <v>43</v>
      </c>
      <c r="D2290" s="34"/>
      <c r="E2290" s="35">
        <v>1776</v>
      </c>
      <c r="F2290" s="35">
        <v>1656</v>
      </c>
      <c r="G2290" s="35">
        <v>1498</v>
      </c>
      <c r="H2290" s="35">
        <v>6126320</v>
      </c>
      <c r="I2290" s="34">
        <v>5731162</v>
      </c>
      <c r="J2290" s="34"/>
      <c r="K2290" s="72">
        <v>140839</v>
      </c>
      <c r="L2290" s="36">
        <f t="shared" si="1385"/>
        <v>143.79728718323759</v>
      </c>
      <c r="M2290" s="28">
        <f>IF(L2279=0,0,L2290/L2279*100)</f>
        <v>55.509824141206856</v>
      </c>
      <c r="N2290" s="37">
        <f t="shared" si="1481"/>
        <v>-1.3875966722014499</v>
      </c>
      <c r="O2290" s="29">
        <f t="shared" si="1386"/>
        <v>3449.5045045045044</v>
      </c>
      <c r="P2290" s="30">
        <f t="shared" si="1387"/>
        <v>79.301238738738732</v>
      </c>
      <c r="Q2290" s="6">
        <f t="shared" si="1477"/>
        <v>93.243243243243242</v>
      </c>
      <c r="R2290" s="7">
        <f t="shared" si="1478"/>
        <v>84.346846846846844</v>
      </c>
      <c r="S2290" s="8">
        <f t="shared" si="1479"/>
        <v>93.549830893587014</v>
      </c>
      <c r="T2290" s="9">
        <f t="shared" si="1480"/>
        <v>120</v>
      </c>
      <c r="U2290" s="51"/>
      <c r="V2290" s="1"/>
      <c r="W2290" s="1"/>
      <c r="X2290" s="1"/>
      <c r="Y2290" s="1"/>
      <c r="Z2290" s="1"/>
      <c r="AA2290" s="1"/>
      <c r="AB2290" s="1"/>
      <c r="AC2290" s="1"/>
      <c r="AD2290" s="1"/>
      <c r="AE2290" s="1"/>
    </row>
    <row r="2291" spans="1:31">
      <c r="A2291" s="1"/>
      <c r="B2291" s="31">
        <f t="shared" si="1482"/>
        <v>2002</v>
      </c>
      <c r="C2291" s="33">
        <v>51</v>
      </c>
      <c r="D2291" s="34"/>
      <c r="E2291" s="35">
        <v>1768</v>
      </c>
      <c r="F2291" s="35">
        <v>1484</v>
      </c>
      <c r="G2291" s="35">
        <v>1299</v>
      </c>
      <c r="H2291" s="35">
        <v>6298241</v>
      </c>
      <c r="I2291" s="34">
        <v>5261513</v>
      </c>
      <c r="J2291" s="34"/>
      <c r="K2291" s="72">
        <v>140106</v>
      </c>
      <c r="L2291" s="36">
        <f t="shared" si="1385"/>
        <v>148.60604922687108</v>
      </c>
      <c r="M2291" s="28">
        <f>IF(L2279=0,0,L2291/L2279*100)</f>
        <v>57.366142439053867</v>
      </c>
      <c r="N2291" s="37">
        <f t="shared" si="1481"/>
        <v>3.3441257048930266</v>
      </c>
      <c r="O2291" s="29">
        <f t="shared" si="1386"/>
        <v>3562.3535067873304</v>
      </c>
      <c r="P2291" s="30">
        <f t="shared" si="1387"/>
        <v>79.245475113122168</v>
      </c>
      <c r="Q2291" s="6">
        <f t="shared" si="1477"/>
        <v>83.936651583710415</v>
      </c>
      <c r="R2291" s="7">
        <f t="shared" si="1478"/>
        <v>73.472850678733039</v>
      </c>
      <c r="S2291" s="8">
        <f t="shared" si="1479"/>
        <v>83.539404097112197</v>
      </c>
      <c r="T2291" s="9">
        <f t="shared" si="1480"/>
        <v>284</v>
      </c>
      <c r="U2291" s="51"/>
      <c r="V2291" s="1"/>
      <c r="W2291" s="1"/>
      <c r="X2291" s="1"/>
      <c r="Y2291" s="1"/>
      <c r="Z2291" s="1"/>
      <c r="AA2291" s="1"/>
      <c r="AB2291" s="1"/>
      <c r="AC2291" s="1"/>
      <c r="AD2291" s="1"/>
      <c r="AE2291" s="1"/>
    </row>
    <row r="2292" spans="1:31">
      <c r="A2292" s="1"/>
      <c r="B2292" s="31">
        <f t="shared" si="1482"/>
        <v>2003</v>
      </c>
      <c r="C2292" s="33">
        <v>35</v>
      </c>
      <c r="D2292" s="34"/>
      <c r="E2292" s="35">
        <v>1634</v>
      </c>
      <c r="F2292" s="35">
        <v>1446</v>
      </c>
      <c r="G2292" s="35"/>
      <c r="H2292" s="35">
        <v>5385608</v>
      </c>
      <c r="I2292" s="34">
        <v>4811863</v>
      </c>
      <c r="J2292" s="34"/>
      <c r="K2292" s="72">
        <v>126790</v>
      </c>
      <c r="L2292" s="36">
        <f t="shared" si="1385"/>
        <v>140.41829177569207</v>
      </c>
      <c r="M2292" s="28">
        <f>IF(L2279=0,0,L2292/L2279*100)</f>
        <v>54.205436245433937</v>
      </c>
      <c r="N2292" s="37">
        <f t="shared" si="1481"/>
        <v>-5.5097067002158706</v>
      </c>
      <c r="O2292" s="29">
        <f t="shared" si="1386"/>
        <v>3295.9657282741737</v>
      </c>
      <c r="P2292" s="30">
        <f t="shared" si="1387"/>
        <v>77.594859241126073</v>
      </c>
      <c r="Q2292" s="15">
        <f t="shared" si="1477"/>
        <v>88.494492044063648</v>
      </c>
      <c r="R2292" s="16">
        <f t="shared" si="1478"/>
        <v>0</v>
      </c>
      <c r="S2292" s="17">
        <f t="shared" si="1479"/>
        <v>89.346699574124216</v>
      </c>
      <c r="T2292" s="18">
        <f t="shared" si="1480"/>
        <v>188</v>
      </c>
      <c r="U2292" s="51"/>
      <c r="V2292" s="1"/>
      <c r="W2292" s="1"/>
      <c r="X2292" s="1"/>
      <c r="Y2292" s="1"/>
      <c r="Z2292" s="1"/>
      <c r="AA2292" s="1"/>
      <c r="AB2292" s="1"/>
      <c r="AC2292" s="1"/>
      <c r="AD2292" s="1"/>
      <c r="AE2292" s="1"/>
    </row>
    <row r="2293" spans="1:31">
      <c r="A2293" s="1"/>
      <c r="B2293" s="31">
        <f t="shared" si="1482"/>
        <v>2004</v>
      </c>
      <c r="C2293" s="33">
        <v>32</v>
      </c>
      <c r="D2293" s="34"/>
      <c r="E2293" s="35">
        <v>1296</v>
      </c>
      <c r="F2293" s="35">
        <v>1257</v>
      </c>
      <c r="G2293" s="35"/>
      <c r="H2293" s="35">
        <v>4485247</v>
      </c>
      <c r="I2293" s="34">
        <v>4360125</v>
      </c>
      <c r="J2293" s="34"/>
      <c r="K2293" s="72">
        <v>100872</v>
      </c>
      <c r="L2293" s="36">
        <f t="shared" si="1385"/>
        <v>146.99063989670077</v>
      </c>
      <c r="M2293" s="28">
        <f>IF(L2279=0,0,L2293/L2279*100)</f>
        <v>56.742548701019345</v>
      </c>
      <c r="N2293" s="37">
        <f t="shared" si="1481"/>
        <v>4.6805498328576354</v>
      </c>
      <c r="O2293" s="29">
        <f t="shared" si="1386"/>
        <v>3460.8387345679012</v>
      </c>
      <c r="P2293" s="30">
        <f t="shared" si="1387"/>
        <v>77.833333333333329</v>
      </c>
      <c r="Q2293" s="6">
        <f t="shared" si="1477"/>
        <v>96.990740740740748</v>
      </c>
      <c r="R2293" s="7">
        <f t="shared" si="1478"/>
        <v>0</v>
      </c>
      <c r="S2293" s="8">
        <f t="shared" si="1479"/>
        <v>97.210365449216056</v>
      </c>
      <c r="T2293" s="9">
        <f t="shared" si="1480"/>
        <v>39</v>
      </c>
      <c r="U2293" s="51"/>
      <c r="V2293" s="1"/>
      <c r="W2293" s="1"/>
      <c r="X2293" s="1"/>
      <c r="Y2293" s="1"/>
      <c r="Z2293" s="1"/>
      <c r="AA2293" s="1"/>
      <c r="AB2293" s="1"/>
      <c r="AC2293" s="1"/>
      <c r="AD2293" s="1"/>
      <c r="AE2293" s="1"/>
    </row>
    <row r="2294" spans="1:31">
      <c r="A2294" s="1"/>
      <c r="B2294" s="31">
        <f t="shared" si="1482"/>
        <v>2005</v>
      </c>
      <c r="C2294" s="33">
        <v>39</v>
      </c>
      <c r="D2294" s="34"/>
      <c r="E2294" s="35">
        <v>1020</v>
      </c>
      <c r="F2294" s="35">
        <v>981</v>
      </c>
      <c r="G2294" s="35"/>
      <c r="H2294" s="35">
        <v>3208012</v>
      </c>
      <c r="I2294" s="34">
        <v>3074488</v>
      </c>
      <c r="J2294" s="34"/>
      <c r="K2294" s="72">
        <v>74555</v>
      </c>
      <c r="L2294" s="36">
        <f t="shared" si="1385"/>
        <v>142.24373830541211</v>
      </c>
      <c r="M2294" s="28">
        <f>IF(L2279=0,0,L2294/L2279*100)</f>
        <v>54.910110289213456</v>
      </c>
      <c r="N2294" s="37">
        <f t="shared" si="1481"/>
        <v>-3.2293903847378291</v>
      </c>
      <c r="O2294" s="29">
        <f t="shared" si="1386"/>
        <v>3145.1098039215685</v>
      </c>
      <c r="P2294" s="30">
        <f t="shared" si="1387"/>
        <v>73.093137254901961</v>
      </c>
      <c r="Q2294" s="6">
        <f t="shared" si="1477"/>
        <v>96.17647058823529</v>
      </c>
      <c r="R2294" s="7">
        <f t="shared" si="1478"/>
        <v>0</v>
      </c>
      <c r="S2294" s="8">
        <f t="shared" si="1479"/>
        <v>95.837796117969631</v>
      </c>
      <c r="T2294" s="9">
        <f t="shared" si="1480"/>
        <v>39</v>
      </c>
      <c r="U2294" s="51"/>
      <c r="V2294" s="1"/>
      <c r="W2294" s="1"/>
      <c r="X2294" s="1"/>
      <c r="Y2294" s="1"/>
      <c r="Z2294" s="1"/>
      <c r="AA2294" s="1"/>
      <c r="AB2294" s="1"/>
      <c r="AC2294" s="1"/>
      <c r="AD2294" s="1"/>
      <c r="AE2294" s="1"/>
    </row>
    <row r="2295" spans="1:31">
      <c r="A2295" s="1"/>
      <c r="B2295" s="31">
        <f t="shared" si="1482"/>
        <v>2006</v>
      </c>
      <c r="C2295" s="33">
        <v>53</v>
      </c>
      <c r="D2295" s="34">
        <v>0</v>
      </c>
      <c r="E2295" s="35">
        <v>1696</v>
      </c>
      <c r="F2295" s="35">
        <v>1526</v>
      </c>
      <c r="G2295" s="35">
        <v>0</v>
      </c>
      <c r="H2295" s="35">
        <v>5917004</v>
      </c>
      <c r="I2295" s="34">
        <v>5320631</v>
      </c>
      <c r="J2295" s="34">
        <v>0</v>
      </c>
      <c r="K2295" s="72">
        <v>121719</v>
      </c>
      <c r="L2295" s="36">
        <f t="shared" si="1385"/>
        <v>160.70057659954486</v>
      </c>
      <c r="M2295" s="28">
        <f>IF(L2279=0,0,L2295/L2279*100)</f>
        <v>62.034972433549029</v>
      </c>
      <c r="N2295" s="37">
        <f t="shared" si="1481"/>
        <v>12.975501427348595</v>
      </c>
      <c r="O2295" s="29">
        <f t="shared" si="1386"/>
        <v>3488.7995283018868</v>
      </c>
      <c r="P2295" s="30">
        <f t="shared" si="1387"/>
        <v>71.768278301886795</v>
      </c>
      <c r="Q2295" s="6"/>
      <c r="R2295" s="7"/>
      <c r="S2295" s="8"/>
      <c r="T2295" s="9"/>
      <c r="U2295" s="51"/>
      <c r="V2295" s="1"/>
      <c r="W2295" s="1"/>
      <c r="X2295" s="1"/>
      <c r="Y2295" s="1"/>
      <c r="Z2295" s="1"/>
      <c r="AA2295" s="1"/>
      <c r="AB2295" s="1"/>
      <c r="AC2295" s="1"/>
      <c r="AD2295" s="1"/>
      <c r="AE2295" s="1"/>
    </row>
    <row r="2296" spans="1:31">
      <c r="A2296" s="1"/>
      <c r="B2296" s="31">
        <f t="shared" si="1482"/>
        <v>2007</v>
      </c>
      <c r="C2296" s="33">
        <v>58</v>
      </c>
      <c r="D2296" s="34"/>
      <c r="E2296" s="35">
        <v>1158</v>
      </c>
      <c r="F2296" s="35">
        <v>1078</v>
      </c>
      <c r="G2296" s="35"/>
      <c r="H2296" s="35">
        <v>4118377</v>
      </c>
      <c r="I2296" s="34">
        <v>3833729</v>
      </c>
      <c r="J2296" s="34"/>
      <c r="K2296" s="72">
        <v>83864</v>
      </c>
      <c r="L2296" s="36">
        <f t="shared" ref="L2296:L2301" si="1483">IF(H2296=0,0,H2296/K2296*3.30578)</f>
        <v>162.33960124797289</v>
      </c>
      <c r="M2296" s="28">
        <f>IF(L2279=0,0,L2296/L2279*100)</f>
        <v>62.667682353044299</v>
      </c>
      <c r="N2296" s="37">
        <f>IF(L2295=0,"     －",IF(L2296=0,"     －",(L2296-L2295)/L2295*100))</f>
        <v>1.019924559768304</v>
      </c>
      <c r="O2296" s="29">
        <f>IF(H2296=0,0,H2296/E2296)</f>
        <v>3556.4568221070813</v>
      </c>
      <c r="P2296" s="30">
        <f>IF(K2296=0,0,K2296/E2296)</f>
        <v>72.421416234887744</v>
      </c>
      <c r="Q2296" s="6"/>
      <c r="R2296" s="7"/>
      <c r="S2296" s="8"/>
      <c r="T2296" s="9"/>
      <c r="U2296" s="51"/>
      <c r="V2296" s="1"/>
      <c r="W2296" s="1"/>
      <c r="X2296" s="1"/>
      <c r="Y2296" s="1"/>
      <c r="Z2296" s="1"/>
      <c r="AA2296" s="1"/>
      <c r="AB2296" s="1"/>
      <c r="AC2296" s="1"/>
      <c r="AD2296" s="1"/>
      <c r="AE2296" s="1"/>
    </row>
    <row r="2297" spans="1:31">
      <c r="A2297" s="1"/>
      <c r="B2297" s="31">
        <f t="shared" si="1482"/>
        <v>2008</v>
      </c>
      <c r="C2297" s="33">
        <v>30</v>
      </c>
      <c r="D2297" s="34"/>
      <c r="E2297" s="35">
        <v>674</v>
      </c>
      <c r="F2297" s="35">
        <v>544</v>
      </c>
      <c r="G2297" s="35"/>
      <c r="H2297" s="35">
        <v>2595358</v>
      </c>
      <c r="I2297" s="34">
        <v>2097280</v>
      </c>
      <c r="J2297" s="34"/>
      <c r="K2297" s="72">
        <v>50111</v>
      </c>
      <c r="L2297" s="36">
        <f t="shared" si="1483"/>
        <v>171.21355728762148</v>
      </c>
      <c r="M2297" s="28">
        <f>IF(L2279=0,0,L2297/L2279*100)</f>
        <v>66.093280629943592</v>
      </c>
      <c r="N2297" s="37">
        <f>IF(L2296=0,"     －",IF(L2297=0,"     －",(L2297-L2296)/L2296*100))</f>
        <v>5.4662916327444151</v>
      </c>
      <c r="O2297" s="29">
        <f>IF(H2297=0,0,H2297/E2297)</f>
        <v>3850.679525222552</v>
      </c>
      <c r="P2297" s="30">
        <f>IF(K2297=0,0,K2297/E2297)</f>
        <v>74.348664688427306</v>
      </c>
      <c r="Q2297" s="6"/>
      <c r="R2297" s="7"/>
      <c r="S2297" s="8"/>
      <c r="T2297" s="9"/>
      <c r="U2297" s="51"/>
      <c r="V2297" s="1"/>
      <c r="W2297" s="1"/>
      <c r="X2297" s="1"/>
      <c r="Y2297" s="1"/>
      <c r="Z2297" s="1"/>
      <c r="AA2297" s="1"/>
      <c r="AB2297" s="1"/>
      <c r="AC2297" s="1"/>
      <c r="AD2297" s="1"/>
      <c r="AE2297" s="1"/>
    </row>
    <row r="2298" spans="1:31">
      <c r="A2298" s="1"/>
      <c r="B2298" s="31">
        <f t="shared" si="1482"/>
        <v>2009</v>
      </c>
      <c r="C2298" s="33">
        <v>36</v>
      </c>
      <c r="D2298" s="34"/>
      <c r="E2298" s="35">
        <v>822</v>
      </c>
      <c r="F2298" s="35">
        <v>763</v>
      </c>
      <c r="G2298" s="35"/>
      <c r="H2298" s="35">
        <v>2797157</v>
      </c>
      <c r="I2298" s="34">
        <v>2591550</v>
      </c>
      <c r="J2298" s="34"/>
      <c r="K2298" s="72">
        <v>58894</v>
      </c>
      <c r="L2298" s="36">
        <f t="shared" si="1483"/>
        <v>157.00726164736645</v>
      </c>
      <c r="M2298" s="28">
        <f>IF(L2279=0,0,L2298/L2279*100)</f>
        <v>60.60924829431498</v>
      </c>
      <c r="N2298" s="37">
        <f>IF(L2297=0,"     －",IF(L2298=0,"     －",(L2298-L2297)/L2297*100))</f>
        <v>-8.2974128131628575</v>
      </c>
      <c r="O2298" s="29">
        <f>IF(H2298=0,0,H2298/E2298)</f>
        <v>3402.8673965936741</v>
      </c>
      <c r="P2298" s="30">
        <f>IF(K2298=0,0,K2298/E2298)</f>
        <v>71.647201946472023</v>
      </c>
      <c r="Q2298" s="6"/>
      <c r="R2298" s="7"/>
      <c r="S2298" s="8"/>
      <c r="T2298" s="9"/>
      <c r="U2298" s="51"/>
      <c r="V2298" s="1"/>
      <c r="W2298" s="1"/>
      <c r="X2298" s="1"/>
      <c r="Y2298" s="1"/>
      <c r="Z2298" s="1"/>
      <c r="AA2298" s="1"/>
      <c r="AB2298" s="1"/>
      <c r="AC2298" s="1"/>
      <c r="AD2298" s="1"/>
      <c r="AE2298" s="1"/>
    </row>
    <row r="2299" spans="1:31">
      <c r="A2299" s="1"/>
      <c r="B2299" s="31">
        <f t="shared" si="1482"/>
        <v>2010</v>
      </c>
      <c r="C2299" s="33">
        <v>33</v>
      </c>
      <c r="D2299" s="34"/>
      <c r="E2299" s="35">
        <v>764</v>
      </c>
      <c r="F2299" s="35">
        <v>716</v>
      </c>
      <c r="G2299" s="35"/>
      <c r="H2299" s="35">
        <v>2623232</v>
      </c>
      <c r="I2299" s="34">
        <v>2475492</v>
      </c>
      <c r="J2299" s="34"/>
      <c r="K2299" s="72">
        <v>55151</v>
      </c>
      <c r="L2299" s="36">
        <f t="shared" si="1483"/>
        <v>157.23790830556109</v>
      </c>
      <c r="M2299" s="28">
        <f>IF(L2279=0,0,L2299/L2279*100)</f>
        <v>60.698284434606187</v>
      </c>
      <c r="N2299" s="37">
        <f>IF(L2298=0,"     －",IF(L2299=0,"     －",(L2299-L2298)/L2298*100))</f>
        <v>0.14690190490212435</v>
      </c>
      <c r="O2299" s="29">
        <f>IF(H2299=0,0,H2299/E2299)</f>
        <v>3433.5497382198951</v>
      </c>
      <c r="P2299" s="30">
        <f>IF(K2299=0,0,K2299/E2299)</f>
        <v>72.187172774869111</v>
      </c>
      <c r="Q2299" s="6"/>
      <c r="R2299" s="7"/>
      <c r="S2299" s="8"/>
      <c r="T2299" s="9"/>
      <c r="U2299" s="51"/>
      <c r="V2299" s="1"/>
      <c r="W2299" s="1"/>
      <c r="X2299" s="1"/>
      <c r="Y2299" s="1"/>
      <c r="Z2299" s="1"/>
      <c r="AA2299" s="1"/>
      <c r="AB2299" s="1"/>
      <c r="AC2299" s="1"/>
      <c r="AD2299" s="1"/>
      <c r="AE2299" s="1"/>
    </row>
    <row r="2300" spans="1:31">
      <c r="A2300" s="1"/>
      <c r="B2300" s="31">
        <f t="shared" si="1482"/>
        <v>2011</v>
      </c>
      <c r="C2300" s="33">
        <v>27</v>
      </c>
      <c r="D2300" s="34"/>
      <c r="E2300" s="35">
        <v>521</v>
      </c>
      <c r="F2300" s="35">
        <v>489</v>
      </c>
      <c r="G2300" s="35"/>
      <c r="H2300" s="35">
        <v>1831816</v>
      </c>
      <c r="I2300" s="34">
        <v>1726928</v>
      </c>
      <c r="J2300" s="34"/>
      <c r="K2300" s="72">
        <v>37746</v>
      </c>
      <c r="L2300" s="36">
        <f t="shared" si="1483"/>
        <v>160.42973285858105</v>
      </c>
      <c r="M2300" s="28">
        <f>IF(L2279=0,0,L2300/L2279*100)</f>
        <v>61.930419081221252</v>
      </c>
      <c r="N2300" s="37">
        <f>IF(L2299=0,"     －",IF(L2300=0,"     －",(L2300-L2299)/L2299*100))</f>
        <v>2.0299332313790828</v>
      </c>
      <c r="O2300" s="29">
        <f>IF(H2300=0,0,H2300/E2300)</f>
        <v>3515.9616122840689</v>
      </c>
      <c r="P2300" s="30">
        <f>IF(K2300=0,0,K2300/E2300)</f>
        <v>72.449136276391556</v>
      </c>
      <c r="Q2300" s="6"/>
      <c r="R2300" s="7"/>
      <c r="S2300" s="8"/>
      <c r="T2300" s="9"/>
      <c r="U2300" s="51"/>
      <c r="V2300" s="1"/>
      <c r="W2300" s="1"/>
      <c r="X2300" s="1"/>
      <c r="Y2300" s="1"/>
      <c r="Z2300" s="1"/>
      <c r="AA2300" s="1"/>
      <c r="AB2300" s="1"/>
      <c r="AC2300" s="1"/>
      <c r="AD2300" s="1"/>
      <c r="AE2300" s="1"/>
    </row>
    <row r="2301" spans="1:31">
      <c r="A2301" s="1"/>
      <c r="B2301" s="31">
        <f t="shared" si="1482"/>
        <v>2012</v>
      </c>
      <c r="C2301" s="33">
        <v>20</v>
      </c>
      <c r="D2301" s="34"/>
      <c r="E2301" s="35">
        <v>332</v>
      </c>
      <c r="F2301" s="35">
        <v>313</v>
      </c>
      <c r="G2301" s="35"/>
      <c r="H2301" s="35">
        <v>1133944</v>
      </c>
      <c r="I2301" s="34">
        <v>1069034</v>
      </c>
      <c r="J2301" s="34"/>
      <c r="K2301" s="72">
        <v>23669</v>
      </c>
      <c r="L2301" s="36">
        <f t="shared" si="1483"/>
        <v>158.37464178123284</v>
      </c>
      <c r="M2301" s="28">
        <f>IF(L2279=0,0,L2301/L2279*100)</f>
        <v>61.137095740201644</v>
      </c>
      <c r="N2301" s="37">
        <f t="shared" ref="N2301:N2303" si="1484">IF(L2300=0,"     －",IF(L2301=0,"     －",(L2301-L2300)/L2300*100))</f>
        <v>-1.280991397747806</v>
      </c>
      <c r="O2301" s="29">
        <f t="shared" ref="O2301:O2308" si="1485">IF(H2301=0,0,H2301/E2301)</f>
        <v>3415.4939759036147</v>
      </c>
      <c r="P2301" s="30">
        <f t="shared" ref="P2301:P2308" si="1486">IF(K2301=0,0,K2301/E2301)</f>
        <v>71.2921686746988</v>
      </c>
      <c r="Q2301" s="6"/>
      <c r="R2301" s="7"/>
      <c r="S2301" s="8"/>
      <c r="T2301" s="9"/>
      <c r="U2301" s="51"/>
      <c r="V2301" s="1"/>
      <c r="W2301" s="1"/>
      <c r="X2301" s="1"/>
      <c r="Y2301" s="1"/>
      <c r="Z2301" s="1"/>
      <c r="AA2301" s="1"/>
      <c r="AB2301" s="1"/>
      <c r="AC2301" s="1"/>
      <c r="AD2301" s="1"/>
      <c r="AE2301" s="1"/>
    </row>
    <row r="2302" spans="1:31">
      <c r="A2302" s="1"/>
      <c r="B2302" s="31">
        <f t="shared" si="1482"/>
        <v>2013</v>
      </c>
      <c r="C2302" s="33">
        <v>25</v>
      </c>
      <c r="D2302" s="34"/>
      <c r="E2302" s="35">
        <v>662</v>
      </c>
      <c r="F2302" s="35">
        <v>602</v>
      </c>
      <c r="G2302" s="35"/>
      <c r="H2302" s="35">
        <v>2253223</v>
      </c>
      <c r="I2302" s="34">
        <v>2048093</v>
      </c>
      <c r="J2302" s="34"/>
      <c r="K2302" s="72">
        <v>48947</v>
      </c>
      <c r="L2302" s="36">
        <f>IF(H2302=0,0,H2302/K2302*3.30578)</f>
        <v>152.17806053363842</v>
      </c>
      <c r="M2302" s="28">
        <f>IF(L2279=0,0,L2302/L2279*100)</f>
        <v>58.74503993672635</v>
      </c>
      <c r="N2302" s="37">
        <f t="shared" si="1484"/>
        <v>-3.9126094795869713</v>
      </c>
      <c r="O2302" s="29">
        <f t="shared" si="1485"/>
        <v>3403.6601208459215</v>
      </c>
      <c r="P2302" s="30">
        <f t="shared" si="1486"/>
        <v>73.938066465256796</v>
      </c>
      <c r="Q2302" s="6"/>
      <c r="R2302" s="7"/>
      <c r="S2302" s="8"/>
      <c r="T2302" s="9"/>
      <c r="U2302" s="51"/>
      <c r="V2302" s="1"/>
      <c r="W2302" s="1"/>
      <c r="X2302" s="1"/>
      <c r="Y2302" s="1"/>
      <c r="Z2302" s="1"/>
      <c r="AA2302" s="1"/>
      <c r="AB2302" s="1"/>
      <c r="AC2302" s="1"/>
      <c r="AD2302" s="1"/>
      <c r="AE2302" s="1"/>
    </row>
    <row r="2303" spans="1:31">
      <c r="A2303" s="1"/>
      <c r="B2303" s="31">
        <f t="shared" si="1482"/>
        <v>2014</v>
      </c>
      <c r="C2303" s="33">
        <v>21</v>
      </c>
      <c r="D2303" s="34"/>
      <c r="E2303" s="35">
        <v>339</v>
      </c>
      <c r="F2303" s="35">
        <v>302</v>
      </c>
      <c r="G2303" s="35"/>
      <c r="H2303" s="35">
        <v>1124328</v>
      </c>
      <c r="I2303" s="34">
        <v>1000484</v>
      </c>
      <c r="J2303" s="34"/>
      <c r="K2303" s="72">
        <v>25003.5</v>
      </c>
      <c r="L2303" s="36">
        <f>IF(H2303=0,0,H2303/K2303*3.30578)</f>
        <v>148.65042957345969</v>
      </c>
      <c r="M2303" s="28">
        <f>IF(L2279=0,0,L2303/L2279*100)</f>
        <v>57.383274509364213</v>
      </c>
      <c r="N2303" s="37">
        <f t="shared" si="1484"/>
        <v>-2.3180943086069599</v>
      </c>
      <c r="O2303" s="29">
        <f t="shared" si="1485"/>
        <v>3316.6017699115046</v>
      </c>
      <c r="P2303" s="30">
        <f t="shared" si="1486"/>
        <v>73.756637168141594</v>
      </c>
      <c r="Q2303" s="6"/>
      <c r="R2303" s="7"/>
      <c r="S2303" s="8"/>
      <c r="T2303" s="9"/>
      <c r="U2303" s="51"/>
      <c r="V2303" s="1"/>
      <c r="W2303" s="1"/>
      <c r="X2303" s="1"/>
      <c r="Y2303" s="1"/>
      <c r="Z2303" s="1"/>
      <c r="AA2303" s="1"/>
      <c r="AB2303" s="1"/>
      <c r="AC2303" s="1"/>
      <c r="AD2303" s="1"/>
      <c r="AE2303" s="1"/>
    </row>
    <row r="2304" spans="1:31">
      <c r="A2304" s="1"/>
      <c r="B2304" s="31">
        <f t="shared" ref="B2304:B2313" si="1487">B2303+1</f>
        <v>2015</v>
      </c>
      <c r="C2304" s="33">
        <v>23</v>
      </c>
      <c r="D2304" s="34"/>
      <c r="E2304" s="35">
        <v>658</v>
      </c>
      <c r="F2304" s="35">
        <v>640</v>
      </c>
      <c r="G2304" s="35"/>
      <c r="H2304" s="35">
        <v>2779257</v>
      </c>
      <c r="I2304" s="34">
        <v>2712703</v>
      </c>
      <c r="J2304" s="34"/>
      <c r="K2304" s="72">
        <v>48926</v>
      </c>
      <c r="L2304" s="36">
        <f>IF(H2304=0,0,H2304/K2304*3.30578)</f>
        <v>187.78588491722192</v>
      </c>
      <c r="M2304" s="28">
        <f>IF(L2279=0,0,L2304/L2279*100)</f>
        <v>72.490668302197406</v>
      </c>
      <c r="N2304" s="37">
        <f>IF(L2303=0,"     －",IF(L2304=0,"     －",(L2304-L2303)/L2303*100))</f>
        <v>26.327172720629356</v>
      </c>
      <c r="O2304" s="29">
        <f t="shared" si="1485"/>
        <v>4223.7948328267476</v>
      </c>
      <c r="P2304" s="30">
        <f t="shared" si="1486"/>
        <v>74.355623100303944</v>
      </c>
      <c r="Q2304" s="6"/>
      <c r="R2304" s="7"/>
      <c r="S2304" s="8"/>
      <c r="T2304" s="9"/>
      <c r="U2304" s="51"/>
      <c r="V2304" s="1"/>
      <c r="W2304" s="1"/>
      <c r="X2304" s="1"/>
      <c r="Y2304" s="1"/>
      <c r="Z2304" s="1"/>
      <c r="AA2304" s="1"/>
      <c r="AB2304" s="1"/>
      <c r="AC2304" s="1"/>
      <c r="AD2304" s="1"/>
      <c r="AE2304" s="1"/>
    </row>
    <row r="2305" spans="1:31">
      <c r="A2305" s="1"/>
      <c r="B2305" s="31">
        <f t="shared" si="1487"/>
        <v>2016</v>
      </c>
      <c r="C2305" s="33">
        <v>17</v>
      </c>
      <c r="D2305" s="34"/>
      <c r="E2305" s="35">
        <v>246</v>
      </c>
      <c r="F2305" s="35">
        <v>238</v>
      </c>
      <c r="G2305" s="35"/>
      <c r="H2305" s="35">
        <v>1207554</v>
      </c>
      <c r="I2305" s="34">
        <v>1170424</v>
      </c>
      <c r="J2305" s="34"/>
      <c r="K2305" s="72">
        <v>18309</v>
      </c>
      <c r="L2305" s="36">
        <f>IF(H2305=0,0,H2305/K2305*3.30578)</f>
        <v>218.0298138685892</v>
      </c>
      <c r="M2305" s="28">
        <f>IF(L2279=0,0,L2305/L2279*100)</f>
        <v>84.165681164507191</v>
      </c>
      <c r="N2305" s="37">
        <f>IF(L2304=0,"     －",IF(L2305=0,"     －",(L2305-L2304)/L2304*100))</f>
        <v>16.105539010399603</v>
      </c>
      <c r="O2305" s="29">
        <f t="shared" si="1485"/>
        <v>4908.7560975609758</v>
      </c>
      <c r="P2305" s="30">
        <f t="shared" si="1486"/>
        <v>74.426829268292678</v>
      </c>
      <c r="Q2305" s="6"/>
      <c r="R2305" s="7"/>
      <c r="S2305" s="8"/>
      <c r="T2305" s="9"/>
      <c r="U2305" s="51"/>
      <c r="V2305" s="1"/>
      <c r="W2305" s="1"/>
      <c r="X2305" s="1"/>
      <c r="Y2305" s="1"/>
      <c r="Z2305" s="1"/>
      <c r="AA2305" s="1"/>
      <c r="AB2305" s="1"/>
      <c r="AC2305" s="1"/>
      <c r="AD2305" s="1"/>
      <c r="AE2305" s="1"/>
    </row>
    <row r="2306" spans="1:31">
      <c r="A2306" s="1"/>
      <c r="B2306" s="31">
        <f t="shared" si="1487"/>
        <v>2017</v>
      </c>
      <c r="C2306" s="33">
        <v>11</v>
      </c>
      <c r="D2306" s="34"/>
      <c r="E2306" s="35">
        <v>202</v>
      </c>
      <c r="F2306" s="35">
        <v>194</v>
      </c>
      <c r="G2306" s="35"/>
      <c r="H2306" s="35">
        <v>938244</v>
      </c>
      <c r="I2306" s="34">
        <v>905410</v>
      </c>
      <c r="J2306" s="34"/>
      <c r="K2306" s="72">
        <v>14348</v>
      </c>
      <c r="L2306" s="36">
        <f t="shared" ref="L2306:L2313" si="1488">IF(H2306=0,0,H2306/K2306*3.30578)</f>
        <v>216.17146991357683</v>
      </c>
      <c r="M2306" s="28">
        <f>IF(L2279=0,0,L2306/L2279*100)</f>
        <v>83.448307783150128</v>
      </c>
      <c r="N2306" s="37">
        <f>IF(L2305=0,"     －",IF(L2306=0,"     －",(L2306-L2305)/L2305*100))</f>
        <v>-0.8523347894671105</v>
      </c>
      <c r="O2306" s="29">
        <f t="shared" si="1485"/>
        <v>4644.772277227723</v>
      </c>
      <c r="P2306" s="30">
        <f t="shared" si="1486"/>
        <v>71.029702970297024</v>
      </c>
      <c r="Q2306" s="6"/>
      <c r="R2306" s="7"/>
      <c r="S2306" s="8"/>
      <c r="T2306" s="9"/>
      <c r="U2306" s="51"/>
      <c r="V2306" s="1"/>
      <c r="W2306" s="1"/>
      <c r="X2306" s="1"/>
      <c r="Y2306" s="1"/>
      <c r="Z2306" s="1"/>
      <c r="AA2306" s="1"/>
      <c r="AB2306" s="1"/>
      <c r="AC2306" s="1"/>
      <c r="AD2306" s="1"/>
      <c r="AE2306" s="1"/>
    </row>
    <row r="2307" spans="1:31">
      <c r="A2307" s="1"/>
      <c r="B2307" s="31">
        <f t="shared" si="1487"/>
        <v>2018</v>
      </c>
      <c r="C2307" s="33">
        <v>12</v>
      </c>
      <c r="D2307" s="34"/>
      <c r="E2307" s="35">
        <v>251</v>
      </c>
      <c r="F2307" s="35">
        <v>226</v>
      </c>
      <c r="G2307" s="35"/>
      <c r="H2307" s="35">
        <v>1314294</v>
      </c>
      <c r="I2307" s="34">
        <v>1197870</v>
      </c>
      <c r="J2307" s="34"/>
      <c r="K2307" s="72">
        <v>17643</v>
      </c>
      <c r="L2307" s="36">
        <f t="shared" si="1488"/>
        <v>246.26009291617072</v>
      </c>
      <c r="M2307" s="28">
        <f>IF(L2279=0,0,L2307/L2279*100)</f>
        <v>95.063368152103706</v>
      </c>
      <c r="N2307" s="37">
        <f>IF(L2306=0,"     －",IF(L2307=0,"     －",(L2307-L2306)/L2306*100))</f>
        <v>13.918868671533305</v>
      </c>
      <c r="O2307" s="29">
        <f t="shared" si="1485"/>
        <v>5236.2310756972111</v>
      </c>
      <c r="P2307" s="30">
        <f t="shared" si="1486"/>
        <v>70.290836653386449</v>
      </c>
      <c r="Q2307" s="6"/>
      <c r="R2307" s="7"/>
      <c r="S2307" s="8"/>
      <c r="T2307" s="9"/>
      <c r="U2307" s="51"/>
      <c r="V2307" s="1"/>
      <c r="W2307" s="1"/>
      <c r="X2307" s="1"/>
      <c r="Y2307" s="1"/>
      <c r="Z2307" s="1"/>
      <c r="AA2307" s="1"/>
      <c r="AB2307" s="1"/>
      <c r="AC2307" s="1"/>
      <c r="AD2307" s="1"/>
      <c r="AE2307" s="1"/>
    </row>
    <row r="2308" spans="1:31">
      <c r="A2308" s="1"/>
      <c r="B2308" s="31">
        <f t="shared" si="1487"/>
        <v>2019</v>
      </c>
      <c r="C2308" s="33">
        <v>38</v>
      </c>
      <c r="D2308" s="34"/>
      <c r="E2308" s="35">
        <v>460</v>
      </c>
      <c r="F2308" s="35">
        <v>443</v>
      </c>
      <c r="G2308" s="35"/>
      <c r="H2308" s="35">
        <v>2230919</v>
      </c>
      <c r="I2308" s="34">
        <v>2153427</v>
      </c>
      <c r="J2308" s="34"/>
      <c r="K2308" s="72">
        <v>31184</v>
      </c>
      <c r="L2308" s="36">
        <f t="shared" si="1488"/>
        <v>236.49715917842482</v>
      </c>
      <c r="M2308" s="28">
        <f>IF(L2279=0,0,L2308/L2279*100)</f>
        <v>91.294599314385977</v>
      </c>
      <c r="N2308" s="37">
        <f>IF(L2307=0,"     －",IF(L2308=0,"     －",(L2308-L2307)/L2307*100))</f>
        <v>-3.9644806521977931</v>
      </c>
      <c r="O2308" s="29">
        <f t="shared" si="1485"/>
        <v>4849.8239130434786</v>
      </c>
      <c r="P2308" s="30">
        <f t="shared" si="1486"/>
        <v>67.791304347826085</v>
      </c>
      <c r="Q2308" s="6"/>
      <c r="R2308" s="7"/>
      <c r="S2308" s="8"/>
      <c r="T2308" s="9"/>
      <c r="U2308" s="51"/>
      <c r="V2308" s="1"/>
      <c r="W2308" s="1"/>
      <c r="X2308" s="1"/>
      <c r="Y2308" s="1"/>
      <c r="Z2308" s="1"/>
      <c r="AA2308" s="1"/>
      <c r="AB2308" s="1"/>
      <c r="AC2308" s="1"/>
      <c r="AD2308" s="1"/>
      <c r="AE2308" s="1"/>
    </row>
    <row r="2309" spans="1:31">
      <c r="A2309" s="1"/>
      <c r="B2309" s="31">
        <f t="shared" si="1487"/>
        <v>2020</v>
      </c>
      <c r="C2309" s="33">
        <v>35</v>
      </c>
      <c r="D2309" s="34"/>
      <c r="E2309" s="35">
        <v>475</v>
      </c>
      <c r="F2309" s="35">
        <v>415</v>
      </c>
      <c r="G2309" s="35"/>
      <c r="H2309" s="35">
        <v>2349371</v>
      </c>
      <c r="I2309" s="34">
        <v>2063942</v>
      </c>
      <c r="J2309" s="34"/>
      <c r="K2309" s="72">
        <v>33313</v>
      </c>
      <c r="L2309" s="36">
        <f t="shared" si="1488"/>
        <v>233.13732369885628</v>
      </c>
      <c r="M2309" s="28">
        <f>IF(L2279=0,0,L2309/L2279*100)</f>
        <v>89.997607693281338</v>
      </c>
      <c r="N2309" s="37">
        <f t="shared" ref="N2309:N2313" si="1489">IF(L2308=0,"     －",IF(L2309=0,"     －",(L2309-L2308)/L2308*100))</f>
        <v>-1.4206663163483175</v>
      </c>
      <c r="O2309" s="29">
        <f>IF(H2309=0,0,H2309/E2309)</f>
        <v>4946.0442105263155</v>
      </c>
      <c r="P2309" s="30">
        <f>IF(K2309=0,0,K2309/E2309)</f>
        <v>70.132631578947368</v>
      </c>
      <c r="Q2309" s="6"/>
      <c r="R2309" s="7"/>
      <c r="S2309" s="8"/>
      <c r="T2309" s="9"/>
      <c r="U2309" s="51"/>
      <c r="V2309" s="1"/>
      <c r="W2309" s="1"/>
      <c r="X2309" s="1"/>
      <c r="Y2309" s="1"/>
      <c r="Z2309" s="1"/>
      <c r="AA2309" s="1"/>
      <c r="AB2309" s="1"/>
      <c r="AC2309" s="1"/>
      <c r="AD2309" s="1"/>
      <c r="AE2309" s="1"/>
    </row>
    <row r="2310" spans="1:31">
      <c r="A2310" s="1"/>
      <c r="B2310" s="31">
        <f t="shared" si="1487"/>
        <v>2021</v>
      </c>
      <c r="C2310" s="81">
        <v>29</v>
      </c>
      <c r="D2310" s="34"/>
      <c r="E2310" s="35">
        <v>500</v>
      </c>
      <c r="F2310" s="35">
        <v>433</v>
      </c>
      <c r="G2310" s="35"/>
      <c r="H2310" s="35">
        <v>2464722</v>
      </c>
      <c r="I2310" s="34">
        <v>2156090</v>
      </c>
      <c r="J2310" s="34"/>
      <c r="K2310" s="72">
        <v>35033</v>
      </c>
      <c r="L2310" s="36">
        <f t="shared" si="1488"/>
        <v>232.57581974595382</v>
      </c>
      <c r="M2310" s="28">
        <f>IF(L2279=0,0,L2310/L2279*100)</f>
        <v>89.78085126977183</v>
      </c>
      <c r="N2310" s="37">
        <f t="shared" si="1489"/>
        <v>-0.24084687256157702</v>
      </c>
      <c r="O2310" s="29">
        <f>IF(H2310=0,0,H2310/E2310)</f>
        <v>4929.4440000000004</v>
      </c>
      <c r="P2310" s="30">
        <f>IF(K2310=0,0,K2310/E2310)</f>
        <v>70.066000000000003</v>
      </c>
      <c r="Q2310" s="6"/>
      <c r="R2310" s="7"/>
      <c r="S2310" s="8"/>
      <c r="T2310" s="9"/>
      <c r="U2310" s="51"/>
      <c r="V2310" s="1"/>
      <c r="W2310" s="1"/>
      <c r="X2310" s="1"/>
      <c r="Y2310" s="1"/>
      <c r="Z2310" s="1"/>
      <c r="AA2310" s="1"/>
      <c r="AB2310" s="1"/>
      <c r="AC2310" s="1"/>
      <c r="AD2310" s="1"/>
      <c r="AE2310" s="1"/>
    </row>
    <row r="2311" spans="1:31">
      <c r="A2311" s="1"/>
      <c r="B2311" s="31">
        <f t="shared" si="1487"/>
        <v>2022</v>
      </c>
      <c r="C2311" s="81">
        <v>58</v>
      </c>
      <c r="D2311" s="34"/>
      <c r="E2311" s="35">
        <v>652</v>
      </c>
      <c r="F2311" s="35">
        <v>598</v>
      </c>
      <c r="G2311" s="35"/>
      <c r="H2311" s="35">
        <v>3097620</v>
      </c>
      <c r="I2311" s="34">
        <v>2847850</v>
      </c>
      <c r="J2311" s="34"/>
      <c r="K2311" s="72">
        <v>45036</v>
      </c>
      <c r="L2311" s="36">
        <f t="shared" si="1488"/>
        <v>227.37477226219025</v>
      </c>
      <c r="M2311" s="28">
        <f>IF(L2279=0,0,L2311/L2279*100)</f>
        <v>87.773099685377304</v>
      </c>
      <c r="N2311" s="37">
        <f t="shared" si="1489"/>
        <v>-2.2362804050071752</v>
      </c>
      <c r="O2311" s="29">
        <f>IF(H2311=0,0,H2311/E2311)</f>
        <v>4750.9509202453992</v>
      </c>
      <c r="P2311" s="30">
        <f>IF(K2311=0,0,K2311/E2311)</f>
        <v>69.073619631901835</v>
      </c>
      <c r="Q2311" s="6"/>
      <c r="R2311" s="7"/>
      <c r="S2311" s="8"/>
      <c r="T2311" s="9"/>
      <c r="U2311" s="51"/>
      <c r="V2311" s="1"/>
      <c r="W2311" s="1"/>
      <c r="X2311" s="1"/>
      <c r="Y2311" s="1"/>
      <c r="Z2311" s="1"/>
      <c r="AA2311" s="1"/>
      <c r="AB2311" s="1"/>
      <c r="AC2311" s="1"/>
      <c r="AD2311" s="1"/>
      <c r="AE2311" s="1"/>
    </row>
    <row r="2312" spans="1:31">
      <c r="A2312" s="1"/>
      <c r="B2312" s="31">
        <f t="shared" si="1487"/>
        <v>2023</v>
      </c>
      <c r="C2312" s="81">
        <v>39</v>
      </c>
      <c r="D2312" s="34"/>
      <c r="E2312" s="35">
        <v>422</v>
      </c>
      <c r="F2312" s="35">
        <v>373</v>
      </c>
      <c r="G2312" s="35"/>
      <c r="H2312" s="35">
        <v>1893576</v>
      </c>
      <c r="I2312" s="34">
        <v>1674044</v>
      </c>
      <c r="J2312" s="34"/>
      <c r="K2312" s="72">
        <v>29140</v>
      </c>
      <c r="L2312" s="36">
        <f t="shared" si="1488"/>
        <v>214.81625495126974</v>
      </c>
      <c r="M2312" s="28">
        <f>IF(L2279=0,0,L2312/L2279*100)</f>
        <v>82.925156437914112</v>
      </c>
      <c r="N2312" s="37">
        <f t="shared" si="1489"/>
        <v>-5.5232676809189005</v>
      </c>
      <c r="O2312" s="29">
        <f>IF(H2312=0,0,H2312/E2312)</f>
        <v>4487.1469194312795</v>
      </c>
      <c r="P2312" s="30">
        <f>IF(K2312=0,0,K2312/E2312)</f>
        <v>69.052132701421797</v>
      </c>
      <c r="Q2312" s="6"/>
      <c r="R2312" s="7"/>
      <c r="S2312" s="8"/>
      <c r="T2312" s="9"/>
      <c r="U2312" s="51"/>
      <c r="V2312" s="1"/>
      <c r="W2312" s="1"/>
      <c r="X2312" s="1"/>
      <c r="Y2312" s="1"/>
      <c r="Z2312" s="1"/>
      <c r="AA2312" s="1"/>
      <c r="AB2312" s="1"/>
      <c r="AC2312" s="1"/>
      <c r="AD2312" s="1"/>
      <c r="AE2312" s="1"/>
    </row>
    <row r="2313" spans="1:31">
      <c r="A2313" s="1"/>
      <c r="B2313" s="31">
        <f t="shared" si="1487"/>
        <v>2024</v>
      </c>
      <c r="C2313" s="81">
        <v>31</v>
      </c>
      <c r="D2313" s="34"/>
      <c r="E2313" s="35">
        <v>248</v>
      </c>
      <c r="F2313" s="35">
        <v>215</v>
      </c>
      <c r="G2313" s="35"/>
      <c r="H2313" s="35">
        <v>1107827</v>
      </c>
      <c r="I2313" s="34">
        <v>957077</v>
      </c>
      <c r="J2313" s="34"/>
      <c r="K2313" s="72">
        <v>17335</v>
      </c>
      <c r="L2313" s="36">
        <f t="shared" si="1488"/>
        <v>211.26232131871936</v>
      </c>
      <c r="M2313" s="28">
        <f>IF(L2279=0,0,L2313/L2279*100)</f>
        <v>81.553237434317026</v>
      </c>
      <c r="N2313" s="37">
        <f t="shared" si="1489"/>
        <v>-1.6544062893921037</v>
      </c>
      <c r="O2313" s="29">
        <f>IF(H2313=0,0,H2313/E2313)</f>
        <v>4467.0443548387093</v>
      </c>
      <c r="P2313" s="30">
        <f>IF(K2313=0,0,K2313/E2313)</f>
        <v>69.899193548387103</v>
      </c>
      <c r="Q2313" s="6"/>
      <c r="R2313" s="7"/>
      <c r="S2313" s="8"/>
      <c r="T2313" s="9"/>
      <c r="U2313" s="51"/>
      <c r="V2313" s="1"/>
      <c r="W2313" s="1"/>
      <c r="X2313" s="1"/>
      <c r="Y2313" s="1"/>
      <c r="Z2313" s="1"/>
      <c r="AA2313" s="1"/>
      <c r="AB2313" s="1"/>
      <c r="AC2313" s="1"/>
      <c r="AD2313" s="1"/>
      <c r="AE2313" s="1"/>
    </row>
    <row r="2314" spans="1:31">
      <c r="A2314" s="1"/>
      <c r="B2314" s="58" t="s">
        <v>92</v>
      </c>
      <c r="C2314" s="59">
        <v>45</v>
      </c>
      <c r="D2314" s="60">
        <v>28</v>
      </c>
      <c r="E2314" s="61">
        <v>2206</v>
      </c>
      <c r="F2314" s="61">
        <v>1955</v>
      </c>
      <c r="G2314" s="61">
        <v>1751</v>
      </c>
      <c r="H2314" s="61">
        <v>10043500</v>
      </c>
      <c r="I2314" s="60">
        <v>8871794</v>
      </c>
      <c r="J2314" s="60">
        <v>7810915</v>
      </c>
      <c r="K2314" s="73">
        <v>135420</v>
      </c>
      <c r="L2314" s="63">
        <f t="shared" si="1385"/>
        <v>245.17502163639048</v>
      </c>
      <c r="M2314" s="62">
        <v>100</v>
      </c>
      <c r="N2314" s="63"/>
      <c r="O2314" s="64">
        <f t="shared" si="1386"/>
        <v>4552.8105167724389</v>
      </c>
      <c r="P2314" s="65">
        <f t="shared" si="1387"/>
        <v>61.387126019945605</v>
      </c>
      <c r="Q2314" s="6">
        <f t="shared" ref="Q2314:Q2329" si="1490">IF(F2314=0,0,F2314/E2314*100)</f>
        <v>88.621940163191297</v>
      </c>
      <c r="R2314" s="7">
        <f t="shared" ref="R2314:R2329" si="1491">IF(G2314=0,0,G2314/E2314*100)</f>
        <v>79.374433363553948</v>
      </c>
      <c r="S2314" s="8">
        <f t="shared" ref="S2314:S2329" si="1492">IF(I2314=0,0,I2314/H2314*100)</f>
        <v>88.3336884552198</v>
      </c>
      <c r="T2314" s="9">
        <f t="shared" ref="T2314:T2329" si="1493">E2314-F2314</f>
        <v>251</v>
      </c>
      <c r="U2314" s="51"/>
      <c r="V2314" s="1"/>
      <c r="W2314" s="1"/>
      <c r="X2314" s="1"/>
      <c r="Y2314" s="1"/>
      <c r="Z2314" s="1"/>
      <c r="AA2314" s="1"/>
      <c r="AB2314" s="1"/>
      <c r="AC2314" s="1"/>
      <c r="AD2314" s="1"/>
      <c r="AE2314" s="1"/>
    </row>
    <row r="2315" spans="1:31">
      <c r="A2315" s="1"/>
      <c r="B2315" s="31">
        <v>1991</v>
      </c>
      <c r="C2315" s="33">
        <v>33</v>
      </c>
      <c r="D2315" s="34">
        <v>6</v>
      </c>
      <c r="E2315" s="35">
        <v>1435</v>
      </c>
      <c r="F2315" s="35">
        <v>1067</v>
      </c>
      <c r="G2315" s="35">
        <v>788</v>
      </c>
      <c r="H2315" s="35">
        <v>6292774</v>
      </c>
      <c r="I2315" s="34">
        <v>4501586</v>
      </c>
      <c r="J2315" s="34">
        <v>3276262</v>
      </c>
      <c r="K2315" s="72">
        <v>92424</v>
      </c>
      <c r="L2315" s="36">
        <f t="shared" si="1385"/>
        <v>225.07710587855968</v>
      </c>
      <c r="M2315" s="28">
        <f>IF(L2314=0,0,L2315/L2314*100)</f>
        <v>91.802625070168347</v>
      </c>
      <c r="N2315" s="37">
        <f t="shared" ref="N2315:N2330" si="1494">IF(L2314=0,"     －",IF(L2315=0,"     －",(L2315-L2314)/L2314*100))</f>
        <v>-8.1973749298316534</v>
      </c>
      <c r="O2315" s="29">
        <f t="shared" si="1386"/>
        <v>4385.2083623693379</v>
      </c>
      <c r="P2315" s="30">
        <f t="shared" si="1387"/>
        <v>64.406968641114986</v>
      </c>
      <c r="Q2315" s="6">
        <f t="shared" si="1490"/>
        <v>74.355400696864109</v>
      </c>
      <c r="R2315" s="7">
        <f t="shared" si="1491"/>
        <v>54.912891986062718</v>
      </c>
      <c r="S2315" s="8">
        <f t="shared" si="1492"/>
        <v>71.535796454790841</v>
      </c>
      <c r="T2315" s="9">
        <f t="shared" si="1493"/>
        <v>368</v>
      </c>
      <c r="U2315" s="51"/>
      <c r="V2315" s="1"/>
      <c r="W2315" s="1"/>
      <c r="X2315" s="1"/>
      <c r="Y2315" s="1"/>
      <c r="Z2315" s="1"/>
      <c r="AA2315" s="1"/>
      <c r="AB2315" s="1"/>
      <c r="AC2315" s="1"/>
      <c r="AD2315" s="1"/>
      <c r="AE2315" s="1"/>
    </row>
    <row r="2316" spans="1:31">
      <c r="A2316" s="1"/>
      <c r="B2316" s="31">
        <v>1992</v>
      </c>
      <c r="C2316" s="33">
        <v>39</v>
      </c>
      <c r="D2316" s="34">
        <v>17</v>
      </c>
      <c r="E2316" s="35">
        <v>1502</v>
      </c>
      <c r="F2316" s="35">
        <v>1284</v>
      </c>
      <c r="G2316" s="35">
        <v>1110</v>
      </c>
      <c r="H2316" s="35">
        <v>5378004</v>
      </c>
      <c r="I2316" s="34">
        <v>4524110</v>
      </c>
      <c r="J2316" s="34">
        <v>3846939</v>
      </c>
      <c r="K2316" s="72">
        <v>89962</v>
      </c>
      <c r="L2316" s="36">
        <f t="shared" si="1385"/>
        <v>197.62230789800137</v>
      </c>
      <c r="M2316" s="28">
        <f>IF(L2314=0,0,L2316/L2314*100)</f>
        <v>80.604584667310561</v>
      </c>
      <c r="N2316" s="37">
        <f t="shared" si="1494"/>
        <v>-12.197952285458808</v>
      </c>
      <c r="O2316" s="29">
        <f t="shared" si="1386"/>
        <v>3580.5619174434087</v>
      </c>
      <c r="P2316" s="30">
        <f t="shared" si="1387"/>
        <v>59.894806924101196</v>
      </c>
      <c r="Q2316" s="6">
        <f t="shared" si="1490"/>
        <v>85.486018641810929</v>
      </c>
      <c r="R2316" s="7">
        <f t="shared" si="1491"/>
        <v>73.901464713715043</v>
      </c>
      <c r="S2316" s="8">
        <f t="shared" si="1492"/>
        <v>84.122473690982744</v>
      </c>
      <c r="T2316" s="9">
        <f t="shared" si="1493"/>
        <v>218</v>
      </c>
      <c r="U2316" s="51"/>
      <c r="V2316" s="1"/>
      <c r="W2316" s="1"/>
      <c r="X2316" s="1"/>
      <c r="Y2316" s="1"/>
      <c r="Z2316" s="1"/>
      <c r="AA2316" s="1"/>
      <c r="AB2316" s="1"/>
      <c r="AC2316" s="1"/>
      <c r="AD2316" s="1"/>
      <c r="AE2316" s="1"/>
    </row>
    <row r="2317" spans="1:31">
      <c r="A2317" s="1"/>
      <c r="B2317" s="31">
        <f>B2316+1</f>
        <v>1993</v>
      </c>
      <c r="C2317" s="33">
        <v>55</v>
      </c>
      <c r="D2317" s="34">
        <v>28</v>
      </c>
      <c r="E2317" s="35">
        <v>2446</v>
      </c>
      <c r="F2317" s="35">
        <v>2293</v>
      </c>
      <c r="G2317" s="35">
        <v>2168</v>
      </c>
      <c r="H2317" s="35">
        <v>8907558</v>
      </c>
      <c r="I2317" s="34">
        <v>8377754</v>
      </c>
      <c r="J2317" s="34">
        <v>7870526</v>
      </c>
      <c r="K2317" s="72">
        <v>156974</v>
      </c>
      <c r="L2317" s="36">
        <f t="shared" si="1385"/>
        <v>187.58792593193778</v>
      </c>
      <c r="M2317" s="28">
        <f>IF(L2314=0,0,L2317/L2314*100)</f>
        <v>76.511842307550452</v>
      </c>
      <c r="N2317" s="37">
        <f t="shared" si="1494"/>
        <v>-5.0775552986875496</v>
      </c>
      <c r="O2317" s="29">
        <f t="shared" si="1386"/>
        <v>3641.6835650040885</v>
      </c>
      <c r="P2317" s="30">
        <f t="shared" si="1387"/>
        <v>64.175797219950937</v>
      </c>
      <c r="Q2317" s="6">
        <f t="shared" si="1490"/>
        <v>93.744889615699094</v>
      </c>
      <c r="R2317" s="7">
        <f t="shared" si="1491"/>
        <v>88.634505314799668</v>
      </c>
      <c r="S2317" s="8">
        <f t="shared" si="1492"/>
        <v>94.052197021899829</v>
      </c>
      <c r="T2317" s="9">
        <f t="shared" si="1493"/>
        <v>153</v>
      </c>
      <c r="U2317" s="51"/>
      <c r="V2317" s="1"/>
      <c r="W2317" s="1"/>
      <c r="X2317" s="1"/>
      <c r="Y2317" s="1"/>
      <c r="Z2317" s="1"/>
      <c r="AA2317" s="1"/>
      <c r="AB2317" s="1"/>
      <c r="AC2317" s="1"/>
      <c r="AD2317" s="1"/>
      <c r="AE2317" s="1"/>
    </row>
    <row r="2318" spans="1:31">
      <c r="A2318" s="1"/>
      <c r="B2318" s="31">
        <f t="shared" ref="B2318:B2338" si="1495">B2317+1</f>
        <v>1994</v>
      </c>
      <c r="C2318" s="33">
        <v>75</v>
      </c>
      <c r="D2318" s="34">
        <v>59</v>
      </c>
      <c r="E2318" s="35">
        <v>3256</v>
      </c>
      <c r="F2318" s="35">
        <v>3161</v>
      </c>
      <c r="G2318" s="35">
        <v>2844</v>
      </c>
      <c r="H2318" s="35">
        <v>11870970</v>
      </c>
      <c r="I2318" s="34">
        <v>11519560</v>
      </c>
      <c r="J2318" s="34">
        <v>10389250</v>
      </c>
      <c r="K2318" s="72">
        <v>210128</v>
      </c>
      <c r="L2318" s="36">
        <f t="shared" si="1385"/>
        <v>186.75671593790452</v>
      </c>
      <c r="M2318" s="28">
        <f>IF(L2314=0,0,L2318/L2314*100)</f>
        <v>76.172815114451637</v>
      </c>
      <c r="N2318" s="37">
        <f t="shared" si="1494"/>
        <v>-0.44310420828195796</v>
      </c>
      <c r="O2318" s="29">
        <f t="shared" si="1386"/>
        <v>3645.8753071253072</v>
      </c>
      <c r="P2318" s="30">
        <f t="shared" si="1387"/>
        <v>64.535626535626534</v>
      </c>
      <c r="Q2318" s="6">
        <f t="shared" si="1490"/>
        <v>97.082309582309577</v>
      </c>
      <c r="R2318" s="7">
        <f t="shared" si="1491"/>
        <v>87.346437346437341</v>
      </c>
      <c r="S2318" s="8">
        <f t="shared" si="1492"/>
        <v>97.039753280481705</v>
      </c>
      <c r="T2318" s="9">
        <f t="shared" si="1493"/>
        <v>95</v>
      </c>
      <c r="U2318" s="51"/>
      <c r="V2318" s="1"/>
      <c r="W2318" s="1"/>
      <c r="X2318" s="1"/>
      <c r="Y2318" s="1"/>
      <c r="Z2318" s="1"/>
      <c r="AA2318" s="1"/>
      <c r="AB2318" s="1"/>
      <c r="AC2318" s="1"/>
      <c r="AD2318" s="1"/>
      <c r="AE2318" s="1"/>
    </row>
    <row r="2319" spans="1:31">
      <c r="A2319" s="1"/>
      <c r="B2319" s="31">
        <f t="shared" si="1495"/>
        <v>1995</v>
      </c>
      <c r="C2319" s="33">
        <v>60</v>
      </c>
      <c r="D2319" s="34">
        <v>35</v>
      </c>
      <c r="E2319" s="35">
        <v>2448</v>
      </c>
      <c r="F2319" s="35">
        <v>2152</v>
      </c>
      <c r="G2319" s="35">
        <v>1887</v>
      </c>
      <c r="H2319" s="35">
        <v>8170230</v>
      </c>
      <c r="I2319" s="34">
        <v>7120597</v>
      </c>
      <c r="J2319" s="34">
        <v>6183925</v>
      </c>
      <c r="K2319" s="72">
        <v>164039</v>
      </c>
      <c r="L2319" s="36">
        <f t="shared" si="1385"/>
        <v>164.64976578374655</v>
      </c>
      <c r="M2319" s="28">
        <f>IF(L2314=0,0,L2319/L2314*100)</f>
        <v>67.156011523854247</v>
      </c>
      <c r="N2319" s="37">
        <f t="shared" si="1494"/>
        <v>-11.83729861768848</v>
      </c>
      <c r="O2319" s="29">
        <f t="shared" si="1386"/>
        <v>3337.5122549019607</v>
      </c>
      <c r="P2319" s="30">
        <f t="shared" si="1387"/>
        <v>67.009395424836597</v>
      </c>
      <c r="Q2319" s="6">
        <f t="shared" si="1490"/>
        <v>87.908496732026137</v>
      </c>
      <c r="R2319" s="7">
        <f t="shared" si="1491"/>
        <v>77.083333333333343</v>
      </c>
      <c r="S2319" s="8">
        <f t="shared" si="1492"/>
        <v>87.152956526315663</v>
      </c>
      <c r="T2319" s="9">
        <f t="shared" si="1493"/>
        <v>296</v>
      </c>
      <c r="U2319" s="51"/>
      <c r="V2319" s="1"/>
      <c r="W2319" s="1"/>
      <c r="X2319" s="1"/>
      <c r="Y2319" s="1"/>
      <c r="Z2319" s="1"/>
      <c r="AA2319" s="1"/>
      <c r="AB2319" s="1"/>
      <c r="AC2319" s="1"/>
      <c r="AD2319" s="1"/>
      <c r="AE2319" s="1"/>
    </row>
    <row r="2320" spans="1:31">
      <c r="A2320" s="1"/>
      <c r="B2320" s="31">
        <f t="shared" si="1495"/>
        <v>1996</v>
      </c>
      <c r="C2320" s="33">
        <v>50</v>
      </c>
      <c r="D2320" s="34">
        <v>34</v>
      </c>
      <c r="E2320" s="35">
        <v>2057</v>
      </c>
      <c r="F2320" s="35">
        <v>1966</v>
      </c>
      <c r="G2320" s="35">
        <v>1772</v>
      </c>
      <c r="H2320" s="35">
        <v>7644417</v>
      </c>
      <c r="I2320" s="34">
        <v>7305570</v>
      </c>
      <c r="J2320" s="34">
        <v>6562756</v>
      </c>
      <c r="K2320" s="72">
        <v>146698</v>
      </c>
      <c r="L2320" s="36">
        <f t="shared" si="1385"/>
        <v>172.26384020409276</v>
      </c>
      <c r="M2320" s="28">
        <f>IF(L2314=0,0,L2320/L2314*100)</f>
        <v>70.261578465187441</v>
      </c>
      <c r="N2320" s="37">
        <f t="shared" si="1494"/>
        <v>4.6244064691514062</v>
      </c>
      <c r="O2320" s="29">
        <f t="shared" si="1386"/>
        <v>3716.294117647059</v>
      </c>
      <c r="P2320" s="30">
        <f t="shared" si="1387"/>
        <v>71.316480311132722</v>
      </c>
      <c r="Q2320" s="6">
        <f t="shared" si="1490"/>
        <v>95.576081672338347</v>
      </c>
      <c r="R2320" s="7">
        <f t="shared" si="1491"/>
        <v>86.14487117160914</v>
      </c>
      <c r="S2320" s="8">
        <f t="shared" si="1492"/>
        <v>95.56739251665627</v>
      </c>
      <c r="T2320" s="9">
        <f t="shared" si="1493"/>
        <v>91</v>
      </c>
      <c r="U2320" s="51"/>
      <c r="V2320" s="1"/>
      <c r="W2320" s="1"/>
      <c r="X2320" s="1"/>
      <c r="Y2320" s="1"/>
      <c r="Z2320" s="1"/>
      <c r="AA2320" s="1"/>
      <c r="AB2320" s="1"/>
      <c r="AC2320" s="1"/>
      <c r="AD2320" s="1"/>
      <c r="AE2320" s="1"/>
    </row>
    <row r="2321" spans="1:31">
      <c r="A2321" s="1"/>
      <c r="B2321" s="31">
        <f t="shared" si="1495"/>
        <v>1997</v>
      </c>
      <c r="C2321" s="33">
        <v>29</v>
      </c>
      <c r="D2321">
        <v>19</v>
      </c>
      <c r="E2321" s="35">
        <v>1195</v>
      </c>
      <c r="F2321" s="35">
        <v>1116</v>
      </c>
      <c r="G2321" s="35">
        <v>1005</v>
      </c>
      <c r="H2321" s="35">
        <v>4207544</v>
      </c>
      <c r="I2321" s="34">
        <v>3955772</v>
      </c>
      <c r="J2321" s="34">
        <v>3531238</v>
      </c>
      <c r="K2321" s="72">
        <v>85178</v>
      </c>
      <c r="L2321" s="36">
        <f t="shared" si="1385"/>
        <v>163.29586048416257</v>
      </c>
      <c r="M2321" s="28">
        <f>IF(L2314=0,0,L2321/L2314*100)</f>
        <v>66.603791607425777</v>
      </c>
      <c r="N2321" s="37">
        <f t="shared" si="1494"/>
        <v>-5.2059559970944598</v>
      </c>
      <c r="O2321" s="29">
        <f t="shared" si="1386"/>
        <v>3520.9573221757323</v>
      </c>
      <c r="P2321" s="30">
        <f t="shared" si="1387"/>
        <v>71.278661087866112</v>
      </c>
      <c r="Q2321" s="6">
        <f t="shared" si="1490"/>
        <v>93.389121338912133</v>
      </c>
      <c r="R2321" s="7">
        <f t="shared" si="1491"/>
        <v>84.10041841004184</v>
      </c>
      <c r="S2321" s="8">
        <f t="shared" si="1492"/>
        <v>94.016176657926806</v>
      </c>
      <c r="T2321" s="9">
        <f t="shared" si="1493"/>
        <v>79</v>
      </c>
      <c r="U2321" s="51"/>
      <c r="V2321" s="1"/>
      <c r="W2321" s="1"/>
      <c r="X2321" s="1"/>
      <c r="Y2321" s="1"/>
      <c r="Z2321" s="1"/>
      <c r="AA2321" s="1"/>
      <c r="AB2321" s="1"/>
      <c r="AC2321" s="1"/>
      <c r="AD2321" s="1"/>
      <c r="AE2321" s="1"/>
    </row>
    <row r="2322" spans="1:31">
      <c r="A2322" s="1"/>
      <c r="B2322" s="31">
        <f t="shared" si="1495"/>
        <v>1998</v>
      </c>
      <c r="C2322" s="33">
        <v>46</v>
      </c>
      <c r="D2322" s="34">
        <v>29</v>
      </c>
      <c r="E2322" s="35">
        <v>1350</v>
      </c>
      <c r="F2322" s="35">
        <v>1192</v>
      </c>
      <c r="G2322" s="35">
        <v>989</v>
      </c>
      <c r="H2322" s="35">
        <v>4575260</v>
      </c>
      <c r="I2322" s="34">
        <v>4072650</v>
      </c>
      <c r="J2322" s="34">
        <v>3397030</v>
      </c>
      <c r="K2322" s="72">
        <v>96345</v>
      </c>
      <c r="L2322" s="36">
        <f t="shared" si="1385"/>
        <v>156.98586333281435</v>
      </c>
      <c r="M2322" s="28">
        <f>IF(L2314=0,0,L2322/L2314*100)</f>
        <v>64.030121129400356</v>
      </c>
      <c r="N2322" s="37">
        <f t="shared" si="1494"/>
        <v>-3.8641500970321347</v>
      </c>
      <c r="O2322" s="29">
        <f t="shared" si="1386"/>
        <v>3389.0814814814817</v>
      </c>
      <c r="P2322" s="30">
        <f t="shared" si="1387"/>
        <v>71.36666666666666</v>
      </c>
      <c r="Q2322" s="6">
        <f t="shared" si="1490"/>
        <v>88.296296296296291</v>
      </c>
      <c r="R2322" s="7">
        <f t="shared" si="1491"/>
        <v>73.259259259259252</v>
      </c>
      <c r="S2322" s="8">
        <f t="shared" si="1492"/>
        <v>89.014613377163272</v>
      </c>
      <c r="T2322" s="9">
        <f t="shared" si="1493"/>
        <v>158</v>
      </c>
      <c r="U2322" s="51"/>
      <c r="V2322" s="1"/>
      <c r="W2322" s="1"/>
      <c r="X2322" s="1"/>
      <c r="Y2322" s="1"/>
      <c r="Z2322" s="1"/>
      <c r="AA2322" s="1"/>
      <c r="AB2322" s="1"/>
      <c r="AC2322" s="1"/>
      <c r="AD2322" s="1"/>
      <c r="AE2322" s="1"/>
    </row>
    <row r="2323" spans="1:31">
      <c r="A2323" s="1"/>
      <c r="B2323" s="31">
        <f t="shared" si="1495"/>
        <v>1999</v>
      </c>
      <c r="C2323" s="33">
        <v>43</v>
      </c>
      <c r="D2323" s="34">
        <v>33</v>
      </c>
      <c r="E2323" s="35">
        <v>1475</v>
      </c>
      <c r="F2323" s="35">
        <v>1405</v>
      </c>
      <c r="G2323" s="35">
        <v>1261</v>
      </c>
      <c r="H2323" s="35">
        <v>4791040</v>
      </c>
      <c r="I2323" s="34">
        <v>4574370</v>
      </c>
      <c r="J2323" s="34">
        <v>4106300</v>
      </c>
      <c r="K2323" s="72">
        <v>107753</v>
      </c>
      <c r="L2323" s="36">
        <f t="shared" si="1385"/>
        <v>146.98545944150047</v>
      </c>
      <c r="M2323" s="28">
        <f>IF(L2314=0,0,L2323/L2314*100)</f>
        <v>59.951237471282404</v>
      </c>
      <c r="N2323" s="37">
        <f t="shared" si="1494"/>
        <v>-6.3702576009106933</v>
      </c>
      <c r="O2323" s="29">
        <f t="shared" si="1386"/>
        <v>3248.1627118644069</v>
      </c>
      <c r="P2323" s="30">
        <f t="shared" si="1387"/>
        <v>73.0528813559322</v>
      </c>
      <c r="Q2323" s="6">
        <f t="shared" si="1490"/>
        <v>95.254237288135585</v>
      </c>
      <c r="R2323" s="7">
        <f t="shared" si="1491"/>
        <v>85.491525423728802</v>
      </c>
      <c r="S2323" s="8">
        <f t="shared" si="1492"/>
        <v>95.477599853059047</v>
      </c>
      <c r="T2323" s="9">
        <f t="shared" si="1493"/>
        <v>70</v>
      </c>
      <c r="U2323" s="51"/>
      <c r="V2323" s="1"/>
      <c r="W2323" s="1"/>
      <c r="X2323" s="1"/>
      <c r="Y2323" s="1"/>
      <c r="Z2323" s="1"/>
      <c r="AA2323" s="1"/>
      <c r="AB2323" s="1"/>
      <c r="AC2323" s="1"/>
      <c r="AD2323" s="1"/>
      <c r="AE2323" s="1"/>
    </row>
    <row r="2324" spans="1:31">
      <c r="A2324" s="1"/>
      <c r="B2324" s="31">
        <f t="shared" si="1495"/>
        <v>2000</v>
      </c>
      <c r="C2324" s="33">
        <v>44</v>
      </c>
      <c r="D2324" s="34">
        <v>26</v>
      </c>
      <c r="E2324" s="35">
        <v>1842</v>
      </c>
      <c r="F2324" s="35">
        <v>1667</v>
      </c>
      <c r="G2324" s="35">
        <v>1507</v>
      </c>
      <c r="H2324" s="35">
        <v>5757360</v>
      </c>
      <c r="I2324" s="34">
        <v>5236630</v>
      </c>
      <c r="J2324" s="34">
        <v>4736250</v>
      </c>
      <c r="K2324" s="72">
        <v>138737</v>
      </c>
      <c r="L2324" s="36">
        <f t="shared" si="1385"/>
        <v>137.18449685952558</v>
      </c>
      <c r="M2324" s="28">
        <f>IF(L2314=0,0,L2324/L2314*100)</f>
        <v>55.953700317391451</v>
      </c>
      <c r="N2324" s="37">
        <f t="shared" si="1494"/>
        <v>-6.66798105010899</v>
      </c>
      <c r="O2324" s="29">
        <f t="shared" si="1386"/>
        <v>3125.6026058631924</v>
      </c>
      <c r="P2324" s="30">
        <f t="shared" si="1387"/>
        <v>75.318675352877307</v>
      </c>
      <c r="Q2324" s="6">
        <f t="shared" si="1490"/>
        <v>90.499457111834957</v>
      </c>
      <c r="R2324" s="7">
        <f t="shared" si="1491"/>
        <v>81.813246471226932</v>
      </c>
      <c r="S2324" s="8">
        <f t="shared" si="1492"/>
        <v>90.955403170897782</v>
      </c>
      <c r="T2324" s="9">
        <f t="shared" si="1493"/>
        <v>175</v>
      </c>
      <c r="U2324" s="51"/>
      <c r="V2324" s="1"/>
      <c r="W2324" s="1"/>
      <c r="X2324" s="1"/>
      <c r="Y2324" s="1"/>
      <c r="Z2324" s="1"/>
      <c r="AA2324" s="1"/>
      <c r="AB2324" s="1"/>
      <c r="AC2324" s="1"/>
      <c r="AD2324" s="1"/>
      <c r="AE2324" s="1"/>
    </row>
    <row r="2325" spans="1:31">
      <c r="A2325" s="1"/>
      <c r="B2325" s="31">
        <f t="shared" si="1495"/>
        <v>2001</v>
      </c>
      <c r="C2325" s="33">
        <v>34</v>
      </c>
      <c r="D2325" s="34"/>
      <c r="E2325" s="35">
        <v>1124</v>
      </c>
      <c r="F2325" s="35">
        <v>1012</v>
      </c>
      <c r="G2325" s="35">
        <v>723</v>
      </c>
      <c r="H2325" s="35">
        <v>3204328</v>
      </c>
      <c r="I2325" s="34">
        <v>2894916</v>
      </c>
      <c r="J2325" s="34"/>
      <c r="K2325" s="72">
        <v>87324</v>
      </c>
      <c r="L2325" s="36">
        <f t="shared" si="1385"/>
        <v>121.3046060171316</v>
      </c>
      <c r="M2325" s="28">
        <f>IF(L2314=0,0,L2325/L2314*100)</f>
        <v>49.476739191251603</v>
      </c>
      <c r="N2325" s="37">
        <f t="shared" si="1494"/>
        <v>-11.575572463304432</v>
      </c>
      <c r="O2325" s="29">
        <f t="shared" si="1386"/>
        <v>2850.8256227758006</v>
      </c>
      <c r="P2325" s="30">
        <f t="shared" si="1387"/>
        <v>77.690391459074732</v>
      </c>
      <c r="Q2325" s="6">
        <f t="shared" si="1490"/>
        <v>90.035587188612098</v>
      </c>
      <c r="R2325" s="7">
        <f t="shared" si="1491"/>
        <v>64.32384341637011</v>
      </c>
      <c r="S2325" s="8">
        <f t="shared" si="1492"/>
        <v>90.343934828144938</v>
      </c>
      <c r="T2325" s="9">
        <f t="shared" si="1493"/>
        <v>112</v>
      </c>
      <c r="U2325" s="51"/>
      <c r="V2325" s="1"/>
      <c r="W2325" s="1"/>
      <c r="X2325" s="1"/>
      <c r="Y2325" s="1"/>
      <c r="Z2325" s="1"/>
      <c r="AA2325" s="1"/>
      <c r="AB2325" s="1"/>
      <c r="AC2325" s="1"/>
      <c r="AD2325" s="1"/>
      <c r="AE2325" s="1"/>
    </row>
    <row r="2326" spans="1:31">
      <c r="A2326" s="1"/>
      <c r="B2326" s="31">
        <f t="shared" si="1495"/>
        <v>2002</v>
      </c>
      <c r="C2326" s="33">
        <v>38</v>
      </c>
      <c r="D2326" s="34"/>
      <c r="E2326" s="35">
        <v>1085</v>
      </c>
      <c r="F2326" s="35">
        <v>1014</v>
      </c>
      <c r="G2326" s="35">
        <v>825</v>
      </c>
      <c r="H2326" s="35">
        <v>3161526</v>
      </c>
      <c r="I2326" s="34">
        <v>2951526</v>
      </c>
      <c r="J2326" s="34"/>
      <c r="K2326" s="72">
        <v>81508</v>
      </c>
      <c r="L2326" s="36">
        <f t="shared" si="1385"/>
        <v>128.22433896402808</v>
      </c>
      <c r="M2326" s="28">
        <f>IF(L2314=0,0,L2326/L2314*100)</f>
        <v>52.299103761961774</v>
      </c>
      <c r="N2326" s="37">
        <f t="shared" si="1494"/>
        <v>5.7044272052779377</v>
      </c>
      <c r="O2326" s="29">
        <f t="shared" si="1386"/>
        <v>2913.8488479262674</v>
      </c>
      <c r="P2326" s="30">
        <f t="shared" si="1387"/>
        <v>75.122580645161293</v>
      </c>
      <c r="Q2326" s="6">
        <f t="shared" si="1490"/>
        <v>93.456221198156683</v>
      </c>
      <c r="R2326" s="7">
        <f t="shared" si="1491"/>
        <v>76.036866359447004</v>
      </c>
      <c r="S2326" s="8">
        <f t="shared" si="1492"/>
        <v>93.357638052004006</v>
      </c>
      <c r="T2326" s="9">
        <f t="shared" si="1493"/>
        <v>71</v>
      </c>
      <c r="U2326" s="51"/>
      <c r="V2326" s="1"/>
      <c r="W2326" s="1"/>
      <c r="X2326" s="1"/>
      <c r="Y2326" s="1"/>
      <c r="Z2326" s="1"/>
      <c r="AA2326" s="1"/>
      <c r="AB2326" s="1"/>
      <c r="AC2326" s="1"/>
      <c r="AD2326" s="1"/>
      <c r="AE2326" s="1"/>
    </row>
    <row r="2327" spans="1:31">
      <c r="A2327" s="1"/>
      <c r="B2327" s="31">
        <f t="shared" si="1495"/>
        <v>2003</v>
      </c>
      <c r="C2327" s="33">
        <v>35</v>
      </c>
      <c r="D2327" s="34"/>
      <c r="E2327" s="35">
        <v>891</v>
      </c>
      <c r="F2327" s="35">
        <v>781</v>
      </c>
      <c r="G2327" s="35"/>
      <c r="H2327" s="35">
        <v>2539967</v>
      </c>
      <c r="I2327" s="34">
        <v>2246589</v>
      </c>
      <c r="J2327" s="34"/>
      <c r="K2327" s="72">
        <v>67550</v>
      </c>
      <c r="L2327" s="36">
        <f t="shared" si="1385"/>
        <v>124.30158562931163</v>
      </c>
      <c r="M2327" s="28">
        <f>IF(L2314=0,0,L2327/L2314*100)</f>
        <v>50.699122936617279</v>
      </c>
      <c r="N2327" s="37">
        <f t="shared" si="1494"/>
        <v>-3.0592891851966826</v>
      </c>
      <c r="O2327" s="29">
        <f t="shared" si="1386"/>
        <v>2850.6924803591469</v>
      </c>
      <c r="P2327" s="30">
        <f t="shared" si="1387"/>
        <v>75.813692480359151</v>
      </c>
      <c r="Q2327" s="15">
        <f t="shared" si="1490"/>
        <v>87.654320987654316</v>
      </c>
      <c r="R2327" s="16">
        <f t="shared" si="1491"/>
        <v>0</v>
      </c>
      <c r="S2327" s="17">
        <f t="shared" si="1492"/>
        <v>88.449534974273291</v>
      </c>
      <c r="T2327" s="18">
        <f t="shared" si="1493"/>
        <v>110</v>
      </c>
      <c r="U2327" s="51"/>
      <c r="V2327" s="1"/>
      <c r="W2327" s="1"/>
      <c r="X2327" s="1"/>
      <c r="Y2327" s="1"/>
      <c r="Z2327" s="1"/>
      <c r="AA2327" s="1"/>
      <c r="AB2327" s="1"/>
      <c r="AC2327" s="1"/>
      <c r="AD2327" s="1"/>
      <c r="AE2327" s="1"/>
    </row>
    <row r="2328" spans="1:31">
      <c r="A2328" s="1"/>
      <c r="B2328" s="31">
        <f t="shared" si="1495"/>
        <v>2004</v>
      </c>
      <c r="C2328" s="33">
        <v>47</v>
      </c>
      <c r="D2328" s="34"/>
      <c r="E2328" s="35">
        <v>1484</v>
      </c>
      <c r="F2328" s="35">
        <v>1396</v>
      </c>
      <c r="G2328" s="35"/>
      <c r="H2328" s="35">
        <v>4256843</v>
      </c>
      <c r="I2328" s="34">
        <v>4011217</v>
      </c>
      <c r="J2328" s="34"/>
      <c r="K2328" s="72">
        <v>116180</v>
      </c>
      <c r="L2328" s="36">
        <f t="shared" si="1385"/>
        <v>121.12400114081598</v>
      </c>
      <c r="M2328" s="28">
        <f>IF(L2314=0,0,L2328/L2314*100)</f>
        <v>49.403075538604526</v>
      </c>
      <c r="N2328" s="37">
        <f t="shared" si="1494"/>
        <v>-2.5563507274732191</v>
      </c>
      <c r="O2328" s="29">
        <f t="shared" si="1386"/>
        <v>2868.492587601078</v>
      </c>
      <c r="P2328" s="30">
        <f t="shared" si="1387"/>
        <v>78.288409703504044</v>
      </c>
      <c r="Q2328" s="6">
        <f t="shared" si="1490"/>
        <v>94.070080862533686</v>
      </c>
      <c r="R2328" s="7">
        <f t="shared" si="1491"/>
        <v>0</v>
      </c>
      <c r="S2328" s="8">
        <f t="shared" si="1492"/>
        <v>94.229855317661475</v>
      </c>
      <c r="T2328" s="9">
        <f t="shared" si="1493"/>
        <v>88</v>
      </c>
      <c r="U2328" s="51"/>
      <c r="V2328" s="1"/>
      <c r="W2328" s="1"/>
      <c r="X2328" s="1"/>
      <c r="Y2328" s="1"/>
      <c r="Z2328" s="1"/>
      <c r="AA2328" s="1"/>
      <c r="AB2328" s="1"/>
      <c r="AC2328" s="1"/>
      <c r="AD2328" s="1"/>
      <c r="AE2328" s="1"/>
    </row>
    <row r="2329" spans="1:31">
      <c r="A2329" s="1"/>
      <c r="B2329" s="31">
        <f t="shared" si="1495"/>
        <v>2005</v>
      </c>
      <c r="C2329" s="33">
        <v>62</v>
      </c>
      <c r="D2329" s="34"/>
      <c r="E2329" s="35">
        <v>1954</v>
      </c>
      <c r="F2329" s="35">
        <v>1798</v>
      </c>
      <c r="G2329" s="35"/>
      <c r="H2329" s="35">
        <v>5561810</v>
      </c>
      <c r="I2329" s="34">
        <v>5121232</v>
      </c>
      <c r="J2329" s="34"/>
      <c r="K2329" s="72">
        <v>150570</v>
      </c>
      <c r="L2329" s="36">
        <f t="shared" si="1385"/>
        <v>122.11011663545194</v>
      </c>
      <c r="M2329" s="28">
        <f>IF(L2314=0,0,L2329/L2314*100)</f>
        <v>49.805284331349505</v>
      </c>
      <c r="N2329" s="37">
        <f t="shared" si="1494"/>
        <v>0.81413715312255286</v>
      </c>
      <c r="O2329" s="29">
        <f t="shared" si="1386"/>
        <v>2846.3715455475945</v>
      </c>
      <c r="P2329" s="30">
        <f t="shared" si="1387"/>
        <v>77.057318321392017</v>
      </c>
      <c r="Q2329" s="6">
        <f t="shared" si="1490"/>
        <v>92.01637666325486</v>
      </c>
      <c r="R2329" s="7">
        <f t="shared" si="1491"/>
        <v>0</v>
      </c>
      <c r="S2329" s="8">
        <f t="shared" si="1492"/>
        <v>92.078514008928749</v>
      </c>
      <c r="T2329" s="9">
        <f t="shared" si="1493"/>
        <v>156</v>
      </c>
      <c r="U2329" s="51"/>
      <c r="V2329" s="1"/>
      <c r="W2329" s="1"/>
      <c r="X2329" s="1"/>
      <c r="Y2329" s="1"/>
      <c r="Z2329" s="1"/>
      <c r="AA2329" s="1"/>
      <c r="AB2329" s="1"/>
      <c r="AC2329" s="1"/>
      <c r="AD2329" s="1"/>
      <c r="AE2329" s="1"/>
    </row>
    <row r="2330" spans="1:31">
      <c r="A2330" s="1"/>
      <c r="B2330" s="31">
        <f t="shared" si="1495"/>
        <v>2006</v>
      </c>
      <c r="C2330" s="33">
        <v>44</v>
      </c>
      <c r="D2330" s="34">
        <v>0</v>
      </c>
      <c r="E2330" s="35">
        <v>1132</v>
      </c>
      <c r="F2330" s="35">
        <v>1008</v>
      </c>
      <c r="G2330" s="35">
        <v>0</v>
      </c>
      <c r="H2330" s="35">
        <v>3272636</v>
      </c>
      <c r="I2330" s="34">
        <v>2918438</v>
      </c>
      <c r="J2330" s="34">
        <v>0</v>
      </c>
      <c r="K2330" s="72">
        <v>86190</v>
      </c>
      <c r="L2330" s="36">
        <f t="shared" si="1385"/>
        <v>125.52053180276133</v>
      </c>
      <c r="M2330" s="28">
        <f>IF(L2314=0,0,L2330/L2314*100)</f>
        <v>51.196296818896968</v>
      </c>
      <c r="N2330" s="37">
        <f t="shared" si="1494"/>
        <v>2.7929014083991488</v>
      </c>
      <c r="O2330" s="29">
        <f t="shared" si="1386"/>
        <v>2891.0212014134277</v>
      </c>
      <c r="P2330" s="30">
        <f t="shared" si="1387"/>
        <v>76.139575971731446</v>
      </c>
      <c r="Q2330" s="6"/>
      <c r="R2330" s="7"/>
      <c r="S2330" s="8"/>
      <c r="T2330" s="9"/>
      <c r="U2330" s="51"/>
      <c r="V2330" s="1"/>
      <c r="W2330" s="1"/>
      <c r="X2330" s="1"/>
      <c r="Y2330" s="1"/>
      <c r="Z2330" s="1"/>
      <c r="AA2330" s="1"/>
      <c r="AB2330" s="1"/>
      <c r="AC2330" s="1"/>
      <c r="AD2330" s="1"/>
      <c r="AE2330" s="1"/>
    </row>
    <row r="2331" spans="1:31">
      <c r="A2331" s="1"/>
      <c r="B2331" s="31">
        <f t="shared" si="1495"/>
        <v>2007</v>
      </c>
      <c r="C2331" s="33">
        <v>31</v>
      </c>
      <c r="D2331" s="34"/>
      <c r="E2331" s="35">
        <v>797</v>
      </c>
      <c r="F2331" s="35">
        <v>681</v>
      </c>
      <c r="G2331" s="35"/>
      <c r="H2331" s="35">
        <v>2482114</v>
      </c>
      <c r="I2331" s="34">
        <v>2124282</v>
      </c>
      <c r="J2331" s="34"/>
      <c r="K2331" s="72">
        <v>56883</v>
      </c>
      <c r="L2331" s="36">
        <f t="shared" ref="L2331:L2336" si="1496">IF(H2331=0,0,H2331/K2331*3.30578)</f>
        <v>144.24912221436983</v>
      </c>
      <c r="M2331" s="28">
        <f>IF(L2314=0,0,L2331/L2314*100)</f>
        <v>58.83516242869964</v>
      </c>
      <c r="N2331" s="37">
        <f>IF(L2330=0,"     －",IF(L2331=0,"     －",(L2331-L2330)/L2330*100))</f>
        <v>14.920738577683828</v>
      </c>
      <c r="O2331" s="29">
        <f>IF(H2331=0,0,H2331/E2331)</f>
        <v>3114.3212045169385</v>
      </c>
      <c r="P2331" s="30">
        <f>IF(K2331=0,0,K2331/E2331)</f>
        <v>71.371392722710169</v>
      </c>
      <c r="Q2331" s="6"/>
      <c r="R2331" s="7"/>
      <c r="S2331" s="8"/>
      <c r="T2331" s="9"/>
      <c r="U2331" s="51"/>
      <c r="V2331" s="1"/>
      <c r="W2331" s="1"/>
      <c r="X2331" s="1"/>
      <c r="Y2331" s="1"/>
      <c r="Z2331" s="1"/>
      <c r="AA2331" s="1"/>
      <c r="AB2331" s="1"/>
      <c r="AC2331" s="1"/>
      <c r="AD2331" s="1"/>
      <c r="AE2331" s="1"/>
    </row>
    <row r="2332" spans="1:31">
      <c r="A2332" s="1"/>
      <c r="B2332" s="31">
        <f t="shared" si="1495"/>
        <v>2008</v>
      </c>
      <c r="C2332" s="33">
        <v>33</v>
      </c>
      <c r="D2332" s="34"/>
      <c r="E2332" s="35">
        <v>774</v>
      </c>
      <c r="F2332" s="35">
        <v>613</v>
      </c>
      <c r="G2332" s="35"/>
      <c r="H2332" s="35">
        <v>2623048</v>
      </c>
      <c r="I2332" s="34">
        <v>2106208</v>
      </c>
      <c r="J2332" s="34"/>
      <c r="K2332" s="72">
        <v>57556</v>
      </c>
      <c r="L2332" s="36">
        <f t="shared" si="1496"/>
        <v>150.65709252623532</v>
      </c>
      <c r="M2332" s="28">
        <f>IF(L2314=0,0,L2332/L2314*100)</f>
        <v>61.448793405092047</v>
      </c>
      <c r="N2332" s="37">
        <f>IF(L2331=0,"     －",IF(L2332=0,"     －",(L2332-L2331)/L2331*100))</f>
        <v>4.4422941460555618</v>
      </c>
      <c r="O2332" s="29">
        <f>IF(H2332=0,0,H2332/E2332)</f>
        <v>3388.9509043927646</v>
      </c>
      <c r="P2332" s="30">
        <f>IF(K2332=0,0,K2332/E2332)</f>
        <v>74.361757105943155</v>
      </c>
      <c r="Q2332" s="6"/>
      <c r="R2332" s="7"/>
      <c r="S2332" s="8"/>
      <c r="T2332" s="9"/>
      <c r="U2332" s="51"/>
      <c r="V2332" s="1"/>
      <c r="W2332" s="1"/>
      <c r="X2332" s="1"/>
      <c r="Y2332" s="1"/>
      <c r="Z2332" s="1"/>
      <c r="AA2332" s="1"/>
      <c r="AB2332" s="1"/>
      <c r="AC2332" s="1"/>
      <c r="AD2332" s="1"/>
      <c r="AE2332" s="1"/>
    </row>
    <row r="2333" spans="1:31">
      <c r="A2333" s="1"/>
      <c r="B2333" s="31">
        <f t="shared" si="1495"/>
        <v>2009</v>
      </c>
      <c r="C2333" s="33">
        <v>26</v>
      </c>
      <c r="D2333" s="34"/>
      <c r="E2333" s="35">
        <v>497</v>
      </c>
      <c r="F2333" s="35">
        <v>435</v>
      </c>
      <c r="G2333" s="35"/>
      <c r="H2333" s="35">
        <v>1734522</v>
      </c>
      <c r="I2333" s="34">
        <v>1517664</v>
      </c>
      <c r="J2333" s="34"/>
      <c r="K2333" s="72">
        <v>38016</v>
      </c>
      <c r="L2333" s="36">
        <f t="shared" si="1496"/>
        <v>150.82986471906565</v>
      </c>
      <c r="M2333" s="28">
        <f>IF(L2314=0,0,L2333/L2314*100)</f>
        <v>61.519262326304812</v>
      </c>
      <c r="N2333" s="37">
        <f>IF(L2332=0,"     －",IF(L2333=0,"     －",(L2333-L2332)/L2332*100))</f>
        <v>0.11467909670449157</v>
      </c>
      <c r="O2333" s="29">
        <f>IF(H2333=0,0,H2333/E2333)</f>
        <v>3489.9839034205233</v>
      </c>
      <c r="P2333" s="30">
        <f>IF(K2333=0,0,K2333/E2333)</f>
        <v>76.490945674044269</v>
      </c>
      <c r="Q2333" s="6"/>
      <c r="R2333" s="7"/>
      <c r="S2333" s="8"/>
      <c r="T2333" s="9"/>
      <c r="U2333" s="51"/>
      <c r="V2333" s="1"/>
      <c r="W2333" s="1"/>
      <c r="X2333" s="1"/>
      <c r="Y2333" s="1"/>
      <c r="Z2333" s="1"/>
      <c r="AA2333" s="1"/>
      <c r="AB2333" s="1"/>
      <c r="AC2333" s="1"/>
      <c r="AD2333" s="1"/>
      <c r="AE2333" s="1"/>
    </row>
    <row r="2334" spans="1:31">
      <c r="A2334" s="1"/>
      <c r="B2334" s="31">
        <f t="shared" si="1495"/>
        <v>2010</v>
      </c>
      <c r="C2334" s="33">
        <v>26</v>
      </c>
      <c r="D2334" s="34"/>
      <c r="E2334" s="35">
        <v>548</v>
      </c>
      <c r="F2334" s="35">
        <v>529</v>
      </c>
      <c r="G2334" s="35"/>
      <c r="H2334" s="35">
        <v>2031252</v>
      </c>
      <c r="I2334" s="34">
        <v>1975812</v>
      </c>
      <c r="J2334" s="34"/>
      <c r="K2334" s="72">
        <v>41054</v>
      </c>
      <c r="L2334" s="36">
        <f t="shared" si="1496"/>
        <v>163.56194856920155</v>
      </c>
      <c r="M2334" s="28">
        <f>IF(L2314=0,0,L2334/L2314*100)</f>
        <v>66.712321458167906</v>
      </c>
      <c r="N2334" s="37">
        <f>IF(L2333=0,"     －",IF(L2334=0,"     －",(L2334-L2333)/L2333*100))</f>
        <v>8.4413546838688465</v>
      </c>
      <c r="O2334" s="29">
        <f>IF(H2334=0,0,H2334/E2334)</f>
        <v>3706.6642335766423</v>
      </c>
      <c r="P2334" s="30">
        <f>IF(K2334=0,0,K2334/E2334)</f>
        <v>74.916058394160586</v>
      </c>
      <c r="Q2334" s="6"/>
      <c r="R2334" s="7"/>
      <c r="S2334" s="8"/>
      <c r="T2334" s="9"/>
      <c r="U2334" s="5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</row>
    <row r="2335" spans="1:31">
      <c r="A2335" s="1"/>
      <c r="B2335" s="31">
        <f t="shared" si="1495"/>
        <v>2011</v>
      </c>
      <c r="C2335" s="33">
        <v>31</v>
      </c>
      <c r="D2335" s="34"/>
      <c r="E2335" s="35">
        <v>383</v>
      </c>
      <c r="F2335" s="35">
        <v>310</v>
      </c>
      <c r="G2335" s="35"/>
      <c r="H2335" s="35">
        <v>1263789</v>
      </c>
      <c r="I2335" s="34">
        <v>1043852</v>
      </c>
      <c r="J2335" s="34"/>
      <c r="K2335" s="72">
        <v>27905</v>
      </c>
      <c r="L2335" s="36">
        <f t="shared" si="1496"/>
        <v>149.71540585629813</v>
      </c>
      <c r="M2335" s="28">
        <f>IF(L2314=0,0,L2335/L2314*100)</f>
        <v>61.064705881146089</v>
      </c>
      <c r="N2335" s="37">
        <f>IF(L2334=0,"     －",IF(L2335=0,"     －",(L2335-L2334)/L2334*100))</f>
        <v>-8.4656259197383363</v>
      </c>
      <c r="O2335" s="29">
        <f>IF(H2335=0,0,H2335/E2335)</f>
        <v>3299.7101827676242</v>
      </c>
      <c r="P2335" s="30">
        <f>IF(K2335=0,0,K2335/E2335)</f>
        <v>72.859007832898172</v>
      </c>
      <c r="Q2335" s="6"/>
      <c r="R2335" s="7"/>
      <c r="S2335" s="8"/>
      <c r="T2335" s="9"/>
      <c r="U2335" s="5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</row>
    <row r="2336" spans="1:31">
      <c r="A2336" s="1"/>
      <c r="B2336" s="31">
        <f t="shared" si="1495"/>
        <v>2012</v>
      </c>
      <c r="C2336" s="33">
        <v>15</v>
      </c>
      <c r="D2336" s="34"/>
      <c r="E2336" s="35">
        <v>239</v>
      </c>
      <c r="F2336" s="35">
        <v>218</v>
      </c>
      <c r="G2336" s="35"/>
      <c r="H2336" s="35">
        <v>815548</v>
      </c>
      <c r="I2336" s="34">
        <v>746450</v>
      </c>
      <c r="J2336" s="34"/>
      <c r="K2336" s="72">
        <v>17355</v>
      </c>
      <c r="L2336" s="36">
        <f t="shared" si="1496"/>
        <v>155.34556424315761</v>
      </c>
      <c r="M2336" s="28">
        <f>IF(L2314=0,0,L2336/L2314*100)</f>
        <v>63.361089235894738</v>
      </c>
      <c r="N2336" s="37">
        <f t="shared" ref="N2336:N2338" si="1497">IF(L2335=0,"     －",IF(L2336=0,"     －",(L2336-L2335)/L2335*100))</f>
        <v>3.7605738398515194</v>
      </c>
      <c r="O2336" s="29">
        <f t="shared" ref="O2336:O2343" si="1498">IF(H2336=0,0,H2336/E2336)</f>
        <v>3412.3347280334729</v>
      </c>
      <c r="P2336" s="30">
        <f t="shared" ref="P2336:P2343" si="1499">IF(K2336=0,0,K2336/E2336)</f>
        <v>72.61506276150628</v>
      </c>
      <c r="Q2336" s="6"/>
      <c r="R2336" s="7"/>
      <c r="S2336" s="8"/>
      <c r="T2336" s="9"/>
      <c r="U2336" s="5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</row>
    <row r="2337" spans="1:31">
      <c r="A2337" s="1"/>
      <c r="B2337" s="31">
        <f t="shared" si="1495"/>
        <v>2013</v>
      </c>
      <c r="C2337" s="33">
        <v>12</v>
      </c>
      <c r="D2337" s="34"/>
      <c r="E2337" s="35">
        <v>442</v>
      </c>
      <c r="F2337" s="35">
        <v>388</v>
      </c>
      <c r="G2337" s="35"/>
      <c r="H2337" s="35">
        <v>1535850</v>
      </c>
      <c r="I2337" s="34">
        <v>1367470</v>
      </c>
      <c r="J2337" s="34"/>
      <c r="K2337" s="72">
        <v>32720</v>
      </c>
      <c r="L2337" s="36">
        <f>IF(H2337=0,0,H2337/K2337*3.30578)</f>
        <v>155.17060553178484</v>
      </c>
      <c r="M2337" s="28">
        <f>IF(L2314=0,0,L2337/L2314*100)</f>
        <v>63.289728495226697</v>
      </c>
      <c r="N2337" s="37">
        <f t="shared" si="1497"/>
        <v>-0.11262549543990172</v>
      </c>
      <c r="O2337" s="29">
        <f t="shared" si="1498"/>
        <v>3474.7737556561087</v>
      </c>
      <c r="P2337" s="30">
        <f t="shared" si="1499"/>
        <v>74.027149321266975</v>
      </c>
      <c r="Q2337" s="6"/>
      <c r="R2337" s="7"/>
      <c r="S2337" s="8"/>
      <c r="T2337" s="9"/>
      <c r="U2337" s="5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</row>
    <row r="2338" spans="1:31">
      <c r="A2338" s="1"/>
      <c r="B2338" s="31">
        <f t="shared" si="1495"/>
        <v>2014</v>
      </c>
      <c r="C2338" s="33">
        <v>21</v>
      </c>
      <c r="D2338" s="34"/>
      <c r="E2338" s="35">
        <v>334</v>
      </c>
      <c r="F2338" s="35">
        <v>306</v>
      </c>
      <c r="G2338" s="35"/>
      <c r="H2338" s="35">
        <v>1086284</v>
      </c>
      <c r="I2338" s="34">
        <v>1003355</v>
      </c>
      <c r="J2338" s="34"/>
      <c r="K2338" s="72">
        <v>24663</v>
      </c>
      <c r="L2338" s="36">
        <f>IF(H2338=0,0,H2338/K2338*3.30578)</f>
        <v>145.60337029234074</v>
      </c>
      <c r="M2338" s="28">
        <f>IF(L2314=0,0,L2338/L2314*100)</f>
        <v>59.387522154797409</v>
      </c>
      <c r="N2338" s="37">
        <f t="shared" si="1497"/>
        <v>-6.1656234482402459</v>
      </c>
      <c r="O2338" s="29">
        <f t="shared" si="1498"/>
        <v>3252.3473053892217</v>
      </c>
      <c r="P2338" s="30">
        <f t="shared" si="1499"/>
        <v>73.841317365269461</v>
      </c>
      <c r="Q2338" s="6"/>
      <c r="R2338" s="7"/>
      <c r="S2338" s="8"/>
      <c r="T2338" s="9"/>
      <c r="U2338" s="5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</row>
    <row r="2339" spans="1:31">
      <c r="A2339" s="1"/>
      <c r="B2339" s="31">
        <f t="shared" ref="B2339:B2348" si="1500">B2338+1</f>
        <v>2015</v>
      </c>
      <c r="C2339" s="33">
        <v>21</v>
      </c>
      <c r="D2339" s="34"/>
      <c r="E2339" s="35">
        <v>336</v>
      </c>
      <c r="F2339" s="35">
        <v>322</v>
      </c>
      <c r="G2339" s="35"/>
      <c r="H2339" s="35">
        <v>1289372</v>
      </c>
      <c r="I2339" s="34">
        <v>1236708</v>
      </c>
      <c r="J2339" s="34"/>
      <c r="K2339" s="72">
        <v>24588</v>
      </c>
      <c r="L2339" s="36">
        <f>IF(H2339=0,0,H2339/K2339*3.30578)</f>
        <v>173.35204856678052</v>
      </c>
      <c r="M2339" s="28">
        <f>IF(L2314=0,0,L2339/L2314*100)</f>
        <v>70.705428069206903</v>
      </c>
      <c r="N2339" s="37">
        <f>IF(L2338=0,"     －",IF(L2339=0,"     －",(L2339-L2338)/L2338*100))</f>
        <v>19.057717014878371</v>
      </c>
      <c r="O2339" s="29">
        <f t="shared" si="1498"/>
        <v>3837.4166666666665</v>
      </c>
      <c r="P2339" s="30">
        <f t="shared" si="1499"/>
        <v>73.178571428571431</v>
      </c>
      <c r="Q2339" s="6"/>
      <c r="R2339" s="7"/>
      <c r="S2339" s="8"/>
      <c r="T2339" s="9"/>
      <c r="U2339" s="51"/>
      <c r="V2339" s="1"/>
      <c r="W2339" s="1"/>
      <c r="X2339" s="1"/>
      <c r="Y2339" s="1"/>
      <c r="Z2339" s="1"/>
      <c r="AA2339" s="1"/>
      <c r="AB2339" s="1"/>
      <c r="AC2339" s="1"/>
      <c r="AD2339" s="1"/>
      <c r="AE2339" s="1"/>
    </row>
    <row r="2340" spans="1:31">
      <c r="A2340" s="1"/>
      <c r="B2340" s="31">
        <f t="shared" si="1500"/>
        <v>2016</v>
      </c>
      <c r="C2340" s="33">
        <v>29</v>
      </c>
      <c r="D2340" s="34"/>
      <c r="E2340" s="35">
        <v>284</v>
      </c>
      <c r="F2340" s="35">
        <v>237</v>
      </c>
      <c r="G2340" s="35"/>
      <c r="H2340" s="35">
        <v>1027600</v>
      </c>
      <c r="I2340" s="34">
        <v>856154</v>
      </c>
      <c r="J2340" s="34"/>
      <c r="K2340" s="72">
        <v>21024</v>
      </c>
      <c r="L2340" s="36">
        <f>IF(H2340=0,0,H2340/K2340*3.30578)</f>
        <v>161.57817389649924</v>
      </c>
      <c r="M2340" s="28">
        <f>IF(L2314=0,0,L2340/L2314*100)</f>
        <v>65.903195528674004</v>
      </c>
      <c r="N2340" s="37">
        <f>IF(L2339=0,"     －",IF(L2340=0,"     －",(L2340-L2339)/L2339*100))</f>
        <v>-6.7918866650979499</v>
      </c>
      <c r="O2340" s="29">
        <f t="shared" si="1498"/>
        <v>3618.3098591549297</v>
      </c>
      <c r="P2340" s="30">
        <f t="shared" si="1499"/>
        <v>74.028169014084511</v>
      </c>
      <c r="Q2340" s="6"/>
      <c r="R2340" s="7"/>
      <c r="S2340" s="8"/>
      <c r="T2340" s="9"/>
      <c r="U2340" s="51"/>
      <c r="V2340" s="1"/>
      <c r="W2340" s="1"/>
      <c r="X2340" s="1"/>
      <c r="Y2340" s="1"/>
      <c r="Z2340" s="1"/>
      <c r="AA2340" s="1"/>
      <c r="AB2340" s="1"/>
      <c r="AC2340" s="1"/>
      <c r="AD2340" s="1"/>
      <c r="AE2340" s="1"/>
    </row>
    <row r="2341" spans="1:31">
      <c r="A2341" s="1"/>
      <c r="B2341" s="31">
        <f t="shared" si="1500"/>
        <v>2017</v>
      </c>
      <c r="C2341" s="33">
        <v>18</v>
      </c>
      <c r="D2341" s="34"/>
      <c r="E2341" s="35">
        <v>189</v>
      </c>
      <c r="F2341" s="35">
        <v>161</v>
      </c>
      <c r="G2341" s="35"/>
      <c r="H2341" s="35">
        <v>791504</v>
      </c>
      <c r="I2341" s="34">
        <v>670382</v>
      </c>
      <c r="J2341" s="34"/>
      <c r="K2341" s="72">
        <v>13367</v>
      </c>
      <c r="L2341" s="36">
        <f t="shared" ref="L2341:L2348" si="1501">IF(H2341=0,0,H2341/K2341*3.30578)</f>
        <v>195.74609808633201</v>
      </c>
      <c r="M2341" s="28">
        <f>IF(L2314=0,0,L2341/L2314*100)</f>
        <v>79.83933142122261</v>
      </c>
      <c r="N2341" s="37">
        <f>IF(L2340=0,"     －",IF(L2341=0,"     －",(L2341-L2340)/L2340*100))</f>
        <v>21.146373526735999</v>
      </c>
      <c r="O2341" s="29">
        <f t="shared" si="1498"/>
        <v>4187.8518518518522</v>
      </c>
      <c r="P2341" s="30">
        <f t="shared" si="1499"/>
        <v>70.724867724867721</v>
      </c>
      <c r="Q2341" s="6"/>
      <c r="R2341" s="7"/>
      <c r="S2341" s="8"/>
      <c r="T2341" s="9"/>
      <c r="U2341" s="51"/>
      <c r="V2341" s="1"/>
      <c r="W2341" s="1"/>
      <c r="X2341" s="1"/>
      <c r="Y2341" s="1"/>
      <c r="Z2341" s="1"/>
      <c r="AA2341" s="1"/>
      <c r="AB2341" s="1"/>
      <c r="AC2341" s="1"/>
      <c r="AD2341" s="1"/>
      <c r="AE2341" s="1"/>
    </row>
    <row r="2342" spans="1:31">
      <c r="A2342" s="1"/>
      <c r="B2342" s="31">
        <f t="shared" si="1500"/>
        <v>2018</v>
      </c>
      <c r="C2342" s="33">
        <v>29</v>
      </c>
      <c r="D2342" s="34"/>
      <c r="E2342" s="35">
        <v>315</v>
      </c>
      <c r="F2342" s="35">
        <v>282</v>
      </c>
      <c r="G2342" s="35"/>
      <c r="H2342" s="35">
        <v>1571670</v>
      </c>
      <c r="I2342" s="34">
        <v>1419760</v>
      </c>
      <c r="J2342" s="34"/>
      <c r="K2342" s="72">
        <v>21028</v>
      </c>
      <c r="L2342" s="36">
        <f t="shared" si="1501"/>
        <v>247.07985793228079</v>
      </c>
      <c r="M2342" s="28">
        <f>IF(L2314=0,0,L2342/L2314*100)</f>
        <v>100.77692918437478</v>
      </c>
      <c r="N2342" s="37">
        <f>IF(L2341=0,"     －",IF(L2342=0,"     －",(L2342-L2341)/L2341*100))</f>
        <v>26.224665701028936</v>
      </c>
      <c r="O2342" s="29">
        <f t="shared" si="1498"/>
        <v>4989.4285714285716</v>
      </c>
      <c r="P2342" s="30">
        <f t="shared" si="1499"/>
        <v>66.75555555555556</v>
      </c>
      <c r="Q2342" s="6"/>
      <c r="R2342" s="7"/>
      <c r="S2342" s="8"/>
      <c r="T2342" s="9"/>
      <c r="U2342" s="51"/>
      <c r="V2342" s="1"/>
      <c r="W2342" s="1"/>
      <c r="X2342" s="1"/>
      <c r="Y2342" s="1"/>
      <c r="Z2342" s="1"/>
      <c r="AA2342" s="1"/>
      <c r="AB2342" s="1"/>
      <c r="AC2342" s="1"/>
      <c r="AD2342" s="1"/>
      <c r="AE2342" s="1"/>
    </row>
    <row r="2343" spans="1:31">
      <c r="A2343" s="1"/>
      <c r="B2343" s="31">
        <f t="shared" si="1500"/>
        <v>2019</v>
      </c>
      <c r="C2343" s="33">
        <v>23</v>
      </c>
      <c r="D2343" s="34"/>
      <c r="E2343" s="35">
        <v>326</v>
      </c>
      <c r="F2343" s="35">
        <v>293</v>
      </c>
      <c r="G2343" s="35"/>
      <c r="H2343" s="35">
        <v>1605819</v>
      </c>
      <c r="I2343" s="34">
        <v>1443002</v>
      </c>
      <c r="J2343" s="34"/>
      <c r="K2343" s="72">
        <v>22285</v>
      </c>
      <c r="L2343" s="36">
        <f t="shared" si="1501"/>
        <v>238.20885500650661</v>
      </c>
      <c r="M2343" s="28">
        <f>IF(L2314=0,0,L2343/L2314*100)</f>
        <v>97.158696435147007</v>
      </c>
      <c r="N2343" s="37">
        <f>IF(L2342=0,"     －",IF(L2343=0,"     －",(L2343-L2342)/L2342*100))</f>
        <v>-3.5903383626703906</v>
      </c>
      <c r="O2343" s="29">
        <f t="shared" si="1498"/>
        <v>4925.8251533742332</v>
      </c>
      <c r="P2343" s="30">
        <f t="shared" si="1499"/>
        <v>68.358895705521476</v>
      </c>
      <c r="Q2343" s="6"/>
      <c r="R2343" s="7"/>
      <c r="S2343" s="8"/>
      <c r="T2343" s="9"/>
      <c r="U2343" s="51"/>
      <c r="V2343" s="1"/>
      <c r="W2343" s="1"/>
      <c r="X2343" s="1"/>
      <c r="Y2343" s="1"/>
      <c r="Z2343" s="1"/>
      <c r="AA2343" s="1"/>
      <c r="AB2343" s="1"/>
      <c r="AC2343" s="1"/>
      <c r="AD2343" s="1"/>
      <c r="AE2343" s="1"/>
    </row>
    <row r="2344" spans="1:31">
      <c r="A2344" s="1"/>
      <c r="B2344" s="31">
        <f t="shared" si="1500"/>
        <v>2020</v>
      </c>
      <c r="C2344" s="33">
        <v>22</v>
      </c>
      <c r="D2344" s="34"/>
      <c r="E2344" s="35">
        <v>242</v>
      </c>
      <c r="F2344" s="35">
        <v>207</v>
      </c>
      <c r="G2344" s="35"/>
      <c r="H2344" s="35">
        <v>1302015</v>
      </c>
      <c r="I2344" s="34">
        <v>1123642</v>
      </c>
      <c r="J2344" s="34"/>
      <c r="K2344" s="72">
        <v>15942</v>
      </c>
      <c r="L2344" s="36">
        <f t="shared" si="1501"/>
        <v>269.9896591832894</v>
      </c>
      <c r="M2344" s="28">
        <f>IF(L2314=0,0,L2344/L2314*100)</f>
        <v>110.12119317101583</v>
      </c>
      <c r="N2344" s="37">
        <f t="shared" ref="N2344:N2348" si="1502">IF(L2343=0,"     －",IF(L2344=0,"     －",(L2344-L2343)/L2343*100))</f>
        <v>13.341571276145341</v>
      </c>
      <c r="O2344" s="29">
        <f>IF(H2344=0,0,H2344/E2344)</f>
        <v>5380.227272727273</v>
      </c>
      <c r="P2344" s="30">
        <f>IF(K2344=0,0,K2344/E2344)</f>
        <v>65.876033057851245</v>
      </c>
      <c r="Q2344" s="6"/>
      <c r="R2344" s="7"/>
      <c r="S2344" s="8"/>
      <c r="T2344" s="9"/>
      <c r="U2344" s="51"/>
      <c r="V2344" s="1"/>
      <c r="W2344" s="1"/>
      <c r="X2344" s="1"/>
      <c r="Y2344" s="1"/>
      <c r="Z2344" s="1"/>
      <c r="AA2344" s="1"/>
      <c r="AB2344" s="1"/>
      <c r="AC2344" s="1"/>
      <c r="AD2344" s="1"/>
      <c r="AE2344" s="1"/>
    </row>
    <row r="2345" spans="1:31">
      <c r="A2345" s="1"/>
      <c r="B2345" s="31">
        <f t="shared" si="1500"/>
        <v>2021</v>
      </c>
      <c r="C2345" s="81">
        <v>33</v>
      </c>
      <c r="D2345" s="34"/>
      <c r="E2345" s="35">
        <v>360</v>
      </c>
      <c r="F2345" s="35">
        <v>334</v>
      </c>
      <c r="G2345" s="35"/>
      <c r="H2345" s="35">
        <v>1640460</v>
      </c>
      <c r="I2345" s="34">
        <v>1510204</v>
      </c>
      <c r="J2345" s="34"/>
      <c r="K2345" s="72">
        <v>24788</v>
      </c>
      <c r="L2345" s="36">
        <f t="shared" si="1501"/>
        <v>218.77520811683073</v>
      </c>
      <c r="M2345" s="28">
        <f>IF(L2314=0,0,L2345/L2314*100)</f>
        <v>89.232258105512756</v>
      </c>
      <c r="N2345" s="37">
        <f t="shared" si="1502"/>
        <v>-18.969041711219923</v>
      </c>
      <c r="O2345" s="29">
        <f>IF(H2345=0,0,H2345/E2345)</f>
        <v>4556.833333333333</v>
      </c>
      <c r="P2345" s="30">
        <f>IF(K2345=0,0,K2345/E2345)</f>
        <v>68.855555555555554</v>
      </c>
      <c r="Q2345" s="6"/>
      <c r="R2345" s="7"/>
      <c r="S2345" s="8"/>
      <c r="T2345" s="9"/>
      <c r="U2345" s="51"/>
      <c r="V2345" s="1"/>
      <c r="W2345" s="1"/>
      <c r="X2345" s="1"/>
      <c r="Y2345" s="1"/>
      <c r="Z2345" s="1"/>
      <c r="AA2345" s="1"/>
      <c r="AB2345" s="1"/>
      <c r="AC2345" s="1"/>
      <c r="AD2345" s="1"/>
      <c r="AE2345" s="1"/>
    </row>
    <row r="2346" spans="1:31">
      <c r="A2346" s="1"/>
      <c r="B2346" s="31">
        <f t="shared" si="1500"/>
        <v>2022</v>
      </c>
      <c r="C2346" s="81">
        <v>33</v>
      </c>
      <c r="D2346" s="34"/>
      <c r="E2346" s="35">
        <v>420</v>
      </c>
      <c r="F2346" s="35">
        <v>406</v>
      </c>
      <c r="G2346" s="35"/>
      <c r="H2346" s="35">
        <v>2441827</v>
      </c>
      <c r="I2346" s="34">
        <v>2380487</v>
      </c>
      <c r="J2346" s="34"/>
      <c r="K2346" s="72">
        <v>29782</v>
      </c>
      <c r="L2346" s="36">
        <f t="shared" si="1501"/>
        <v>271.0409932193943</v>
      </c>
      <c r="M2346" s="28">
        <f>IF(L2314=0,0,L2346/L2314*100)</f>
        <v>110.55000277367759</v>
      </c>
      <c r="N2346" s="37">
        <f t="shared" si="1502"/>
        <v>23.890177297718534</v>
      </c>
      <c r="O2346" s="29">
        <f>IF(H2346=0,0,H2346/E2346)</f>
        <v>5813.8738095238095</v>
      </c>
      <c r="P2346" s="30">
        <f>IF(K2346=0,0,K2346/E2346)</f>
        <v>70.909523809523805</v>
      </c>
      <c r="Q2346" s="6"/>
      <c r="R2346" s="7"/>
      <c r="S2346" s="8"/>
      <c r="T2346" s="9"/>
      <c r="U2346" s="51"/>
      <c r="V2346" s="1"/>
      <c r="W2346" s="1"/>
      <c r="X2346" s="1"/>
      <c r="Y2346" s="1"/>
      <c r="Z2346" s="1"/>
      <c r="AA2346" s="1"/>
      <c r="AB2346" s="1"/>
      <c r="AC2346" s="1"/>
      <c r="AD2346" s="1"/>
      <c r="AE2346" s="1"/>
    </row>
    <row r="2347" spans="1:31">
      <c r="A2347" s="1"/>
      <c r="B2347" s="31">
        <f t="shared" si="1500"/>
        <v>2023</v>
      </c>
      <c r="C2347" s="81">
        <v>6</v>
      </c>
      <c r="D2347" s="34"/>
      <c r="E2347" s="35">
        <v>132</v>
      </c>
      <c r="F2347" s="35">
        <v>130</v>
      </c>
      <c r="G2347" s="35"/>
      <c r="H2347" s="35">
        <v>540314</v>
      </c>
      <c r="I2347" s="34">
        <v>531448</v>
      </c>
      <c r="J2347" s="34"/>
      <c r="K2347" s="72">
        <v>8919</v>
      </c>
      <c r="L2347" s="36">
        <f t="shared" si="1501"/>
        <v>200.26451563179728</v>
      </c>
      <c r="M2347" s="28">
        <f>IF(L2314=0,0,L2347/L2314*100)</f>
        <v>81.682266935333146</v>
      </c>
      <c r="N2347" s="37">
        <f t="shared" si="1502"/>
        <v>-26.11283140122902</v>
      </c>
      <c r="O2347" s="29">
        <f>IF(H2347=0,0,H2347/E2347)</f>
        <v>4093.287878787879</v>
      </c>
      <c r="P2347" s="30">
        <f>IF(K2347=0,0,K2347/E2347)</f>
        <v>67.568181818181813</v>
      </c>
      <c r="Q2347" s="6"/>
      <c r="R2347" s="7"/>
      <c r="S2347" s="8"/>
      <c r="T2347" s="9"/>
      <c r="U2347" s="51"/>
      <c r="V2347" s="1"/>
      <c r="W2347" s="1"/>
      <c r="X2347" s="1"/>
      <c r="Y2347" s="1"/>
      <c r="Z2347" s="1"/>
      <c r="AA2347" s="1"/>
      <c r="AB2347" s="1"/>
      <c r="AC2347" s="1"/>
      <c r="AD2347" s="1"/>
      <c r="AE2347" s="1"/>
    </row>
    <row r="2348" spans="1:31">
      <c r="A2348" s="1"/>
      <c r="B2348" s="31">
        <f t="shared" si="1500"/>
        <v>2024</v>
      </c>
      <c r="C2348" s="81">
        <v>17</v>
      </c>
      <c r="D2348" s="34"/>
      <c r="E2348" s="35">
        <v>254</v>
      </c>
      <c r="F2348" s="35">
        <v>229</v>
      </c>
      <c r="G2348" s="35"/>
      <c r="H2348" s="35">
        <v>1273188</v>
      </c>
      <c r="I2348" s="34">
        <v>1141914</v>
      </c>
      <c r="J2348" s="34"/>
      <c r="K2348" s="72">
        <v>16374</v>
      </c>
      <c r="L2348" s="36">
        <f t="shared" si="1501"/>
        <v>257.04650217662146</v>
      </c>
      <c r="M2348" s="28">
        <f>IF(L2314=0,0,L2348/L2314*100)</f>
        <v>104.84204323140108</v>
      </c>
      <c r="N2348" s="37">
        <f t="shared" si="1502"/>
        <v>28.353493561097221</v>
      </c>
      <c r="O2348" s="29">
        <f>IF(H2348=0,0,H2348/E2348)</f>
        <v>5012.5511811023625</v>
      </c>
      <c r="P2348" s="30">
        <f>IF(K2348=0,0,K2348/E2348)</f>
        <v>64.464566929133852</v>
      </c>
      <c r="Q2348" s="6"/>
      <c r="R2348" s="7"/>
      <c r="S2348" s="8"/>
      <c r="T2348" s="9"/>
      <c r="U2348" s="51"/>
      <c r="V2348" s="1"/>
      <c r="W2348" s="1"/>
      <c r="X2348" s="1"/>
      <c r="Y2348" s="1"/>
      <c r="Z2348" s="1"/>
      <c r="AA2348" s="1"/>
      <c r="AB2348" s="1"/>
      <c r="AC2348" s="1"/>
      <c r="AD2348" s="1"/>
      <c r="AE2348" s="1"/>
    </row>
    <row r="2349" spans="1:31">
      <c r="A2349" s="1"/>
      <c r="B2349" s="58" t="s">
        <v>93</v>
      </c>
      <c r="C2349" s="59">
        <v>11</v>
      </c>
      <c r="D2349" s="60">
        <v>10</v>
      </c>
      <c r="E2349" s="61">
        <v>480</v>
      </c>
      <c r="F2349" s="61">
        <v>469</v>
      </c>
      <c r="G2349" s="61">
        <v>461</v>
      </c>
      <c r="H2349" s="61">
        <v>1900489</v>
      </c>
      <c r="I2349" s="60">
        <v>1854669</v>
      </c>
      <c r="J2349" s="60">
        <v>1815252</v>
      </c>
      <c r="K2349" s="73">
        <v>20827</v>
      </c>
      <c r="L2349" s="63">
        <f t="shared" si="1385"/>
        <v>301.65643282373844</v>
      </c>
      <c r="M2349" s="62">
        <v>100</v>
      </c>
      <c r="N2349" s="63"/>
      <c r="O2349" s="64">
        <f t="shared" si="1386"/>
        <v>3959.3520833333332</v>
      </c>
      <c r="P2349" s="65">
        <f t="shared" si="1387"/>
        <v>43.389583333333334</v>
      </c>
      <c r="Q2349" s="6">
        <f t="shared" ref="Q2349:Q2364" si="1503">IF(F2349=0,0,F2349/E2349*100)</f>
        <v>97.708333333333329</v>
      </c>
      <c r="R2349" s="7">
        <f t="shared" ref="R2349:R2364" si="1504">IF(G2349=0,0,G2349/E2349*100)</f>
        <v>96.041666666666671</v>
      </c>
      <c r="S2349" s="8">
        <f t="shared" ref="S2349:S2364" si="1505">IF(I2349=0,0,I2349/H2349*100)</f>
        <v>97.589041557199224</v>
      </c>
      <c r="T2349" s="9">
        <f t="shared" ref="T2349:T2364" si="1506">E2349-F2349</f>
        <v>11</v>
      </c>
      <c r="U2349" s="51"/>
      <c r="V2349" s="1"/>
      <c r="W2349" s="1"/>
      <c r="X2349" s="1"/>
      <c r="Y2349" s="1"/>
      <c r="Z2349" s="1"/>
      <c r="AA2349" s="1"/>
      <c r="AB2349" s="1"/>
      <c r="AC2349" s="1"/>
      <c r="AD2349" s="1"/>
      <c r="AE2349" s="1"/>
    </row>
    <row r="2350" spans="1:31">
      <c r="A2350" s="1"/>
      <c r="B2350" s="31">
        <v>1991</v>
      </c>
      <c r="C2350" s="33">
        <v>11</v>
      </c>
      <c r="D2350" s="34">
        <v>4</v>
      </c>
      <c r="E2350" s="35">
        <v>365</v>
      </c>
      <c r="F2350" s="35">
        <v>338</v>
      </c>
      <c r="G2350" s="35">
        <v>303</v>
      </c>
      <c r="H2350" s="35">
        <v>1988529</v>
      </c>
      <c r="I2350" s="34">
        <v>1824301</v>
      </c>
      <c r="J2350" s="34">
        <v>1594329</v>
      </c>
      <c r="K2350" s="72">
        <v>23860</v>
      </c>
      <c r="L2350" s="36">
        <f t="shared" si="1385"/>
        <v>275.50877609471917</v>
      </c>
      <c r="M2350" s="28">
        <f>IF(L2349=0,0,L2350/L2349*100)</f>
        <v>91.331974430560976</v>
      </c>
      <c r="N2350" s="37">
        <f t="shared" ref="N2350:N2365" si="1507">IF(L2349=0,"     －",IF(L2350=0,"     －",(L2350-L2349)/L2349*100))</f>
        <v>-8.6680255694390151</v>
      </c>
      <c r="O2350" s="29">
        <f t="shared" si="1386"/>
        <v>5448.0246575342462</v>
      </c>
      <c r="P2350" s="30">
        <f t="shared" si="1387"/>
        <v>65.369863013698634</v>
      </c>
      <c r="Q2350" s="6">
        <f t="shared" si="1503"/>
        <v>92.602739726027394</v>
      </c>
      <c r="R2350" s="7">
        <f t="shared" si="1504"/>
        <v>83.013698630136986</v>
      </c>
      <c r="S2350" s="8">
        <f t="shared" si="1505"/>
        <v>91.741231835190746</v>
      </c>
      <c r="T2350" s="9">
        <f t="shared" si="1506"/>
        <v>27</v>
      </c>
      <c r="U2350" s="51"/>
      <c r="V2350" s="1"/>
      <c r="W2350" s="1"/>
      <c r="X2350" s="1"/>
      <c r="Y2350" s="1"/>
      <c r="Z2350" s="1"/>
      <c r="AA2350" s="1"/>
      <c r="AB2350" s="1"/>
      <c r="AC2350" s="1"/>
      <c r="AD2350" s="1"/>
      <c r="AE2350" s="1"/>
    </row>
    <row r="2351" spans="1:31">
      <c r="A2351" s="1"/>
      <c r="B2351" s="31">
        <v>1992</v>
      </c>
      <c r="C2351" s="33">
        <v>11</v>
      </c>
      <c r="D2351" s="34">
        <v>8</v>
      </c>
      <c r="E2351" s="35">
        <v>318</v>
      </c>
      <c r="F2351" s="35">
        <v>283</v>
      </c>
      <c r="G2351" s="35">
        <v>265</v>
      </c>
      <c r="H2351" s="35">
        <v>1493054</v>
      </c>
      <c r="I2351" s="34">
        <v>1320221</v>
      </c>
      <c r="J2351" s="34">
        <v>1229189</v>
      </c>
      <c r="K2351" s="72">
        <v>20161</v>
      </c>
      <c r="L2351" s="36">
        <f t="shared" si="1385"/>
        <v>244.81464471603593</v>
      </c>
      <c r="M2351" s="28">
        <f>IF(L2349=0,0,L2351/L2349*100)</f>
        <v>81.156779062982594</v>
      </c>
      <c r="N2351" s="37">
        <f t="shared" si="1507"/>
        <v>-11.140890614726073</v>
      </c>
      <c r="O2351" s="29">
        <f t="shared" si="1386"/>
        <v>4695.1383647798739</v>
      </c>
      <c r="P2351" s="30">
        <f t="shared" si="1387"/>
        <v>63.399371069182386</v>
      </c>
      <c r="Q2351" s="6">
        <f t="shared" si="1503"/>
        <v>88.993710691823907</v>
      </c>
      <c r="R2351" s="7">
        <f t="shared" si="1504"/>
        <v>83.333333333333343</v>
      </c>
      <c r="S2351" s="8">
        <f t="shared" si="1505"/>
        <v>88.424196311720806</v>
      </c>
      <c r="T2351" s="9">
        <f t="shared" si="1506"/>
        <v>35</v>
      </c>
      <c r="U2351" s="51"/>
      <c r="V2351" s="1"/>
      <c r="W2351" s="1"/>
      <c r="X2351" s="1"/>
      <c r="Y2351" s="1"/>
      <c r="Z2351" s="1"/>
      <c r="AA2351" s="1"/>
      <c r="AB2351" s="1"/>
      <c r="AC2351" s="1"/>
      <c r="AD2351" s="1"/>
      <c r="AE2351" s="1"/>
    </row>
    <row r="2352" spans="1:31">
      <c r="A2352" s="1"/>
      <c r="B2352" s="31">
        <f>B2351+1</f>
        <v>1993</v>
      </c>
      <c r="C2352" s="33">
        <v>20</v>
      </c>
      <c r="D2352" s="34">
        <v>13</v>
      </c>
      <c r="E2352" s="35">
        <v>884</v>
      </c>
      <c r="F2352" s="35">
        <v>811</v>
      </c>
      <c r="G2352" s="35">
        <v>756</v>
      </c>
      <c r="H2352" s="35">
        <v>3784121</v>
      </c>
      <c r="I2352" s="34">
        <v>3478541</v>
      </c>
      <c r="J2352" s="34">
        <v>3252111</v>
      </c>
      <c r="K2352" s="72">
        <v>55054</v>
      </c>
      <c r="L2352" s="36">
        <f t="shared" si="1385"/>
        <v>227.22184617611796</v>
      </c>
      <c r="M2352" s="28">
        <f>IF(L2349=0,0,L2352/L2349*100)</f>
        <v>75.324714294717694</v>
      </c>
      <c r="N2352" s="37">
        <f t="shared" si="1507"/>
        <v>-7.1861708111147147</v>
      </c>
      <c r="O2352" s="29">
        <f t="shared" si="1386"/>
        <v>4280.679864253394</v>
      </c>
      <c r="P2352" s="30">
        <f t="shared" si="1387"/>
        <v>62.278280542986423</v>
      </c>
      <c r="Q2352" s="6">
        <f t="shared" si="1503"/>
        <v>91.742081447963798</v>
      </c>
      <c r="R2352" s="7">
        <f t="shared" si="1504"/>
        <v>85.520361990950221</v>
      </c>
      <c r="S2352" s="8">
        <f t="shared" si="1505"/>
        <v>91.924676827194489</v>
      </c>
      <c r="T2352" s="9">
        <f t="shared" si="1506"/>
        <v>73</v>
      </c>
      <c r="U2352" s="51"/>
      <c r="V2352" s="1"/>
      <c r="W2352" s="1"/>
      <c r="X2352" s="1"/>
      <c r="Y2352" s="1"/>
      <c r="Z2352" s="1"/>
      <c r="AA2352" s="1"/>
      <c r="AB2352" s="1"/>
      <c r="AC2352" s="1"/>
      <c r="AD2352" s="1"/>
      <c r="AE2352" s="1"/>
    </row>
    <row r="2353" spans="1:31">
      <c r="A2353" s="1"/>
      <c r="B2353" s="31">
        <f t="shared" ref="B2353:B2373" si="1508">B2352+1</f>
        <v>1994</v>
      </c>
      <c r="C2353" s="33">
        <v>43</v>
      </c>
      <c r="D2353" s="34">
        <v>27</v>
      </c>
      <c r="E2353" s="35">
        <v>1613</v>
      </c>
      <c r="F2353" s="35">
        <v>1471</v>
      </c>
      <c r="G2353" s="35">
        <v>1337</v>
      </c>
      <c r="H2353" s="35">
        <v>6668469</v>
      </c>
      <c r="I2353" s="34">
        <v>6106858</v>
      </c>
      <c r="J2353" s="34">
        <v>5587233</v>
      </c>
      <c r="K2353" s="72">
        <v>104265</v>
      </c>
      <c r="L2353" s="36">
        <f t="shared" si="1385"/>
        <v>211.42753033923177</v>
      </c>
      <c r="M2353" s="28">
        <f>IF(L2349=0,0,L2353/L2349*100)</f>
        <v>70.088851863726532</v>
      </c>
      <c r="N2353" s="37">
        <f t="shared" si="1507"/>
        <v>-6.9510551483875114</v>
      </c>
      <c r="O2353" s="29">
        <f t="shared" si="1386"/>
        <v>4134.2027278363303</v>
      </c>
      <c r="P2353" s="30">
        <f t="shared" si="1387"/>
        <v>64.640421574705513</v>
      </c>
      <c r="Q2353" s="6">
        <f t="shared" si="1503"/>
        <v>91.196528208307498</v>
      </c>
      <c r="R2353" s="7">
        <f t="shared" si="1504"/>
        <v>82.889026658400496</v>
      </c>
      <c r="S2353" s="8">
        <f t="shared" si="1505"/>
        <v>91.578111857459334</v>
      </c>
      <c r="T2353" s="9">
        <f t="shared" si="1506"/>
        <v>142</v>
      </c>
      <c r="U2353" s="51"/>
      <c r="V2353" s="1"/>
      <c r="W2353" s="1"/>
      <c r="X2353" s="1"/>
      <c r="Y2353" s="1"/>
      <c r="Z2353" s="1"/>
      <c r="AA2353" s="1"/>
      <c r="AB2353" s="1"/>
      <c r="AC2353" s="1"/>
      <c r="AD2353" s="1"/>
      <c r="AE2353" s="1"/>
    </row>
    <row r="2354" spans="1:31">
      <c r="A2354" s="1"/>
      <c r="B2354" s="31">
        <f t="shared" si="1508"/>
        <v>1995</v>
      </c>
      <c r="C2354" s="33">
        <v>26</v>
      </c>
      <c r="D2354" s="34">
        <v>19</v>
      </c>
      <c r="E2354" s="35">
        <v>995</v>
      </c>
      <c r="F2354" s="35">
        <v>949</v>
      </c>
      <c r="G2354" s="35">
        <v>777</v>
      </c>
      <c r="H2354" s="35">
        <v>3630374</v>
      </c>
      <c r="I2354" s="34">
        <v>3464742</v>
      </c>
      <c r="J2354" s="34">
        <v>2816423</v>
      </c>
      <c r="K2354" s="72">
        <v>64162</v>
      </c>
      <c r="L2354" s="36">
        <f t="shared" si="1385"/>
        <v>187.04556843178204</v>
      </c>
      <c r="M2354" s="28">
        <f>IF(L2349=0,0,L2354/L2349*100)</f>
        <v>62.006159351846165</v>
      </c>
      <c r="N2354" s="37">
        <f t="shared" si="1507"/>
        <v>-11.532065794993345</v>
      </c>
      <c r="O2354" s="29">
        <f t="shared" si="1386"/>
        <v>3648.6170854271359</v>
      </c>
      <c r="P2354" s="30">
        <f t="shared" si="1387"/>
        <v>64.484422110552771</v>
      </c>
      <c r="Q2354" s="6">
        <f t="shared" si="1503"/>
        <v>95.37688442211055</v>
      </c>
      <c r="R2354" s="7">
        <f t="shared" si="1504"/>
        <v>78.090452261306524</v>
      </c>
      <c r="S2354" s="8">
        <f t="shared" si="1505"/>
        <v>95.437605051160006</v>
      </c>
      <c r="T2354" s="9">
        <f t="shared" si="1506"/>
        <v>46</v>
      </c>
      <c r="U2354" s="51"/>
      <c r="V2354" s="1"/>
      <c r="W2354" s="1"/>
      <c r="X2354" s="1"/>
      <c r="Y2354" s="1"/>
      <c r="Z2354" s="1"/>
      <c r="AA2354" s="1"/>
      <c r="AB2354" s="1"/>
      <c r="AC2354" s="1"/>
      <c r="AD2354" s="1"/>
      <c r="AE2354" s="1"/>
    </row>
    <row r="2355" spans="1:31">
      <c r="A2355" s="1"/>
      <c r="B2355" s="31">
        <f t="shared" si="1508"/>
        <v>1996</v>
      </c>
      <c r="C2355" s="33">
        <v>29</v>
      </c>
      <c r="D2355" s="34">
        <v>26</v>
      </c>
      <c r="E2355" s="35">
        <v>1080</v>
      </c>
      <c r="F2355" s="35">
        <v>1057</v>
      </c>
      <c r="G2355" s="35">
        <v>950</v>
      </c>
      <c r="H2355" s="35">
        <v>4060010</v>
      </c>
      <c r="I2355" s="34">
        <v>3980899</v>
      </c>
      <c r="J2355" s="34">
        <v>3583179</v>
      </c>
      <c r="K2355" s="72">
        <v>73704</v>
      </c>
      <c r="L2355" s="36">
        <f t="shared" si="1385"/>
        <v>182.10001977911648</v>
      </c>
      <c r="M2355" s="28">
        <f>IF(L2349=0,0,L2355/L2349*100)</f>
        <v>60.366695340960874</v>
      </c>
      <c r="N2355" s="37">
        <f t="shared" si="1507"/>
        <v>-2.6440341218077408</v>
      </c>
      <c r="O2355" s="29">
        <f t="shared" si="1386"/>
        <v>3759.2685185185187</v>
      </c>
      <c r="P2355" s="30">
        <f t="shared" si="1387"/>
        <v>68.24444444444444</v>
      </c>
      <c r="Q2355" s="6">
        <f t="shared" si="1503"/>
        <v>97.870370370370381</v>
      </c>
      <c r="R2355" s="7">
        <f t="shared" si="1504"/>
        <v>87.962962962962962</v>
      </c>
      <c r="S2355" s="8">
        <f t="shared" si="1505"/>
        <v>98.051458001334964</v>
      </c>
      <c r="T2355" s="9">
        <f t="shared" si="1506"/>
        <v>23</v>
      </c>
      <c r="U2355" s="51"/>
      <c r="V2355" s="1"/>
      <c r="W2355" s="1"/>
      <c r="X2355" s="1"/>
      <c r="Y2355" s="1"/>
      <c r="Z2355" s="1"/>
      <c r="AA2355" s="1"/>
      <c r="AB2355" s="1"/>
      <c r="AC2355" s="1"/>
      <c r="AD2355" s="1"/>
      <c r="AE2355" s="1"/>
    </row>
    <row r="2356" spans="1:31">
      <c r="A2356" s="1"/>
      <c r="B2356" s="31">
        <f t="shared" si="1508"/>
        <v>1997</v>
      </c>
      <c r="C2356" s="33">
        <v>22</v>
      </c>
      <c r="D2356">
        <v>18</v>
      </c>
      <c r="E2356" s="35">
        <v>1346</v>
      </c>
      <c r="F2356" s="35">
        <v>1247</v>
      </c>
      <c r="G2356" s="35">
        <v>1193</v>
      </c>
      <c r="H2356" s="35">
        <v>5839357</v>
      </c>
      <c r="I2356" s="34">
        <v>5526927</v>
      </c>
      <c r="J2356" s="34">
        <v>5308944</v>
      </c>
      <c r="K2356" s="72">
        <v>103693</v>
      </c>
      <c r="L2356" s="36">
        <f t="shared" si="1385"/>
        <v>186.16135692341817</v>
      </c>
      <c r="M2356" s="28">
        <f>IF(L2349=0,0,L2356/L2349*100)</f>
        <v>61.71304062068338</v>
      </c>
      <c r="N2356" s="37">
        <f t="shared" si="1507"/>
        <v>2.2302782554488494</v>
      </c>
      <c r="O2356" s="29">
        <f t="shared" si="1386"/>
        <v>4338.3038632986627</v>
      </c>
      <c r="P2356" s="30">
        <f t="shared" si="1387"/>
        <v>77.037890044576528</v>
      </c>
      <c r="Q2356" s="6">
        <f t="shared" si="1503"/>
        <v>92.644873699851416</v>
      </c>
      <c r="R2356" s="7">
        <f t="shared" si="1504"/>
        <v>88.632986627043081</v>
      </c>
      <c r="S2356" s="8">
        <f t="shared" si="1505"/>
        <v>94.64958213721134</v>
      </c>
      <c r="T2356" s="9">
        <f t="shared" si="1506"/>
        <v>99</v>
      </c>
      <c r="U2356" s="51"/>
      <c r="V2356" s="1"/>
      <c r="W2356" s="1"/>
      <c r="X2356" s="1"/>
      <c r="Y2356" s="1"/>
      <c r="Z2356" s="1"/>
      <c r="AA2356" s="1"/>
      <c r="AB2356" s="1"/>
      <c r="AC2356" s="1"/>
      <c r="AD2356" s="1"/>
      <c r="AE2356" s="1"/>
    </row>
    <row r="2357" spans="1:31">
      <c r="A2357" s="1"/>
      <c r="B2357" s="31">
        <f t="shared" si="1508"/>
        <v>1998</v>
      </c>
      <c r="C2357" s="33">
        <v>26</v>
      </c>
      <c r="D2357" s="34">
        <v>13</v>
      </c>
      <c r="E2357" s="35">
        <v>748</v>
      </c>
      <c r="F2357" s="35">
        <v>668</v>
      </c>
      <c r="G2357" s="35">
        <v>580</v>
      </c>
      <c r="H2357" s="35">
        <v>2685560</v>
      </c>
      <c r="I2357" s="34">
        <v>2402380</v>
      </c>
      <c r="J2357" s="34">
        <v>2077740</v>
      </c>
      <c r="K2357" s="72">
        <v>52247</v>
      </c>
      <c r="L2357" s="36">
        <f t="shared" si="1385"/>
        <v>169.92115407200413</v>
      </c>
      <c r="M2357" s="28">
        <f>IF(L2349=0,0,L2357/L2349*100)</f>
        <v>56.329365325118438</v>
      </c>
      <c r="N2357" s="37">
        <f t="shared" si="1507"/>
        <v>-8.7237239348737816</v>
      </c>
      <c r="O2357" s="29">
        <f t="shared" si="1386"/>
        <v>3590.3208556149734</v>
      </c>
      <c r="P2357" s="30">
        <f t="shared" si="1387"/>
        <v>69.848930481283418</v>
      </c>
      <c r="Q2357" s="6">
        <f t="shared" si="1503"/>
        <v>89.304812834224606</v>
      </c>
      <c r="R2357" s="7">
        <f t="shared" si="1504"/>
        <v>77.54010695187165</v>
      </c>
      <c r="S2357" s="8">
        <f t="shared" si="1505"/>
        <v>89.455458079506698</v>
      </c>
      <c r="T2357" s="9">
        <f t="shared" si="1506"/>
        <v>80</v>
      </c>
      <c r="U2357" s="51"/>
      <c r="V2357" s="1"/>
      <c r="W2357" s="1"/>
      <c r="X2357" s="1"/>
      <c r="Y2357" s="1"/>
      <c r="Z2357" s="1"/>
      <c r="AA2357" s="1"/>
      <c r="AB2357" s="1"/>
      <c r="AC2357" s="1"/>
      <c r="AD2357" s="1"/>
      <c r="AE2357" s="1"/>
    </row>
    <row r="2358" spans="1:31">
      <c r="A2358" s="1"/>
      <c r="B2358" s="31">
        <f t="shared" si="1508"/>
        <v>1999</v>
      </c>
      <c r="C2358" s="33">
        <v>36</v>
      </c>
      <c r="D2358" s="34">
        <v>23</v>
      </c>
      <c r="E2358" s="35">
        <v>1530</v>
      </c>
      <c r="F2358" s="35">
        <v>1422</v>
      </c>
      <c r="G2358" s="35">
        <v>1326</v>
      </c>
      <c r="H2358" s="35">
        <v>5355230</v>
      </c>
      <c r="I2358" s="34">
        <v>4974290</v>
      </c>
      <c r="J2358" s="34">
        <v>4668970</v>
      </c>
      <c r="K2358" s="72">
        <v>107140</v>
      </c>
      <c r="L2358" s="36">
        <f t="shared" si="1385"/>
        <v>165.23438705805489</v>
      </c>
      <c r="M2358" s="28">
        <f>IF(L2349=0,0,L2358/L2349*100)</f>
        <v>54.775688193131742</v>
      </c>
      <c r="N2358" s="37">
        <f t="shared" si="1507"/>
        <v>-2.7582010253786398</v>
      </c>
      <c r="O2358" s="29">
        <f t="shared" si="1386"/>
        <v>3500.1503267973858</v>
      </c>
      <c r="P2358" s="30">
        <f t="shared" si="1387"/>
        <v>70.026143790849673</v>
      </c>
      <c r="Q2358" s="6">
        <f t="shared" si="1503"/>
        <v>92.941176470588232</v>
      </c>
      <c r="R2358" s="7">
        <f t="shared" si="1504"/>
        <v>86.666666666666671</v>
      </c>
      <c r="S2358" s="8">
        <f t="shared" si="1505"/>
        <v>92.886580034844442</v>
      </c>
      <c r="T2358" s="9">
        <f t="shared" si="1506"/>
        <v>108</v>
      </c>
      <c r="U2358" s="51"/>
      <c r="V2358" s="1"/>
      <c r="W2358" s="1"/>
      <c r="X2358" s="1"/>
      <c r="Y2358" s="1"/>
      <c r="Z2358" s="1"/>
      <c r="AA2358" s="1"/>
      <c r="AB2358" s="1"/>
      <c r="AC2358" s="1"/>
      <c r="AD2358" s="1"/>
      <c r="AE2358" s="1"/>
    </row>
    <row r="2359" spans="1:31">
      <c r="A2359" s="1"/>
      <c r="B2359" s="31">
        <f t="shared" si="1508"/>
        <v>2000</v>
      </c>
      <c r="C2359" s="33">
        <v>39</v>
      </c>
      <c r="D2359" s="34">
        <v>25</v>
      </c>
      <c r="E2359" s="35">
        <v>1828</v>
      </c>
      <c r="F2359" s="35">
        <v>1651</v>
      </c>
      <c r="G2359" s="35">
        <v>1514</v>
      </c>
      <c r="H2359" s="35">
        <v>6003150</v>
      </c>
      <c r="I2359" s="34">
        <v>5398630</v>
      </c>
      <c r="J2359" s="34">
        <v>4877350</v>
      </c>
      <c r="K2359" s="72">
        <v>135617</v>
      </c>
      <c r="L2359" s="36">
        <f t="shared" si="1385"/>
        <v>146.33189944475987</v>
      </c>
      <c r="M2359" s="28">
        <f>IF(L2349=0,0,L2359/L2349*100)</f>
        <v>48.509457622030354</v>
      </c>
      <c r="N2359" s="37">
        <f t="shared" si="1507"/>
        <v>-11.439802543434048</v>
      </c>
      <c r="O2359" s="29">
        <f t="shared" si="1386"/>
        <v>3283.9989059080963</v>
      </c>
      <c r="P2359" s="30">
        <f t="shared" si="1387"/>
        <v>74.188730853391689</v>
      </c>
      <c r="Q2359" s="6">
        <f t="shared" si="1503"/>
        <v>90.317286652078778</v>
      </c>
      <c r="R2359" s="7">
        <f t="shared" si="1504"/>
        <v>82.822757111597383</v>
      </c>
      <c r="S2359" s="8">
        <f t="shared" si="1505"/>
        <v>89.929953441110086</v>
      </c>
      <c r="T2359" s="9">
        <f t="shared" si="1506"/>
        <v>177</v>
      </c>
      <c r="U2359" s="51"/>
      <c r="V2359" s="1"/>
      <c r="W2359" s="1"/>
      <c r="X2359" s="1"/>
      <c r="Y2359" s="1"/>
      <c r="Z2359" s="1"/>
      <c r="AA2359" s="1"/>
      <c r="AB2359" s="1"/>
      <c r="AC2359" s="1"/>
      <c r="AD2359" s="1"/>
      <c r="AE2359" s="1"/>
    </row>
    <row r="2360" spans="1:31">
      <c r="A2360" s="1"/>
      <c r="B2360" s="31">
        <f t="shared" si="1508"/>
        <v>2001</v>
      </c>
      <c r="C2360" s="33">
        <v>49</v>
      </c>
      <c r="D2360" s="34"/>
      <c r="E2360" s="35">
        <v>1669</v>
      </c>
      <c r="F2360" s="35">
        <v>1461</v>
      </c>
      <c r="G2360" s="35">
        <v>1269</v>
      </c>
      <c r="H2360" s="35">
        <v>5782873</v>
      </c>
      <c r="I2360" s="34">
        <v>5092642</v>
      </c>
      <c r="J2360" s="34"/>
      <c r="K2360" s="72">
        <v>128087</v>
      </c>
      <c r="L2360" s="36">
        <f t="shared" si="1385"/>
        <v>149.24938444916344</v>
      </c>
      <c r="M2360" s="28">
        <f>IF(L2349=0,0,L2360/L2349*100)</f>
        <v>49.47661253303081</v>
      </c>
      <c r="N2360" s="37">
        <f t="shared" si="1507"/>
        <v>1.9937450518127942</v>
      </c>
      <c r="O2360" s="29">
        <f t="shared" si="1386"/>
        <v>3464.8729778310367</v>
      </c>
      <c r="P2360" s="30">
        <f t="shared" si="1387"/>
        <v>76.744757339724387</v>
      </c>
      <c r="Q2360" s="6">
        <f t="shared" si="1503"/>
        <v>87.537447573397245</v>
      </c>
      <c r="R2360" s="7">
        <f t="shared" si="1504"/>
        <v>76.033553025763936</v>
      </c>
      <c r="S2360" s="8">
        <f t="shared" si="1505"/>
        <v>88.064219982005483</v>
      </c>
      <c r="T2360" s="9">
        <f t="shared" si="1506"/>
        <v>208</v>
      </c>
      <c r="U2360" s="51"/>
      <c r="V2360" s="1"/>
      <c r="W2360" s="1"/>
      <c r="X2360" s="1"/>
      <c r="Y2360" s="1"/>
      <c r="Z2360" s="1"/>
      <c r="AA2360" s="1"/>
      <c r="AB2360" s="1"/>
      <c r="AC2360" s="1"/>
      <c r="AD2360" s="1"/>
      <c r="AE2360" s="1"/>
    </row>
    <row r="2361" spans="1:31">
      <c r="A2361" s="1"/>
      <c r="B2361" s="31">
        <f t="shared" si="1508"/>
        <v>2002</v>
      </c>
      <c r="C2361" s="33">
        <v>50</v>
      </c>
      <c r="D2361" s="34"/>
      <c r="E2361" s="35">
        <v>1673</v>
      </c>
      <c r="F2361" s="35">
        <v>1506</v>
      </c>
      <c r="G2361" s="35">
        <v>1358</v>
      </c>
      <c r="H2361" s="35">
        <v>5362789</v>
      </c>
      <c r="I2361" s="34">
        <v>4808357</v>
      </c>
      <c r="J2361" s="34"/>
      <c r="K2361" s="72">
        <v>128465</v>
      </c>
      <c r="L2361" s="36">
        <f t="shared" si="1385"/>
        <v>138.00023835612814</v>
      </c>
      <c r="M2361" s="28">
        <f>IF(L2349=0,0,L2361/L2349*100)</f>
        <v>45.747487320041131</v>
      </c>
      <c r="N2361" s="37">
        <f t="shared" si="1507"/>
        <v>-7.537147395651024</v>
      </c>
      <c r="O2361" s="29">
        <f t="shared" si="1386"/>
        <v>3205.4925283921098</v>
      </c>
      <c r="P2361" s="30">
        <f t="shared" si="1387"/>
        <v>76.787208607292285</v>
      </c>
      <c r="Q2361" s="6">
        <f t="shared" si="1503"/>
        <v>90.017931858936038</v>
      </c>
      <c r="R2361" s="7">
        <f t="shared" si="1504"/>
        <v>81.171548117154813</v>
      </c>
      <c r="S2361" s="8">
        <f t="shared" si="1505"/>
        <v>89.66149889544414</v>
      </c>
      <c r="T2361" s="9">
        <f t="shared" si="1506"/>
        <v>167</v>
      </c>
      <c r="U2361" s="51"/>
      <c r="V2361" s="1"/>
      <c r="W2361" s="1"/>
      <c r="X2361" s="1"/>
      <c r="Y2361" s="1"/>
      <c r="Z2361" s="1"/>
      <c r="AA2361" s="1"/>
      <c r="AB2361" s="1"/>
      <c r="AC2361" s="1"/>
      <c r="AD2361" s="1"/>
      <c r="AE2361" s="1"/>
    </row>
    <row r="2362" spans="1:31">
      <c r="A2362" s="1"/>
      <c r="B2362" s="31">
        <f t="shared" si="1508"/>
        <v>2003</v>
      </c>
      <c r="C2362" s="33">
        <v>53</v>
      </c>
      <c r="D2362" s="34"/>
      <c r="E2362" s="35">
        <v>1854</v>
      </c>
      <c r="F2362" s="35">
        <v>1768</v>
      </c>
      <c r="G2362" s="35"/>
      <c r="H2362" s="35">
        <v>6204103</v>
      </c>
      <c r="I2362" s="34">
        <v>5920583</v>
      </c>
      <c r="J2362" s="34"/>
      <c r="K2362" s="72">
        <v>141722</v>
      </c>
      <c r="L2362" s="36">
        <f t="shared" si="1385"/>
        <v>144.7157083257363</v>
      </c>
      <c r="M2362" s="28">
        <f>IF(L2349=0,0,L2362/L2349*100)</f>
        <v>47.973685484206285</v>
      </c>
      <c r="N2362" s="37">
        <f t="shared" si="1507"/>
        <v>4.8662741815546671</v>
      </c>
      <c r="O2362" s="29">
        <f t="shared" si="1386"/>
        <v>3346.3338727076593</v>
      </c>
      <c r="P2362" s="30">
        <f t="shared" si="1387"/>
        <v>76.441208198489747</v>
      </c>
      <c r="Q2362" s="15">
        <f t="shared" si="1503"/>
        <v>95.361380798273998</v>
      </c>
      <c r="R2362" s="16">
        <f t="shared" si="1504"/>
        <v>0</v>
      </c>
      <c r="S2362" s="17">
        <f t="shared" si="1505"/>
        <v>95.430121002181949</v>
      </c>
      <c r="T2362" s="18">
        <f t="shared" si="1506"/>
        <v>86</v>
      </c>
      <c r="U2362" s="51"/>
      <c r="V2362" s="1"/>
      <c r="W2362" s="1"/>
      <c r="X2362" s="1"/>
      <c r="Y2362" s="1"/>
      <c r="Z2362" s="1"/>
      <c r="AA2362" s="1"/>
      <c r="AB2362" s="1"/>
      <c r="AC2362" s="1"/>
      <c r="AD2362" s="1"/>
      <c r="AE2362" s="1"/>
    </row>
    <row r="2363" spans="1:31">
      <c r="A2363" s="1"/>
      <c r="B2363" s="31">
        <f t="shared" si="1508"/>
        <v>2004</v>
      </c>
      <c r="C2363" s="33">
        <v>35</v>
      </c>
      <c r="D2363" s="34"/>
      <c r="E2363" s="35">
        <v>1346</v>
      </c>
      <c r="F2363" s="35">
        <v>1248</v>
      </c>
      <c r="G2363" s="35"/>
      <c r="H2363" s="35">
        <v>4638999</v>
      </c>
      <c r="I2363" s="34">
        <v>4326125</v>
      </c>
      <c r="J2363" s="34"/>
      <c r="K2363" s="72">
        <v>104327</v>
      </c>
      <c r="L2363" s="36">
        <f t="shared" si="1385"/>
        <v>146.99464294209554</v>
      </c>
      <c r="M2363" s="28">
        <f>IF(L2349=0,0,L2363/L2349*100)</f>
        <v>48.729159052273985</v>
      </c>
      <c r="N2363" s="37">
        <f t="shared" si="1507"/>
        <v>1.5747665838940237</v>
      </c>
      <c r="O2363" s="29">
        <f t="shared" si="1386"/>
        <v>3446.5074294205051</v>
      </c>
      <c r="P2363" s="30">
        <f t="shared" si="1387"/>
        <v>77.508915304606248</v>
      </c>
      <c r="Q2363" s="6">
        <f t="shared" si="1503"/>
        <v>92.719167904903415</v>
      </c>
      <c r="R2363" s="7">
        <f t="shared" si="1504"/>
        <v>0</v>
      </c>
      <c r="S2363" s="8">
        <f t="shared" si="1505"/>
        <v>93.255570867766949</v>
      </c>
      <c r="T2363" s="9">
        <f t="shared" si="1506"/>
        <v>98</v>
      </c>
      <c r="U2363" s="51"/>
      <c r="V2363" s="1"/>
      <c r="W2363" s="1"/>
      <c r="X2363" s="1"/>
      <c r="Y2363" s="1"/>
      <c r="Z2363" s="1"/>
      <c r="AA2363" s="1"/>
      <c r="AB2363" s="1"/>
      <c r="AC2363" s="1"/>
      <c r="AD2363" s="1"/>
      <c r="AE2363" s="1"/>
    </row>
    <row r="2364" spans="1:31">
      <c r="A2364" s="1"/>
      <c r="B2364" s="31">
        <f t="shared" si="1508"/>
        <v>2005</v>
      </c>
      <c r="C2364" s="33">
        <v>54</v>
      </c>
      <c r="D2364" s="34"/>
      <c r="E2364" s="35">
        <v>2203</v>
      </c>
      <c r="F2364" s="35">
        <v>2149</v>
      </c>
      <c r="G2364" s="35"/>
      <c r="H2364" s="35">
        <v>7519367</v>
      </c>
      <c r="I2364" s="34">
        <v>7356237</v>
      </c>
      <c r="J2364" s="34"/>
      <c r="K2364" s="72">
        <v>165265</v>
      </c>
      <c r="L2364" s="36">
        <f t="shared" si="1385"/>
        <v>150.40917944670682</v>
      </c>
      <c r="M2364" s="28">
        <f>IF(L2349=0,0,L2364/L2349*100)</f>
        <v>49.861088006232826</v>
      </c>
      <c r="N2364" s="37">
        <f t="shared" si="1507"/>
        <v>2.3228986011118375</v>
      </c>
      <c r="O2364" s="29">
        <f t="shared" si="1386"/>
        <v>3413.2396731729459</v>
      </c>
      <c r="P2364" s="30">
        <f t="shared" si="1387"/>
        <v>75.018157058556511</v>
      </c>
      <c r="Q2364" s="6">
        <f t="shared" si="1503"/>
        <v>97.548797094870636</v>
      </c>
      <c r="R2364" s="7">
        <f t="shared" si="1504"/>
        <v>0</v>
      </c>
      <c r="S2364" s="8">
        <f t="shared" si="1505"/>
        <v>97.830535469275532</v>
      </c>
      <c r="T2364" s="9">
        <f t="shared" si="1506"/>
        <v>54</v>
      </c>
      <c r="U2364" s="51"/>
      <c r="V2364" s="1"/>
      <c r="W2364" s="1"/>
      <c r="X2364" s="1"/>
      <c r="Y2364" s="1"/>
      <c r="Z2364" s="1"/>
      <c r="AA2364" s="1"/>
      <c r="AB2364" s="1"/>
      <c r="AC2364" s="1"/>
      <c r="AD2364" s="1"/>
      <c r="AE2364" s="1"/>
    </row>
    <row r="2365" spans="1:31">
      <c r="A2365" s="1"/>
      <c r="B2365" s="31">
        <f t="shared" si="1508"/>
        <v>2006</v>
      </c>
      <c r="C2365" s="33">
        <v>55</v>
      </c>
      <c r="D2365" s="34">
        <v>0</v>
      </c>
      <c r="E2365" s="35">
        <v>1701</v>
      </c>
      <c r="F2365" s="35">
        <v>1615</v>
      </c>
      <c r="G2365" s="35">
        <v>0</v>
      </c>
      <c r="H2365" s="35">
        <v>5833567</v>
      </c>
      <c r="I2365" s="34">
        <v>5566555</v>
      </c>
      <c r="J2365" s="34">
        <v>0</v>
      </c>
      <c r="K2365" s="72">
        <v>123359</v>
      </c>
      <c r="L2365" s="36">
        <f t="shared" ref="L2365:L2370" si="1509">IF(H2365=0,0,H2365/K2365*3.30578)</f>
        <v>156.32818940863658</v>
      </c>
      <c r="M2365" s="28">
        <f>IF(L2349=0,0,L2365/L2349*100)</f>
        <v>51.823257321345132</v>
      </c>
      <c r="N2365" s="37">
        <f t="shared" si="1507"/>
        <v>3.9352717591461839</v>
      </c>
      <c r="O2365" s="29">
        <f t="shared" ref="O2365:O2378" si="1510">IF(H2365=0,0,H2365/E2365)</f>
        <v>3429.4926513815403</v>
      </c>
      <c r="P2365" s="30">
        <f t="shared" ref="P2365:P2378" si="1511">IF(K2365=0,0,K2365/E2365)</f>
        <v>72.521457965902414</v>
      </c>
      <c r="Q2365" s="6"/>
      <c r="R2365" s="7"/>
      <c r="S2365" s="8"/>
      <c r="T2365" s="9"/>
      <c r="U2365" s="51"/>
      <c r="V2365" s="1"/>
      <c r="W2365" s="1"/>
      <c r="X2365" s="1"/>
      <c r="Y2365" s="1"/>
      <c r="Z2365" s="1"/>
      <c r="AA2365" s="1"/>
      <c r="AB2365" s="1"/>
      <c r="AC2365" s="1"/>
      <c r="AD2365" s="1"/>
      <c r="AE2365" s="1"/>
    </row>
    <row r="2366" spans="1:31">
      <c r="A2366" s="1"/>
      <c r="B2366" s="31">
        <f t="shared" si="1508"/>
        <v>2007</v>
      </c>
      <c r="C2366" s="33">
        <v>44</v>
      </c>
      <c r="D2366" s="34"/>
      <c r="E2366" s="35">
        <v>1006</v>
      </c>
      <c r="F2366" s="35">
        <v>940</v>
      </c>
      <c r="G2366" s="35"/>
      <c r="H2366" s="35">
        <v>3882582</v>
      </c>
      <c r="I2366" s="34">
        <v>3604164</v>
      </c>
      <c r="J2366" s="34"/>
      <c r="K2366" s="72">
        <v>73601</v>
      </c>
      <c r="L2366" s="36">
        <f t="shared" si="1509"/>
        <v>174.38570024809445</v>
      </c>
      <c r="M2366" s="28">
        <f>IF(L2349=0,0,L2366/L2349*100)</f>
        <v>57.809375591864189</v>
      </c>
      <c r="N2366" s="37">
        <f>IF(L2365=0,"     －",IF(L2366=0,"     －",(L2366-L2365)/L2365*100))</f>
        <v>11.551026662412212</v>
      </c>
      <c r="O2366" s="29">
        <f t="shared" si="1510"/>
        <v>3859.4254473161036</v>
      </c>
      <c r="P2366" s="30">
        <f t="shared" si="1511"/>
        <v>73.162027833001986</v>
      </c>
      <c r="Q2366" s="6"/>
      <c r="R2366" s="7"/>
      <c r="S2366" s="8"/>
      <c r="T2366" s="9"/>
      <c r="U2366" s="51"/>
      <c r="V2366" s="1"/>
      <c r="W2366" s="1"/>
      <c r="X2366" s="1"/>
      <c r="Y2366" s="1"/>
      <c r="Z2366" s="1"/>
      <c r="AA2366" s="1"/>
      <c r="AB2366" s="1"/>
      <c r="AC2366" s="1"/>
      <c r="AD2366" s="1"/>
      <c r="AE2366" s="1"/>
    </row>
    <row r="2367" spans="1:31">
      <c r="A2367" s="1"/>
      <c r="B2367" s="31">
        <f t="shared" si="1508"/>
        <v>2008</v>
      </c>
      <c r="C2367" s="33">
        <v>27</v>
      </c>
      <c r="D2367" s="34"/>
      <c r="E2367" s="35">
        <v>409</v>
      </c>
      <c r="F2367" s="35">
        <v>342</v>
      </c>
      <c r="G2367" s="35"/>
      <c r="H2367" s="35">
        <v>1657028</v>
      </c>
      <c r="I2367" s="34">
        <v>1391035</v>
      </c>
      <c r="J2367" s="34"/>
      <c r="K2367" s="72">
        <v>29448</v>
      </c>
      <c r="L2367" s="36">
        <f t="shared" si="1509"/>
        <v>186.01501024993209</v>
      </c>
      <c r="M2367" s="28">
        <f>IF(L2349=0,0,L2367/L2349*100)</f>
        <v>61.664526265422936</v>
      </c>
      <c r="N2367" s="37">
        <f>IF(L2366=0,"     －",IF(L2367=0,"     －",(L2367-L2366)/L2366*100))</f>
        <v>6.6687291362152346</v>
      </c>
      <c r="O2367" s="29">
        <f t="shared" si="1510"/>
        <v>4051.4132029339853</v>
      </c>
      <c r="P2367" s="30">
        <f t="shared" si="1511"/>
        <v>72</v>
      </c>
      <c r="Q2367" s="6"/>
      <c r="R2367" s="7"/>
      <c r="S2367" s="8"/>
      <c r="T2367" s="9"/>
      <c r="U2367" s="51"/>
      <c r="V2367" s="1"/>
      <c r="W2367" s="1"/>
      <c r="X2367" s="1"/>
      <c r="Y2367" s="1"/>
      <c r="Z2367" s="1"/>
      <c r="AA2367" s="1"/>
      <c r="AB2367" s="1"/>
      <c r="AC2367" s="1"/>
      <c r="AD2367" s="1"/>
      <c r="AE2367" s="1"/>
    </row>
    <row r="2368" spans="1:31">
      <c r="A2368" s="1"/>
      <c r="B2368" s="31">
        <f t="shared" si="1508"/>
        <v>2009</v>
      </c>
      <c r="C2368" s="33">
        <v>21</v>
      </c>
      <c r="D2368" s="34"/>
      <c r="E2368" s="35">
        <v>245</v>
      </c>
      <c r="F2368" s="35">
        <v>225</v>
      </c>
      <c r="G2368" s="35"/>
      <c r="H2368" s="35">
        <v>873232</v>
      </c>
      <c r="I2368" s="34">
        <v>796032</v>
      </c>
      <c r="J2368" s="34"/>
      <c r="K2368" s="72">
        <v>17666</v>
      </c>
      <c r="L2368" s="36">
        <f t="shared" si="1509"/>
        <v>163.40500854522813</v>
      </c>
      <c r="M2368" s="28">
        <f>IF(L2349=0,0,L2368/L2349*100)</f>
        <v>54.169243803498688</v>
      </c>
      <c r="N2368" s="37">
        <f>IF(L2367=0,"     －",IF(L2368=0,"     －",(L2368-L2367)/L2367*100))</f>
        <v>-12.154933988566235</v>
      </c>
      <c r="O2368" s="29">
        <f t="shared" si="1510"/>
        <v>3564.2122448979594</v>
      </c>
      <c r="P2368" s="30">
        <f t="shared" si="1511"/>
        <v>72.10612244897959</v>
      </c>
      <c r="Q2368" s="6"/>
      <c r="R2368" s="7"/>
      <c r="S2368" s="8"/>
      <c r="T2368" s="9"/>
      <c r="U2368" s="51"/>
      <c r="V2368" s="1"/>
      <c r="W2368" s="1"/>
      <c r="X2368" s="1"/>
      <c r="Y2368" s="1"/>
      <c r="Z2368" s="1"/>
      <c r="AA2368" s="1"/>
      <c r="AB2368" s="1"/>
      <c r="AC2368" s="1"/>
      <c r="AD2368" s="1"/>
      <c r="AE2368" s="1"/>
    </row>
    <row r="2369" spans="1:31">
      <c r="A2369" s="1"/>
      <c r="B2369" s="31">
        <f t="shared" si="1508"/>
        <v>2010</v>
      </c>
      <c r="C2369" s="33">
        <v>19</v>
      </c>
      <c r="D2369" s="34"/>
      <c r="E2369" s="35">
        <v>392</v>
      </c>
      <c r="F2369" s="35">
        <v>387</v>
      </c>
      <c r="G2369" s="35"/>
      <c r="H2369" s="35">
        <v>1189300</v>
      </c>
      <c r="I2369" s="34">
        <v>1168640</v>
      </c>
      <c r="J2369" s="34"/>
      <c r="K2369" s="72">
        <v>22672</v>
      </c>
      <c r="L2369" s="36">
        <f t="shared" si="1509"/>
        <v>173.41055725123499</v>
      </c>
      <c r="M2369" s="28">
        <f>IF(L2349=0,0,L2369/L2349*100)</f>
        <v>57.486112803223698</v>
      </c>
      <c r="N2369" s="37">
        <f>IF(L2368=0,"     －",IF(L2369=0,"     －",(L2369-L2368)/L2368*100))</f>
        <v>6.1231591339120257</v>
      </c>
      <c r="O2369" s="29">
        <f t="shared" si="1510"/>
        <v>3033.9285714285716</v>
      </c>
      <c r="P2369" s="30">
        <f t="shared" si="1511"/>
        <v>57.836734693877553</v>
      </c>
      <c r="Q2369" s="6"/>
      <c r="R2369" s="7"/>
      <c r="S2369" s="8"/>
      <c r="T2369" s="9"/>
      <c r="U2369" s="51"/>
      <c r="V2369" s="1"/>
      <c r="W2369" s="1"/>
      <c r="X2369" s="1"/>
      <c r="Y2369" s="1"/>
      <c r="Z2369" s="1"/>
      <c r="AA2369" s="1"/>
      <c r="AB2369" s="1"/>
      <c r="AC2369" s="1"/>
      <c r="AD2369" s="1"/>
      <c r="AE2369" s="1"/>
    </row>
    <row r="2370" spans="1:31">
      <c r="A2370" s="1"/>
      <c r="B2370" s="31">
        <f t="shared" si="1508"/>
        <v>2011</v>
      </c>
      <c r="C2370" s="33">
        <v>20</v>
      </c>
      <c r="D2370" s="34"/>
      <c r="E2370" s="35">
        <v>441</v>
      </c>
      <c r="F2370" s="35">
        <v>397</v>
      </c>
      <c r="G2370" s="35"/>
      <c r="H2370" s="35">
        <v>1510792</v>
      </c>
      <c r="I2370" s="34">
        <v>1369102</v>
      </c>
      <c r="J2370" s="34"/>
      <c r="K2370" s="72">
        <v>30976</v>
      </c>
      <c r="L2370" s="36">
        <f t="shared" si="1509"/>
        <v>161.23276012913223</v>
      </c>
      <c r="M2370" s="28">
        <f>IF(L2349=0,0,L2370/L2349*100)</f>
        <v>53.449137026473593</v>
      </c>
      <c r="N2370" s="37">
        <f>IF(L2369=0,"     －",IF(L2370=0,"     －",(L2370-L2369)/L2369*100))</f>
        <v>-7.0225234928803806</v>
      </c>
      <c r="O2370" s="29">
        <f t="shared" si="1510"/>
        <v>3425.8321995464853</v>
      </c>
      <c r="P2370" s="30">
        <f t="shared" si="1511"/>
        <v>70.240362811791385</v>
      </c>
      <c r="Q2370" s="6"/>
      <c r="R2370" s="7"/>
      <c r="S2370" s="8"/>
      <c r="T2370" s="9"/>
      <c r="U2370" s="51"/>
      <c r="V2370" s="1"/>
      <c r="W2370" s="1"/>
      <c r="X2370" s="1"/>
      <c r="Y2370" s="1"/>
      <c r="Z2370" s="1"/>
      <c r="AA2370" s="1"/>
      <c r="AB2370" s="1"/>
      <c r="AC2370" s="1"/>
      <c r="AD2370" s="1"/>
      <c r="AE2370" s="1"/>
    </row>
    <row r="2371" spans="1:31">
      <c r="A2371" s="1"/>
      <c r="B2371" s="31">
        <f t="shared" si="1508"/>
        <v>2012</v>
      </c>
      <c r="C2371" s="33">
        <v>21</v>
      </c>
      <c r="D2371" s="34"/>
      <c r="E2371" s="35">
        <v>452</v>
      </c>
      <c r="F2371" s="35">
        <v>432</v>
      </c>
      <c r="G2371" s="35"/>
      <c r="H2371" s="35">
        <v>1700578</v>
      </c>
      <c r="I2371" s="34">
        <v>1623634</v>
      </c>
      <c r="J2371" s="34"/>
      <c r="K2371" s="72">
        <v>31595</v>
      </c>
      <c r="L2371" s="36">
        <f>IF(H2371=0,0,H2371/K2371*3.30578)</f>
        <v>177.93121509226143</v>
      </c>
      <c r="M2371" s="28">
        <f>IF(L2349=0,0,L2371/L2349*100)</f>
        <v>58.984724252914845</v>
      </c>
      <c r="N2371" s="37">
        <f t="shared" ref="N2371:N2373" si="1512">IF(L2370=0,"     －",IF(L2371=0,"     －",(L2371-L2370)/L2370*100))</f>
        <v>10.356738264454014</v>
      </c>
      <c r="O2371" s="29">
        <f t="shared" si="1510"/>
        <v>3762.3407079646017</v>
      </c>
      <c r="P2371" s="30">
        <f t="shared" si="1511"/>
        <v>69.900442477876112</v>
      </c>
      <c r="Q2371" s="6"/>
      <c r="R2371" s="7"/>
      <c r="S2371" s="8"/>
      <c r="T2371" s="9"/>
      <c r="U2371" s="51"/>
      <c r="V2371" s="1"/>
      <c r="W2371" s="1"/>
      <c r="X2371" s="1"/>
      <c r="Y2371" s="1"/>
      <c r="Z2371" s="1"/>
      <c r="AA2371" s="1"/>
      <c r="AB2371" s="1"/>
      <c r="AC2371" s="1"/>
      <c r="AD2371" s="1"/>
      <c r="AE2371" s="1"/>
    </row>
    <row r="2372" spans="1:31">
      <c r="A2372" s="1"/>
      <c r="B2372" s="31">
        <f t="shared" si="1508"/>
        <v>2013</v>
      </c>
      <c r="C2372" s="33">
        <v>44</v>
      </c>
      <c r="D2372" s="34"/>
      <c r="E2372" s="35">
        <v>674</v>
      </c>
      <c r="F2372" s="35">
        <v>638</v>
      </c>
      <c r="G2372" s="35"/>
      <c r="H2372" s="35">
        <v>2393160</v>
      </c>
      <c r="I2372" s="34">
        <v>2254879</v>
      </c>
      <c r="J2372" s="34"/>
      <c r="K2372" s="72">
        <v>46338</v>
      </c>
      <c r="L2372" s="36">
        <f>IF(H2372=0,0,H2372/K2372*3.30578)</f>
        <v>170.7294329664638</v>
      </c>
      <c r="M2372" s="28">
        <f>IF(L2349=0,0,L2372/L2349*100)</f>
        <v>56.59731217010814</v>
      </c>
      <c r="N2372" s="37">
        <f t="shared" si="1512"/>
        <v>-4.0475091017971927</v>
      </c>
      <c r="O2372" s="29">
        <f t="shared" si="1510"/>
        <v>3550.6824925816022</v>
      </c>
      <c r="P2372" s="30">
        <f t="shared" si="1511"/>
        <v>68.750741839762611</v>
      </c>
      <c r="Q2372" s="6"/>
      <c r="R2372" s="7"/>
      <c r="S2372" s="8"/>
      <c r="T2372" s="9"/>
      <c r="U2372" s="51"/>
      <c r="V2372" s="1"/>
      <c r="W2372" s="1"/>
      <c r="X2372" s="1"/>
      <c r="Y2372" s="1"/>
      <c r="Z2372" s="1"/>
      <c r="AA2372" s="1"/>
      <c r="AB2372" s="1"/>
      <c r="AC2372" s="1"/>
      <c r="AD2372" s="1"/>
      <c r="AE2372" s="1"/>
    </row>
    <row r="2373" spans="1:31">
      <c r="A2373" s="1"/>
      <c r="B2373" s="31">
        <f t="shared" si="1508"/>
        <v>2014</v>
      </c>
      <c r="C2373" s="33">
        <v>20</v>
      </c>
      <c r="D2373" s="34"/>
      <c r="E2373" s="35">
        <v>202</v>
      </c>
      <c r="F2373" s="35">
        <v>189</v>
      </c>
      <c r="G2373" s="35"/>
      <c r="H2373" s="35">
        <v>704331</v>
      </c>
      <c r="I2373" s="34">
        <v>663103</v>
      </c>
      <c r="J2373" s="34"/>
      <c r="K2373" s="72">
        <v>13878</v>
      </c>
      <c r="L2373" s="36">
        <f>IF(H2373=0,0,H2373/K2373*3.30578)</f>
        <v>167.77369456549934</v>
      </c>
      <c r="M2373" s="28">
        <f>IF(L2349=0,0,L2373/L2349*100)</f>
        <v>55.617476144966403</v>
      </c>
      <c r="N2373" s="37">
        <f t="shared" si="1512"/>
        <v>-1.7312412684841845</v>
      </c>
      <c r="O2373" s="29">
        <f t="shared" si="1510"/>
        <v>3486.7871287128714</v>
      </c>
      <c r="P2373" s="30">
        <f t="shared" si="1511"/>
        <v>68.702970297029708</v>
      </c>
      <c r="Q2373" s="6"/>
      <c r="R2373" s="7"/>
      <c r="S2373" s="8"/>
      <c r="T2373" s="9"/>
      <c r="U2373" s="51"/>
      <c r="V2373" s="1"/>
      <c r="W2373" s="1"/>
      <c r="X2373" s="1"/>
      <c r="Y2373" s="1"/>
      <c r="Z2373" s="1"/>
      <c r="AA2373" s="1"/>
      <c r="AB2373" s="1"/>
      <c r="AC2373" s="1"/>
      <c r="AD2373" s="1"/>
      <c r="AE2373" s="1"/>
    </row>
    <row r="2374" spans="1:31">
      <c r="A2374" s="1"/>
      <c r="B2374" s="31">
        <f t="shared" ref="B2374:B2383" si="1513">B2373+1</f>
        <v>2015</v>
      </c>
      <c r="C2374" s="33">
        <v>11</v>
      </c>
      <c r="D2374" s="34"/>
      <c r="E2374" s="35">
        <v>254</v>
      </c>
      <c r="F2374" s="35">
        <v>223</v>
      </c>
      <c r="G2374" s="35"/>
      <c r="H2374" s="35">
        <v>893680</v>
      </c>
      <c r="I2374" s="34">
        <v>797508</v>
      </c>
      <c r="J2374" s="34"/>
      <c r="K2374" s="72">
        <v>16004</v>
      </c>
      <c r="L2374" s="36">
        <f>IF(H2374=0,0,H2374/K2374*3.30578)</f>
        <v>184.59819235191202</v>
      </c>
      <c r="M2374" s="28">
        <f>IF(L2349=0,0,L2374/L2349*100)</f>
        <v>61.19484694025239</v>
      </c>
      <c r="N2374" s="37">
        <f>IF(L2373=0,"     －",IF(L2374=0,"     －",(L2374-L2373)/L2373*100))</f>
        <v>10.028090416667998</v>
      </c>
      <c r="O2374" s="29">
        <f t="shared" si="1510"/>
        <v>3518.4251968503936</v>
      </c>
      <c r="P2374" s="30">
        <f t="shared" si="1511"/>
        <v>63.00787401574803</v>
      </c>
      <c r="Q2374" s="6"/>
      <c r="R2374" s="7"/>
      <c r="S2374" s="8"/>
      <c r="T2374" s="9"/>
      <c r="U2374" s="51"/>
      <c r="V2374" s="1"/>
      <c r="W2374" s="1"/>
      <c r="X2374" s="1"/>
      <c r="Y2374" s="1"/>
      <c r="Z2374" s="1"/>
      <c r="AA2374" s="1"/>
      <c r="AB2374" s="1"/>
      <c r="AC2374" s="1"/>
      <c r="AD2374" s="1"/>
      <c r="AE2374" s="1"/>
    </row>
    <row r="2375" spans="1:31">
      <c r="A2375" s="1"/>
      <c r="B2375" s="31">
        <f t="shared" si="1513"/>
        <v>2016</v>
      </c>
      <c r="C2375" s="33">
        <v>13</v>
      </c>
      <c r="D2375" s="34"/>
      <c r="E2375" s="35">
        <v>264</v>
      </c>
      <c r="F2375" s="35">
        <v>245</v>
      </c>
      <c r="G2375" s="35"/>
      <c r="H2375" s="35">
        <v>1180570</v>
      </c>
      <c r="I2375" s="34">
        <v>1098478</v>
      </c>
      <c r="J2375" s="34"/>
      <c r="K2375" s="72">
        <v>19057</v>
      </c>
      <c r="L2375" s="36">
        <f>IF(H2375=0,0,H2375/K2375*3.30578)</f>
        <v>204.79113683161043</v>
      </c>
      <c r="M2375" s="28">
        <f>IF(L2349=0,0,L2375/L2349*100)</f>
        <v>67.888867780675639</v>
      </c>
      <c r="N2375" s="37">
        <f>IF(L2374=0,"     －",IF(L2375=0,"     －",(L2375-L2374)/L2374*100))</f>
        <v>10.93886360555646</v>
      </c>
      <c r="O2375" s="29">
        <f t="shared" si="1510"/>
        <v>4471.856060606061</v>
      </c>
      <c r="P2375" s="30">
        <f t="shared" si="1511"/>
        <v>72.185606060606062</v>
      </c>
      <c r="Q2375" s="6"/>
      <c r="R2375" s="7"/>
      <c r="S2375" s="8"/>
      <c r="T2375" s="9"/>
      <c r="U2375" s="51"/>
      <c r="V2375" s="1"/>
      <c r="W2375" s="1"/>
      <c r="X2375" s="1"/>
      <c r="Y2375" s="1"/>
      <c r="Z2375" s="1"/>
      <c r="AA2375" s="1"/>
      <c r="AB2375" s="1"/>
      <c r="AC2375" s="1"/>
      <c r="AD2375" s="1"/>
      <c r="AE2375" s="1"/>
    </row>
    <row r="2376" spans="1:31">
      <c r="A2376" s="1"/>
      <c r="B2376" s="31">
        <f t="shared" si="1513"/>
        <v>2017</v>
      </c>
      <c r="C2376" s="33">
        <v>24</v>
      </c>
      <c r="D2376" s="34"/>
      <c r="E2376" s="35">
        <v>222</v>
      </c>
      <c r="F2376" s="35">
        <v>194</v>
      </c>
      <c r="G2376" s="35"/>
      <c r="H2376" s="35">
        <v>1006505</v>
      </c>
      <c r="I2376" s="34">
        <v>888967</v>
      </c>
      <c r="J2376" s="34"/>
      <c r="K2376" s="72">
        <v>16212</v>
      </c>
      <c r="L2376" s="36">
        <f t="shared" ref="L2376:L2383" si="1514">IF(H2376=0,0,H2376/K2376*3.30578)</f>
        <v>205.23588076116457</v>
      </c>
      <c r="M2376" s="28">
        <f>IF(L2349=0,0,L2376/L2349*100)</f>
        <v>68.036301709198568</v>
      </c>
      <c r="N2376" s="37">
        <f>IF(L2375=0,"     －",IF(L2376=0,"     －",(L2376-L2375)/L2375*100))</f>
        <v>0.21716952033906944</v>
      </c>
      <c r="O2376" s="29">
        <f t="shared" si="1510"/>
        <v>4533.8063063063064</v>
      </c>
      <c r="P2376" s="30">
        <f t="shared" si="1511"/>
        <v>73.027027027027032</v>
      </c>
      <c r="Q2376" s="6"/>
      <c r="R2376" s="7"/>
      <c r="S2376" s="8"/>
      <c r="T2376" s="9"/>
      <c r="U2376" s="51"/>
      <c r="V2376" s="1"/>
      <c r="W2376" s="1"/>
      <c r="X2376" s="1"/>
      <c r="Y2376" s="1"/>
      <c r="Z2376" s="1"/>
      <c r="AA2376" s="1"/>
      <c r="AB2376" s="1"/>
      <c r="AC2376" s="1"/>
      <c r="AD2376" s="1"/>
      <c r="AE2376" s="1"/>
    </row>
    <row r="2377" spans="1:31">
      <c r="A2377" s="1"/>
      <c r="B2377" s="31">
        <f t="shared" si="1513"/>
        <v>2018</v>
      </c>
      <c r="C2377" s="33">
        <v>29</v>
      </c>
      <c r="D2377" s="34"/>
      <c r="E2377" s="35">
        <v>398</v>
      </c>
      <c r="F2377" s="35">
        <v>366</v>
      </c>
      <c r="G2377" s="35"/>
      <c r="H2377" s="35">
        <v>2153257</v>
      </c>
      <c r="I2377" s="34">
        <v>2004034</v>
      </c>
      <c r="J2377" s="34"/>
      <c r="K2377" s="72">
        <v>28375</v>
      </c>
      <c r="L2377" s="36">
        <f t="shared" si="1514"/>
        <v>250.86145992810572</v>
      </c>
      <c r="M2377" s="28">
        <f>IF(L2349=0,0,L2377/L2349*100)</f>
        <v>83.161316196657125</v>
      </c>
      <c r="N2377" s="37">
        <f>IF(L2376=0,"     －",IF(L2377=0,"     －",(L2377-L2376)/L2376*100))</f>
        <v>22.230800480758127</v>
      </c>
      <c r="O2377" s="29">
        <f t="shared" si="1510"/>
        <v>5410.1934673366832</v>
      </c>
      <c r="P2377" s="30">
        <f t="shared" si="1511"/>
        <v>71.293969849246224</v>
      </c>
      <c r="Q2377" s="6"/>
      <c r="R2377" s="7"/>
      <c r="S2377" s="8"/>
      <c r="T2377" s="9"/>
      <c r="U2377" s="51"/>
      <c r="V2377" s="1"/>
      <c r="W2377" s="1"/>
      <c r="X2377" s="1"/>
      <c r="Y2377" s="1"/>
      <c r="Z2377" s="1"/>
      <c r="AA2377" s="1"/>
      <c r="AB2377" s="1"/>
      <c r="AC2377" s="1"/>
      <c r="AD2377" s="1"/>
      <c r="AE2377" s="1"/>
    </row>
    <row r="2378" spans="1:31">
      <c r="A2378" s="1"/>
      <c r="B2378" s="31">
        <f t="shared" si="1513"/>
        <v>2019</v>
      </c>
      <c r="C2378" s="33">
        <v>26</v>
      </c>
      <c r="D2378" s="34"/>
      <c r="E2378" s="35">
        <v>274</v>
      </c>
      <c r="F2378" s="35">
        <v>244</v>
      </c>
      <c r="G2378" s="35"/>
      <c r="H2378" s="35">
        <v>1368700</v>
      </c>
      <c r="I2378" s="34">
        <v>1225965</v>
      </c>
      <c r="J2378" s="34"/>
      <c r="K2378" s="72">
        <v>18811</v>
      </c>
      <c r="L2378" s="36">
        <f t="shared" si="1514"/>
        <v>240.53059837329221</v>
      </c>
      <c r="M2378" s="28">
        <f>IF(L2349=0,0,L2378/L2349*100)</f>
        <v>79.736605025040916</v>
      </c>
      <c r="N2378" s="37">
        <f>IF(L2377=0,"     －",IF(L2378=0,"     －",(L2378-L2377)/L2377*100))</f>
        <v>-4.1181541229068133</v>
      </c>
      <c r="O2378" s="29">
        <f t="shared" si="1510"/>
        <v>4995.2554744525551</v>
      </c>
      <c r="P2378" s="30">
        <f t="shared" si="1511"/>
        <v>68.653284671532845</v>
      </c>
      <c r="Q2378" s="6"/>
      <c r="R2378" s="7"/>
      <c r="S2378" s="8"/>
      <c r="T2378" s="9"/>
      <c r="U2378" s="51"/>
      <c r="V2378" s="1"/>
      <c r="W2378" s="1"/>
      <c r="X2378" s="1"/>
      <c r="Y2378" s="1"/>
      <c r="Z2378" s="1"/>
      <c r="AA2378" s="1"/>
      <c r="AB2378" s="1"/>
      <c r="AC2378" s="1"/>
      <c r="AD2378" s="1"/>
      <c r="AE2378" s="1"/>
    </row>
    <row r="2379" spans="1:31">
      <c r="A2379" s="1"/>
      <c r="B2379" s="31">
        <f t="shared" si="1513"/>
        <v>2020</v>
      </c>
      <c r="C2379" s="33">
        <v>9</v>
      </c>
      <c r="D2379" s="34"/>
      <c r="E2379" s="35">
        <v>133</v>
      </c>
      <c r="F2379" s="35">
        <v>100</v>
      </c>
      <c r="G2379" s="35"/>
      <c r="H2379" s="35">
        <v>553241</v>
      </c>
      <c r="I2379" s="34">
        <v>422159</v>
      </c>
      <c r="J2379" s="34"/>
      <c r="K2379" s="72">
        <v>9251</v>
      </c>
      <c r="L2379" s="36">
        <f t="shared" si="1514"/>
        <v>197.69679310128635</v>
      </c>
      <c r="M2379" s="28">
        <f>IF(L2349=0,0,L2379/L2349*100)</f>
        <v>65.537071843849262</v>
      </c>
      <c r="N2379" s="37">
        <f t="shared" ref="N2379:N2383" si="1515">IF(L2378=0,"     －",IF(L2379=0,"     －",(L2379-L2378)/L2378*100))</f>
        <v>-17.808048357128271</v>
      </c>
      <c r="O2379" s="29">
        <f>IF(H2379=0,0,H2379/E2379)</f>
        <v>4159.706766917293</v>
      </c>
      <c r="P2379" s="30">
        <f>IF(K2379=0,0,K2379/E2379)</f>
        <v>69.556390977443613</v>
      </c>
      <c r="Q2379" s="6"/>
      <c r="R2379" s="7"/>
      <c r="S2379" s="8"/>
      <c r="T2379" s="9"/>
      <c r="U2379" s="51"/>
      <c r="V2379" s="1"/>
      <c r="W2379" s="1"/>
      <c r="X2379" s="1"/>
      <c r="Y2379" s="1"/>
      <c r="Z2379" s="1"/>
      <c r="AA2379" s="1"/>
      <c r="AB2379" s="1"/>
      <c r="AC2379" s="1"/>
      <c r="AD2379" s="1"/>
      <c r="AE2379" s="1"/>
    </row>
    <row r="2380" spans="1:31">
      <c r="A2380" s="1"/>
      <c r="B2380" s="31">
        <f t="shared" si="1513"/>
        <v>2021</v>
      </c>
      <c r="C2380" s="81">
        <v>13</v>
      </c>
      <c r="D2380" s="34"/>
      <c r="E2380" s="35">
        <v>253</v>
      </c>
      <c r="F2380" s="35">
        <v>236</v>
      </c>
      <c r="G2380" s="35"/>
      <c r="H2380" s="35">
        <v>1596340</v>
      </c>
      <c r="I2380" s="34">
        <v>1492840</v>
      </c>
      <c r="J2380" s="34"/>
      <c r="K2380" s="72">
        <v>17908</v>
      </c>
      <c r="L2380" s="36">
        <f t="shared" si="1514"/>
        <v>294.68108360509268</v>
      </c>
      <c r="M2380" s="28">
        <f>IF(L2349=0,0,L2380/L2349*100)</f>
        <v>97.68765109586721</v>
      </c>
      <c r="N2380" s="37">
        <f t="shared" si="1515"/>
        <v>49.057088373769524</v>
      </c>
      <c r="O2380" s="29">
        <f>IF(H2380=0,0,H2380/E2380)</f>
        <v>6309.644268774704</v>
      </c>
      <c r="P2380" s="30">
        <f>IF(K2380=0,0,K2380/E2380)</f>
        <v>70.782608695652172</v>
      </c>
      <c r="Q2380" s="6"/>
      <c r="R2380" s="7"/>
      <c r="S2380" s="8"/>
      <c r="T2380" s="9"/>
      <c r="U2380" s="51"/>
      <c r="V2380" s="1"/>
      <c r="W2380" s="1"/>
      <c r="X2380" s="1"/>
      <c r="Y2380" s="1"/>
      <c r="Z2380" s="1"/>
      <c r="AA2380" s="1"/>
      <c r="AB2380" s="1"/>
      <c r="AC2380" s="1"/>
      <c r="AD2380" s="1"/>
      <c r="AE2380" s="1"/>
    </row>
    <row r="2381" spans="1:31">
      <c r="A2381" s="1"/>
      <c r="B2381" s="31">
        <f t="shared" si="1513"/>
        <v>2022</v>
      </c>
      <c r="C2381" s="81">
        <v>16</v>
      </c>
      <c r="D2381" s="34"/>
      <c r="E2381" s="35">
        <v>514</v>
      </c>
      <c r="F2381" s="35">
        <v>499</v>
      </c>
      <c r="G2381" s="35"/>
      <c r="H2381" s="35">
        <v>3000638</v>
      </c>
      <c r="I2381" s="34">
        <v>2916740</v>
      </c>
      <c r="J2381" s="34"/>
      <c r="K2381" s="72">
        <v>34825</v>
      </c>
      <c r="L2381" s="36">
        <f t="shared" si="1514"/>
        <v>284.83701615620964</v>
      </c>
      <c r="M2381" s="28">
        <f>IF(L2349=0,0,L2381/L2349*100)</f>
        <v>94.424313610657663</v>
      </c>
      <c r="N2381" s="37">
        <f t="shared" si="1515"/>
        <v>-3.3405834295340266</v>
      </c>
      <c r="O2381" s="29">
        <f>IF(H2381=0,0,H2381/E2381)</f>
        <v>5837.8171206225679</v>
      </c>
      <c r="P2381" s="30">
        <f>IF(K2381=0,0,K2381/E2381)</f>
        <v>67.752918287937746</v>
      </c>
      <c r="Q2381" s="6"/>
      <c r="R2381" s="7"/>
      <c r="S2381" s="8"/>
      <c r="T2381" s="9"/>
      <c r="U2381" s="5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</row>
    <row r="2382" spans="1:31">
      <c r="A2382" s="1"/>
      <c r="B2382" s="31">
        <f t="shared" si="1513"/>
        <v>2023</v>
      </c>
      <c r="C2382" s="81">
        <v>12</v>
      </c>
      <c r="D2382" s="34"/>
      <c r="E2382" s="35">
        <v>161</v>
      </c>
      <c r="F2382" s="35">
        <v>153</v>
      </c>
      <c r="G2382" s="35"/>
      <c r="H2382" s="35">
        <v>801868</v>
      </c>
      <c r="I2382" s="34">
        <v>763844</v>
      </c>
      <c r="J2382" s="34"/>
      <c r="K2382" s="72">
        <v>10076</v>
      </c>
      <c r="L2382" s="36">
        <f t="shared" si="1514"/>
        <v>263.08050784438268</v>
      </c>
      <c r="M2382" s="28">
        <f>IF(L2349=0,0,L2382/L2349*100)</f>
        <v>87.211966733725802</v>
      </c>
      <c r="N2382" s="37">
        <f t="shared" si="1515"/>
        <v>-7.63823066447772</v>
      </c>
      <c r="O2382" s="29">
        <f>IF(H2382=0,0,H2382/E2382)</f>
        <v>4980.5465838509317</v>
      </c>
      <c r="P2382" s="30">
        <f>IF(K2382=0,0,K2382/E2382)</f>
        <v>62.58385093167702</v>
      </c>
      <c r="Q2382" s="6"/>
      <c r="R2382" s="7"/>
      <c r="S2382" s="8"/>
      <c r="T2382" s="9"/>
      <c r="U2382" s="51"/>
      <c r="V2382" s="1"/>
      <c r="W2382" s="1"/>
      <c r="X2382" s="1"/>
      <c r="Y2382" s="1"/>
      <c r="Z2382" s="1"/>
      <c r="AA2382" s="1"/>
      <c r="AB2382" s="1"/>
      <c r="AC2382" s="1"/>
      <c r="AD2382" s="1"/>
      <c r="AE2382" s="1"/>
    </row>
    <row r="2383" spans="1:31">
      <c r="A2383" s="1"/>
      <c r="B2383" s="31">
        <f t="shared" si="1513"/>
        <v>2024</v>
      </c>
      <c r="C2383" s="81">
        <v>12</v>
      </c>
      <c r="D2383" s="34"/>
      <c r="E2383" s="35">
        <v>260</v>
      </c>
      <c r="F2383" s="35">
        <v>221</v>
      </c>
      <c r="G2383" s="35"/>
      <c r="H2383" s="35">
        <v>1339434</v>
      </c>
      <c r="I2383" s="34">
        <v>1083662</v>
      </c>
      <c r="J2383" s="34"/>
      <c r="K2383" s="72">
        <v>13947</v>
      </c>
      <c r="L2383" s="36">
        <f t="shared" si="1514"/>
        <v>317.47860676274468</v>
      </c>
      <c r="M2383" s="28">
        <f>IF(L2349=0,0,L2383/L2349*100)</f>
        <v>105.24509747426846</v>
      </c>
      <c r="N2383" s="37">
        <f t="shared" si="1515"/>
        <v>20.677358183655151</v>
      </c>
      <c r="O2383" s="29">
        <f>IF(H2383=0,0,H2383/E2383)</f>
        <v>5151.669230769231</v>
      </c>
      <c r="P2383" s="30">
        <f>IF(K2383=0,0,K2383/E2383)</f>
        <v>53.642307692307689</v>
      </c>
      <c r="Q2383" s="6"/>
      <c r="R2383" s="7"/>
      <c r="S2383" s="8"/>
      <c r="T2383" s="9"/>
      <c r="U2383" s="51"/>
      <c r="V2383" s="1"/>
      <c r="W2383" s="1"/>
      <c r="X2383" s="1"/>
      <c r="Y2383" s="1"/>
      <c r="Z2383" s="1"/>
      <c r="AA2383" s="1"/>
      <c r="AB2383" s="1"/>
      <c r="AC2383" s="1"/>
      <c r="AD2383" s="1"/>
      <c r="AE2383" s="1"/>
    </row>
    <row r="2384" spans="1:31">
      <c r="A2384" s="1"/>
      <c r="B2384" s="58" t="s">
        <v>94</v>
      </c>
      <c r="C2384" s="59">
        <v>19</v>
      </c>
      <c r="D2384" s="60">
        <v>9</v>
      </c>
      <c r="E2384" s="61">
        <v>961</v>
      </c>
      <c r="F2384" s="61">
        <v>839</v>
      </c>
      <c r="G2384" s="61">
        <v>828</v>
      </c>
      <c r="H2384" s="61">
        <v>5436690</v>
      </c>
      <c r="I2384" s="60">
        <v>4649706</v>
      </c>
      <c r="J2384" s="60">
        <v>4562977</v>
      </c>
      <c r="K2384" s="73">
        <v>67690</v>
      </c>
      <c r="L2384" s="63">
        <f t="shared" ref="L2384:L2396" si="1516">IF(H2384=0,0,H2384/K2384*3.30578)</f>
        <v>265.51190823164427</v>
      </c>
      <c r="M2384" s="62">
        <v>100</v>
      </c>
      <c r="N2384" s="63"/>
      <c r="O2384" s="64">
        <f t="shared" ref="O2384:O2396" si="1517">IF(H2384=0,0,H2384/E2384)</f>
        <v>5657.3257023933402</v>
      </c>
      <c r="P2384" s="65">
        <f t="shared" ref="P2384:P2396" si="1518">IF(K2384=0,0,K2384/E2384)</f>
        <v>70.437044745057236</v>
      </c>
      <c r="Q2384" s="6">
        <f t="shared" ref="Q2384:Q2396" si="1519">IF(F2384=0,0,F2384/E2384*100)</f>
        <v>87.304890738813739</v>
      </c>
      <c r="R2384" s="7">
        <f t="shared" ref="R2384:R2396" si="1520">IF(G2384=0,0,G2384/E2384*100)</f>
        <v>86.160249739854322</v>
      </c>
      <c r="S2384" s="8">
        <f t="shared" ref="S2384:S2396" si="1521">IF(I2384=0,0,I2384/H2384*100)</f>
        <v>85.52457469526496</v>
      </c>
      <c r="T2384" s="9">
        <f t="shared" ref="T2384:T2396" si="1522">E2384-F2384</f>
        <v>122</v>
      </c>
      <c r="U2384" s="51"/>
      <c r="V2384" s="1"/>
      <c r="W2384" s="1"/>
      <c r="X2384" s="1"/>
      <c r="Y2384" s="1"/>
      <c r="Z2384" s="1"/>
      <c r="AA2384" s="1"/>
      <c r="AB2384" s="1"/>
      <c r="AC2384" s="1"/>
      <c r="AD2384" s="1"/>
      <c r="AE2384" s="1"/>
    </row>
    <row r="2385" spans="1:31">
      <c r="A2385" s="1"/>
      <c r="B2385" s="31">
        <v>1991</v>
      </c>
      <c r="C2385" s="33">
        <v>25</v>
      </c>
      <c r="D2385" s="34">
        <v>14</v>
      </c>
      <c r="E2385" s="35">
        <v>735</v>
      </c>
      <c r="F2385" s="35">
        <v>637</v>
      </c>
      <c r="G2385" s="35">
        <v>581</v>
      </c>
      <c r="H2385" s="35">
        <v>3582248</v>
      </c>
      <c r="I2385" s="34">
        <v>3049549</v>
      </c>
      <c r="J2385" s="34">
        <v>2786641</v>
      </c>
      <c r="K2385" s="72">
        <v>45449</v>
      </c>
      <c r="L2385" s="36">
        <f t="shared" si="1516"/>
        <v>260.55851159409445</v>
      </c>
      <c r="M2385" s="28">
        <f>IF(L2384=0,0,L2385/L2384*100)</f>
        <v>98.134397560342848</v>
      </c>
      <c r="N2385" s="37">
        <f t="shared" ref="N2385:N2396" si="1523">IF(L2384=0,"     －",IF(L2385=0,"     －",(L2385-L2384)/L2384*100))</f>
        <v>-1.8656024396571527</v>
      </c>
      <c r="O2385" s="29">
        <f t="shared" si="1517"/>
        <v>4873.8068027210884</v>
      </c>
      <c r="P2385" s="30">
        <f t="shared" si="1518"/>
        <v>61.835374149659863</v>
      </c>
      <c r="Q2385" s="6">
        <f t="shared" si="1519"/>
        <v>86.666666666666671</v>
      </c>
      <c r="R2385" s="7">
        <f t="shared" si="1520"/>
        <v>79.047619047619051</v>
      </c>
      <c r="S2385" s="8">
        <f t="shared" si="1521"/>
        <v>85.129477356118272</v>
      </c>
      <c r="T2385" s="9">
        <f t="shared" si="1522"/>
        <v>98</v>
      </c>
      <c r="U2385" s="51"/>
      <c r="V2385" s="1"/>
      <c r="W2385" s="1"/>
      <c r="X2385" s="1"/>
      <c r="Y2385" s="1"/>
      <c r="Z2385" s="1"/>
      <c r="AA2385" s="1"/>
      <c r="AB2385" s="1"/>
      <c r="AC2385" s="1"/>
      <c r="AD2385" s="1"/>
      <c r="AE2385" s="1"/>
    </row>
    <row r="2386" spans="1:31">
      <c r="A2386" s="1"/>
      <c r="B2386" s="31">
        <v>1992</v>
      </c>
      <c r="C2386" s="33">
        <v>26</v>
      </c>
      <c r="D2386" s="34">
        <v>16</v>
      </c>
      <c r="E2386" s="35">
        <v>855</v>
      </c>
      <c r="F2386" s="35">
        <v>749</v>
      </c>
      <c r="G2386" s="35">
        <v>683</v>
      </c>
      <c r="H2386" s="35">
        <v>3397021</v>
      </c>
      <c r="I2386" s="34">
        <v>3054136</v>
      </c>
      <c r="J2386" s="34">
        <v>2813178</v>
      </c>
      <c r="K2386" s="72">
        <v>47414</v>
      </c>
      <c r="L2386" s="36">
        <f t="shared" si="1516"/>
        <v>236.84574348040661</v>
      </c>
      <c r="M2386" s="28">
        <f>IF(L2384=0,0,L2386/L2384*100)</f>
        <v>89.203435378036588</v>
      </c>
      <c r="N2386" s="37">
        <f t="shared" si="1523"/>
        <v>-9.1007459202208967</v>
      </c>
      <c r="O2386" s="29">
        <f t="shared" si="1517"/>
        <v>3973.1239766081871</v>
      </c>
      <c r="P2386" s="30">
        <f t="shared" si="1518"/>
        <v>55.45497076023392</v>
      </c>
      <c r="Q2386" s="6">
        <f t="shared" si="1519"/>
        <v>87.602339181286553</v>
      </c>
      <c r="R2386" s="7">
        <f t="shared" si="1520"/>
        <v>79.883040935672511</v>
      </c>
      <c r="S2386" s="8">
        <f t="shared" si="1521"/>
        <v>89.906303199185402</v>
      </c>
      <c r="T2386" s="9">
        <f t="shared" si="1522"/>
        <v>106</v>
      </c>
      <c r="U2386" s="51"/>
      <c r="V2386" s="1"/>
      <c r="W2386" s="1"/>
      <c r="X2386" s="1"/>
      <c r="Y2386" s="1"/>
      <c r="Z2386" s="1"/>
      <c r="AA2386" s="1"/>
      <c r="AB2386" s="1"/>
      <c r="AC2386" s="1"/>
      <c r="AD2386" s="1"/>
      <c r="AE2386" s="1"/>
    </row>
    <row r="2387" spans="1:31">
      <c r="A2387" s="1"/>
      <c r="B2387" s="31">
        <v>1993</v>
      </c>
      <c r="C2387" s="33">
        <v>40</v>
      </c>
      <c r="D2387" s="34">
        <v>29</v>
      </c>
      <c r="E2387" s="35">
        <v>1605</v>
      </c>
      <c r="F2387" s="35">
        <v>1503</v>
      </c>
      <c r="G2387" s="35">
        <v>1397</v>
      </c>
      <c r="H2387" s="35">
        <v>6685016</v>
      </c>
      <c r="I2387" s="34">
        <v>6330157</v>
      </c>
      <c r="J2387" s="34">
        <v>5867893</v>
      </c>
      <c r="K2387" s="72">
        <v>99622</v>
      </c>
      <c r="L2387" s="36">
        <f t="shared" si="1516"/>
        <v>221.83044099174879</v>
      </c>
      <c r="M2387" s="28">
        <f>IF(L2384=0,0,L2387/L2384*100)</f>
        <v>83.548207863511024</v>
      </c>
      <c r="N2387" s="37">
        <f t="shared" si="1523"/>
        <v>-6.3396969977212132</v>
      </c>
      <c r="O2387" s="29">
        <f t="shared" si="1517"/>
        <v>4165.1190031152646</v>
      </c>
      <c r="P2387" s="30">
        <f t="shared" si="1518"/>
        <v>62.069781931464178</v>
      </c>
      <c r="Q2387" s="6">
        <f t="shared" si="1519"/>
        <v>93.644859813084111</v>
      </c>
      <c r="R2387" s="7">
        <f t="shared" si="1520"/>
        <v>87.040498442367593</v>
      </c>
      <c r="S2387" s="8">
        <f t="shared" si="1521"/>
        <v>94.691725494748255</v>
      </c>
      <c r="T2387" s="9">
        <f t="shared" si="1522"/>
        <v>102</v>
      </c>
      <c r="U2387" s="51"/>
      <c r="V2387" s="1"/>
      <c r="W2387" s="1"/>
      <c r="X2387" s="1"/>
      <c r="Y2387" s="1"/>
      <c r="Z2387" s="1"/>
      <c r="AA2387" s="1"/>
      <c r="AB2387" s="1"/>
      <c r="AC2387" s="1"/>
      <c r="AD2387" s="1"/>
      <c r="AE2387" s="1"/>
    </row>
    <row r="2388" spans="1:31">
      <c r="A2388" s="1"/>
      <c r="B2388" s="31">
        <v>1994</v>
      </c>
      <c r="C2388" s="33">
        <v>67</v>
      </c>
      <c r="D2388" s="34">
        <v>45</v>
      </c>
      <c r="E2388" s="35">
        <v>2754</v>
      </c>
      <c r="F2388" s="35">
        <v>2620</v>
      </c>
      <c r="G2388" s="35">
        <v>2458</v>
      </c>
      <c r="H2388" s="35">
        <v>11512100</v>
      </c>
      <c r="I2388" s="34">
        <v>10965830</v>
      </c>
      <c r="J2388" s="34">
        <v>10293950</v>
      </c>
      <c r="K2388" s="72">
        <v>179993</v>
      </c>
      <c r="L2388" s="36">
        <f t="shared" si="1516"/>
        <v>211.43305538548719</v>
      </c>
      <c r="M2388" s="28">
        <f>IF(L2384=0,0,L2388/L2384*100)</f>
        <v>79.632230732575536</v>
      </c>
      <c r="N2388" s="37">
        <f t="shared" si="1523"/>
        <v>-4.6870869298990101</v>
      </c>
      <c r="O2388" s="29">
        <f t="shared" si="1517"/>
        <v>4180.1379811183733</v>
      </c>
      <c r="P2388" s="30">
        <f t="shared" si="1518"/>
        <v>65.356935366739293</v>
      </c>
      <c r="Q2388" s="6">
        <f t="shared" si="1519"/>
        <v>95.134350036310821</v>
      </c>
      <c r="R2388" s="7">
        <f t="shared" si="1520"/>
        <v>89.251997095134357</v>
      </c>
      <c r="S2388" s="8">
        <f t="shared" si="1521"/>
        <v>95.254818842782811</v>
      </c>
      <c r="T2388" s="9">
        <f t="shared" si="1522"/>
        <v>134</v>
      </c>
      <c r="U2388" s="51"/>
      <c r="V2388" s="1"/>
      <c r="W2388" s="1"/>
      <c r="X2388" s="1"/>
      <c r="Y2388" s="1"/>
      <c r="Z2388" s="1"/>
      <c r="AA2388" s="1"/>
      <c r="AB2388" s="1"/>
      <c r="AC2388" s="1"/>
      <c r="AD2388" s="1"/>
      <c r="AE2388" s="1"/>
    </row>
    <row r="2389" spans="1:31">
      <c r="A2389" s="1"/>
      <c r="B2389" s="31">
        <v>1995</v>
      </c>
      <c r="C2389" s="33">
        <v>77</v>
      </c>
      <c r="D2389" s="34">
        <v>50</v>
      </c>
      <c r="E2389" s="35">
        <v>3048</v>
      </c>
      <c r="F2389" s="35">
        <v>2732</v>
      </c>
      <c r="G2389" s="35">
        <v>2606</v>
      </c>
      <c r="H2389" s="35">
        <v>11993510</v>
      </c>
      <c r="I2389" s="34">
        <v>10764820</v>
      </c>
      <c r="J2389" s="34">
        <v>10285820</v>
      </c>
      <c r="K2389" s="72">
        <v>204599</v>
      </c>
      <c r="L2389" s="36">
        <f t="shared" si="1516"/>
        <v>193.78347639920037</v>
      </c>
      <c r="M2389" s="28">
        <f>IF(L2384=0,0,L2389/L2384*100)</f>
        <v>72.984853180345922</v>
      </c>
      <c r="N2389" s="37">
        <f t="shared" si="1523"/>
        <v>-8.3475968098308506</v>
      </c>
      <c r="O2389" s="29">
        <f t="shared" si="1517"/>
        <v>3934.8786089238847</v>
      </c>
      <c r="P2389" s="30">
        <f t="shared" si="1518"/>
        <v>67.125656167979002</v>
      </c>
      <c r="Q2389" s="6">
        <f t="shared" si="1519"/>
        <v>89.632545931758528</v>
      </c>
      <c r="R2389" s="7">
        <f t="shared" si="1520"/>
        <v>85.498687664041995</v>
      </c>
      <c r="S2389" s="8">
        <f t="shared" si="1521"/>
        <v>89.755376032537598</v>
      </c>
      <c r="T2389" s="9">
        <f t="shared" si="1522"/>
        <v>316</v>
      </c>
      <c r="U2389" s="51"/>
      <c r="V2389" s="1"/>
      <c r="W2389" s="1"/>
      <c r="X2389" s="1"/>
      <c r="Y2389" s="1"/>
      <c r="Z2389" s="1"/>
      <c r="AA2389" s="1"/>
      <c r="AB2389" s="1"/>
      <c r="AC2389" s="1"/>
      <c r="AD2389" s="1"/>
      <c r="AE2389" s="1"/>
    </row>
    <row r="2390" spans="1:31">
      <c r="A2390" s="1"/>
      <c r="B2390" s="31">
        <v>1996</v>
      </c>
      <c r="C2390" s="33">
        <v>60</v>
      </c>
      <c r="D2390" s="34">
        <v>45</v>
      </c>
      <c r="E2390" s="35">
        <v>2646</v>
      </c>
      <c r="F2390" s="35">
        <v>2558</v>
      </c>
      <c r="G2390" s="35">
        <v>2264</v>
      </c>
      <c r="H2390" s="35">
        <v>10811500</v>
      </c>
      <c r="I2390" s="34">
        <v>10455340</v>
      </c>
      <c r="J2390" s="34">
        <v>9303793</v>
      </c>
      <c r="K2390" s="72">
        <v>188903</v>
      </c>
      <c r="L2390" s="36">
        <f t="shared" si="1516"/>
        <v>189.19996225576091</v>
      </c>
      <c r="M2390" s="28">
        <f>IF(L2384=0,0,L2390/L2384*100)</f>
        <v>71.258559932722321</v>
      </c>
      <c r="N2390" s="37">
        <f t="shared" si="1523"/>
        <v>-2.3652760434523672</v>
      </c>
      <c r="O2390" s="29">
        <f t="shared" si="1517"/>
        <v>4085.9788359788358</v>
      </c>
      <c r="P2390" s="30">
        <f t="shared" si="1518"/>
        <v>71.391912320483755</v>
      </c>
      <c r="Q2390" s="6">
        <f t="shared" si="1519"/>
        <v>96.674225245653815</v>
      </c>
      <c r="R2390" s="7">
        <f t="shared" si="1520"/>
        <v>85.563114134542701</v>
      </c>
      <c r="S2390" s="8">
        <f t="shared" si="1521"/>
        <v>96.705730009711871</v>
      </c>
      <c r="T2390" s="9">
        <f t="shared" si="1522"/>
        <v>88</v>
      </c>
      <c r="U2390" s="51"/>
      <c r="V2390" s="1"/>
      <c r="W2390" s="1"/>
      <c r="X2390" s="1"/>
      <c r="Y2390" s="1"/>
      <c r="Z2390" s="1"/>
      <c r="AA2390" s="1"/>
      <c r="AB2390" s="1"/>
      <c r="AC2390" s="1"/>
      <c r="AD2390" s="1"/>
      <c r="AE2390" s="1"/>
    </row>
    <row r="2391" spans="1:31">
      <c r="A2391" s="1"/>
      <c r="B2391" s="31">
        <v>1997</v>
      </c>
      <c r="C2391" s="33">
        <v>49</v>
      </c>
      <c r="D2391">
        <v>27</v>
      </c>
      <c r="E2391" s="35">
        <v>1561</v>
      </c>
      <c r="F2391" s="35">
        <v>1398</v>
      </c>
      <c r="G2391" s="35">
        <v>1216</v>
      </c>
      <c r="H2391" s="35">
        <v>6515552</v>
      </c>
      <c r="I2391" s="34">
        <v>5805489</v>
      </c>
      <c r="J2391" s="34">
        <v>5020580</v>
      </c>
      <c r="K2391" s="72">
        <v>113816</v>
      </c>
      <c r="L2391" s="36">
        <f t="shared" si="1516"/>
        <v>189.2438803908062</v>
      </c>
      <c r="M2391" s="28">
        <f>IF(L2384=0,0,L2391/L2384*100)</f>
        <v>71.275100861277195</v>
      </c>
      <c r="N2391" s="37">
        <f t="shared" si="1523"/>
        <v>2.3212549580702232E-2</v>
      </c>
      <c r="O2391" s="29">
        <f t="shared" si="1517"/>
        <v>4173.9602818705962</v>
      </c>
      <c r="P2391" s="30">
        <f t="shared" si="1518"/>
        <v>72.912235746316469</v>
      </c>
      <c r="Q2391" s="6">
        <f t="shared" si="1519"/>
        <v>89.557975656630362</v>
      </c>
      <c r="R2391" s="7">
        <f t="shared" si="1520"/>
        <v>77.898782831518247</v>
      </c>
      <c r="S2391" s="8">
        <f t="shared" si="1521"/>
        <v>89.102028500424836</v>
      </c>
      <c r="T2391" s="9">
        <f t="shared" si="1522"/>
        <v>163</v>
      </c>
      <c r="U2391" s="51"/>
      <c r="V2391" s="1"/>
      <c r="W2391" s="1"/>
      <c r="X2391" s="1"/>
      <c r="Y2391" s="1"/>
      <c r="Z2391" s="1"/>
      <c r="AA2391" s="1"/>
      <c r="AB2391" s="1"/>
      <c r="AC2391" s="1"/>
      <c r="AD2391" s="1"/>
      <c r="AE2391" s="1"/>
    </row>
    <row r="2392" spans="1:31">
      <c r="A2392" s="1"/>
      <c r="B2392" s="31">
        <v>1998</v>
      </c>
      <c r="C2392" s="33">
        <v>45</v>
      </c>
      <c r="D2392" s="34">
        <v>33</v>
      </c>
      <c r="E2392" s="35">
        <v>998</v>
      </c>
      <c r="F2392" s="35">
        <v>922</v>
      </c>
      <c r="G2392" s="35">
        <v>765</v>
      </c>
      <c r="H2392" s="35">
        <v>3825080</v>
      </c>
      <c r="I2392" s="34">
        <v>3549230</v>
      </c>
      <c r="J2392" s="34">
        <v>2958060</v>
      </c>
      <c r="K2392" s="72">
        <v>72056</v>
      </c>
      <c r="L2392" s="36">
        <f t="shared" si="1516"/>
        <v>175.48674589763516</v>
      </c>
      <c r="M2392" s="28">
        <f>IF(L2384=0,0,L2392/L2384*100)</f>
        <v>66.093738343567182</v>
      </c>
      <c r="N2392" s="37">
        <f t="shared" si="1523"/>
        <v>-7.2695267422974403</v>
      </c>
      <c r="O2392" s="29">
        <f t="shared" si="1517"/>
        <v>3832.7454909819639</v>
      </c>
      <c r="P2392" s="30">
        <f t="shared" si="1518"/>
        <v>72.200400801603209</v>
      </c>
      <c r="Q2392" s="6">
        <f t="shared" si="1519"/>
        <v>92.384769539078164</v>
      </c>
      <c r="R2392" s="7">
        <f t="shared" si="1520"/>
        <v>76.653306613226462</v>
      </c>
      <c r="S2392" s="8">
        <f t="shared" si="1521"/>
        <v>92.788386125257517</v>
      </c>
      <c r="T2392" s="9">
        <f t="shared" si="1522"/>
        <v>76</v>
      </c>
      <c r="U2392" s="51"/>
      <c r="V2392" s="1"/>
      <c r="W2392" s="1"/>
      <c r="X2392" s="1"/>
      <c r="Y2392" s="1"/>
      <c r="Z2392" s="1"/>
      <c r="AA2392" s="1"/>
      <c r="AB2392" s="1"/>
      <c r="AC2392" s="1"/>
      <c r="AD2392" s="1"/>
      <c r="AE2392" s="1"/>
    </row>
    <row r="2393" spans="1:31">
      <c r="A2393" s="1"/>
      <c r="B2393" s="32">
        <v>1999</v>
      </c>
      <c r="C2393" s="33">
        <v>57</v>
      </c>
      <c r="D2393" s="34">
        <v>40</v>
      </c>
      <c r="E2393" s="35">
        <v>2561</v>
      </c>
      <c r="F2393" s="35">
        <v>2420</v>
      </c>
      <c r="G2393" s="35">
        <v>2197</v>
      </c>
      <c r="H2393" s="35">
        <v>9761390</v>
      </c>
      <c r="I2393" s="34">
        <v>9235230</v>
      </c>
      <c r="J2393" s="34">
        <v>8466270</v>
      </c>
      <c r="K2393" s="72">
        <v>192916</v>
      </c>
      <c r="L2393" s="36">
        <f t="shared" si="1516"/>
        <v>167.26973311804102</v>
      </c>
      <c r="M2393" s="28">
        <f>IF(L2384=0,0,L2393/L2384*100)</f>
        <v>62.998957083351435</v>
      </c>
      <c r="N2393" s="37">
        <f t="shared" si="1523"/>
        <v>-4.6824121887742374</v>
      </c>
      <c r="O2393" s="29">
        <f t="shared" si="1517"/>
        <v>3811.554080437329</v>
      </c>
      <c r="P2393" s="30">
        <f t="shared" si="1518"/>
        <v>75.328387348691919</v>
      </c>
      <c r="Q2393" s="6">
        <f t="shared" si="1519"/>
        <v>94.494338149160484</v>
      </c>
      <c r="R2393" s="7">
        <f t="shared" si="1520"/>
        <v>85.786802030456855</v>
      </c>
      <c r="S2393" s="8">
        <f t="shared" si="1521"/>
        <v>94.609784057393469</v>
      </c>
      <c r="T2393" s="9">
        <f t="shared" si="1522"/>
        <v>141</v>
      </c>
      <c r="U2393" s="51"/>
      <c r="V2393" s="1"/>
      <c r="W2393" s="1"/>
      <c r="X2393" s="1"/>
      <c r="Y2393" s="1"/>
      <c r="Z2393" s="1"/>
      <c r="AA2393" s="1"/>
      <c r="AB2393" s="1"/>
      <c r="AC2393" s="1"/>
      <c r="AD2393" s="1"/>
      <c r="AE2393" s="1"/>
    </row>
    <row r="2394" spans="1:31">
      <c r="A2394" s="1"/>
      <c r="B2394" s="32">
        <v>2000</v>
      </c>
      <c r="C2394" s="33">
        <v>54</v>
      </c>
      <c r="D2394" s="34">
        <v>34</v>
      </c>
      <c r="E2394" s="35">
        <v>2319</v>
      </c>
      <c r="F2394" s="35">
        <v>2077</v>
      </c>
      <c r="G2394" s="35">
        <v>1975</v>
      </c>
      <c r="H2394" s="35">
        <v>8486080</v>
      </c>
      <c r="I2394" s="34">
        <v>7683830</v>
      </c>
      <c r="J2394" s="34">
        <v>7324720</v>
      </c>
      <c r="K2394" s="72">
        <v>177287</v>
      </c>
      <c r="L2394" s="36">
        <f t="shared" si="1516"/>
        <v>158.23559280939946</v>
      </c>
      <c r="M2394" s="28">
        <f>IF(L2384=0,0,L2394/L2384*100)</f>
        <v>59.596420312473427</v>
      </c>
      <c r="N2394" s="37">
        <f t="shared" si="1523"/>
        <v>-5.4009414257068418</v>
      </c>
      <c r="O2394" s="29">
        <f t="shared" si="1517"/>
        <v>3659.3704182837428</v>
      </c>
      <c r="P2394" s="30">
        <f t="shared" si="1518"/>
        <v>76.449762828805518</v>
      </c>
      <c r="Q2394" s="6">
        <f t="shared" si="1519"/>
        <v>89.564467442863304</v>
      </c>
      <c r="R2394" s="7">
        <f t="shared" si="1520"/>
        <v>85.166019836136257</v>
      </c>
      <c r="S2394" s="8">
        <f t="shared" si="1521"/>
        <v>90.546282853802921</v>
      </c>
      <c r="T2394" s="9">
        <f t="shared" si="1522"/>
        <v>242</v>
      </c>
      <c r="U2394" s="51"/>
      <c r="V2394" s="1"/>
      <c r="W2394" s="1"/>
      <c r="X2394" s="1"/>
      <c r="Y2394" s="1"/>
      <c r="Z2394" s="1"/>
      <c r="AA2394" s="1"/>
      <c r="AB2394" s="1"/>
      <c r="AC2394" s="1"/>
      <c r="AD2394" s="1"/>
      <c r="AE2394" s="1"/>
    </row>
    <row r="2395" spans="1:31">
      <c r="A2395" s="1"/>
      <c r="B2395" s="32" t="s">
        <v>95</v>
      </c>
      <c r="C2395" s="33">
        <f>28+4</f>
        <v>32</v>
      </c>
      <c r="D2395" s="34"/>
      <c r="E2395" s="35">
        <f>845+139</f>
        <v>984</v>
      </c>
      <c r="F2395" s="35">
        <f>843+136</f>
        <v>979</v>
      </c>
      <c r="G2395" s="35"/>
      <c r="H2395" s="35">
        <f>3090051+490550</f>
        <v>3580601</v>
      </c>
      <c r="I2395" s="34">
        <f>3082921+479626</f>
        <v>3562547</v>
      </c>
      <c r="J2395" s="34"/>
      <c r="K2395" s="72">
        <f>65664+10668</f>
        <v>76332</v>
      </c>
      <c r="L2395" s="36">
        <f t="shared" si="1516"/>
        <v>155.06837464995021</v>
      </c>
      <c r="M2395" s="28">
        <f>IF(L2384=0,0,L2395/L2384*100)</f>
        <v>58.403547954866774</v>
      </c>
      <c r="N2395" s="37">
        <f t="shared" si="1523"/>
        <v>-2.0015839061343668</v>
      </c>
      <c r="O2395" s="29">
        <f t="shared" si="1517"/>
        <v>3638.8221544715448</v>
      </c>
      <c r="P2395" s="30">
        <f t="shared" si="1518"/>
        <v>77.573170731707322</v>
      </c>
      <c r="Q2395" s="6">
        <f t="shared" si="1519"/>
        <v>99.49186991869918</v>
      </c>
      <c r="R2395" s="7">
        <f t="shared" si="1520"/>
        <v>0</v>
      </c>
      <c r="S2395" s="8">
        <f t="shared" si="1521"/>
        <v>99.495782970512494</v>
      </c>
      <c r="T2395" s="9">
        <f t="shared" si="1522"/>
        <v>5</v>
      </c>
      <c r="U2395" s="51"/>
      <c r="V2395" s="1"/>
      <c r="W2395" s="1"/>
      <c r="X2395" s="1"/>
      <c r="Y2395" s="1"/>
      <c r="Z2395" s="1"/>
      <c r="AA2395" s="1"/>
      <c r="AB2395" s="1"/>
      <c r="AC2395" s="1"/>
      <c r="AD2395" s="1"/>
      <c r="AE2395" s="1"/>
    </row>
    <row r="2396" spans="1:31">
      <c r="A2396" s="1"/>
      <c r="B2396" s="32" t="s">
        <v>96</v>
      </c>
      <c r="C2396" s="33"/>
      <c r="D2396" s="34"/>
      <c r="E2396" s="35"/>
      <c r="F2396" s="35"/>
      <c r="G2396" s="35"/>
      <c r="H2396" s="35"/>
      <c r="I2396" s="34"/>
      <c r="J2396" s="34"/>
      <c r="K2396" s="72"/>
      <c r="L2396" s="36">
        <f t="shared" si="1516"/>
        <v>0</v>
      </c>
      <c r="M2396" s="28">
        <f>IF(L2384=0,0,L2396/L2384*100)</f>
        <v>0</v>
      </c>
      <c r="N2396" s="37" t="str">
        <f t="shared" si="1523"/>
        <v xml:space="preserve">     －</v>
      </c>
      <c r="O2396" s="29">
        <f t="shared" si="1517"/>
        <v>0</v>
      </c>
      <c r="P2396" s="30">
        <f t="shared" si="1518"/>
        <v>0</v>
      </c>
      <c r="Q2396" s="6">
        <f t="shared" si="1519"/>
        <v>0</v>
      </c>
      <c r="R2396" s="7">
        <f t="shared" si="1520"/>
        <v>0</v>
      </c>
      <c r="S2396" s="8">
        <f t="shared" si="1521"/>
        <v>0</v>
      </c>
      <c r="T2396" s="9">
        <f t="shared" si="1522"/>
        <v>0</v>
      </c>
      <c r="U2396" s="51"/>
      <c r="V2396" s="1"/>
      <c r="W2396" s="1"/>
      <c r="X2396" s="1"/>
      <c r="Y2396" s="1"/>
      <c r="Z2396" s="1"/>
      <c r="AA2396" s="1"/>
      <c r="AB2396" s="1"/>
      <c r="AC2396" s="1"/>
      <c r="AD2396" s="1"/>
      <c r="AE2396" s="1"/>
    </row>
    <row r="2397" spans="1:31">
      <c r="A2397" s="1"/>
      <c r="B2397" s="32"/>
      <c r="C2397" s="33"/>
      <c r="D2397" s="34"/>
      <c r="E2397" s="35"/>
      <c r="F2397" s="35"/>
      <c r="G2397" s="35"/>
      <c r="H2397" s="35"/>
      <c r="I2397" s="34"/>
      <c r="J2397" s="34"/>
      <c r="K2397" s="72"/>
      <c r="L2397" s="36"/>
      <c r="M2397" s="28"/>
      <c r="N2397" s="37"/>
      <c r="O2397" s="29"/>
      <c r="P2397" s="30"/>
      <c r="Q2397" s="15"/>
      <c r="R2397" s="16"/>
      <c r="S2397" s="17"/>
      <c r="T2397" s="18"/>
      <c r="U2397" s="51"/>
      <c r="V2397" s="1"/>
      <c r="W2397" s="1"/>
      <c r="X2397" s="1"/>
      <c r="Y2397" s="1"/>
      <c r="Z2397" s="1"/>
      <c r="AA2397" s="1"/>
      <c r="AB2397" s="1"/>
      <c r="AC2397" s="1"/>
      <c r="AD2397" s="1"/>
      <c r="AE2397" s="1"/>
    </row>
    <row r="2398" spans="1:31">
      <c r="A2398" s="1"/>
      <c r="B2398" s="32"/>
      <c r="C2398" s="33"/>
      <c r="D2398" s="34"/>
      <c r="E2398" s="35"/>
      <c r="F2398" s="35"/>
      <c r="G2398" s="35"/>
      <c r="H2398" s="35"/>
      <c r="I2398" s="34"/>
      <c r="J2398" s="34"/>
      <c r="K2398" s="72"/>
      <c r="L2398" s="36"/>
      <c r="M2398" s="28"/>
      <c r="N2398" s="37"/>
      <c r="O2398" s="29"/>
      <c r="P2398" s="30"/>
      <c r="Q2398" s="6"/>
      <c r="R2398" s="7"/>
      <c r="S2398" s="8"/>
      <c r="T2398" s="9"/>
      <c r="U2398" s="51"/>
      <c r="V2398" s="1"/>
      <c r="W2398" s="1"/>
      <c r="X2398" s="1"/>
      <c r="Y2398" s="1"/>
      <c r="Z2398" s="1"/>
      <c r="AA2398" s="1"/>
      <c r="AB2398" s="1"/>
      <c r="AC2398" s="1"/>
      <c r="AD2398" s="1"/>
      <c r="AE2398" s="1"/>
    </row>
    <row r="2399" spans="1:31">
      <c r="A2399" s="1"/>
      <c r="B2399" s="32"/>
      <c r="C2399" s="33"/>
      <c r="D2399" s="34"/>
      <c r="E2399" s="35"/>
      <c r="F2399" s="35"/>
      <c r="G2399" s="35"/>
      <c r="H2399" s="35"/>
      <c r="I2399" s="34"/>
      <c r="J2399" s="34"/>
      <c r="K2399" s="72"/>
      <c r="L2399" s="36"/>
      <c r="M2399" s="28"/>
      <c r="N2399" s="37"/>
      <c r="O2399" s="29"/>
      <c r="P2399" s="30"/>
      <c r="Q2399" s="6"/>
      <c r="R2399" s="7"/>
      <c r="S2399" s="8"/>
      <c r="T2399" s="9"/>
      <c r="U2399" s="51"/>
      <c r="V2399" s="1"/>
      <c r="W2399" s="1"/>
      <c r="X2399" s="1"/>
      <c r="Y2399" s="1"/>
      <c r="Z2399" s="1"/>
      <c r="AA2399" s="1"/>
      <c r="AB2399" s="1"/>
      <c r="AC2399" s="1"/>
      <c r="AD2399" s="1"/>
      <c r="AE2399" s="1"/>
    </row>
    <row r="2400" spans="1:31">
      <c r="A2400" s="1"/>
      <c r="B2400" s="32"/>
      <c r="C2400" s="33"/>
      <c r="D2400" s="34"/>
      <c r="E2400" s="35"/>
      <c r="F2400" s="35"/>
      <c r="G2400" s="35"/>
      <c r="H2400" s="35"/>
      <c r="I2400" s="34"/>
      <c r="J2400" s="34"/>
      <c r="K2400" s="72"/>
      <c r="L2400" s="36"/>
      <c r="M2400" s="28"/>
      <c r="N2400" s="37"/>
      <c r="O2400" s="29"/>
      <c r="P2400" s="30"/>
      <c r="Q2400" s="6"/>
      <c r="R2400" s="7"/>
      <c r="S2400" s="8"/>
      <c r="T2400" s="9"/>
      <c r="U2400" s="51"/>
      <c r="V2400" s="1"/>
      <c r="W2400" s="1"/>
      <c r="X2400" s="1"/>
      <c r="Y2400" s="1"/>
      <c r="Z2400" s="1"/>
      <c r="AA2400" s="1"/>
      <c r="AB2400" s="1"/>
      <c r="AC2400" s="1"/>
      <c r="AD2400" s="1"/>
      <c r="AE2400" s="1"/>
    </row>
    <row r="2401" spans="1:31">
      <c r="A2401" s="1"/>
      <c r="B2401" s="32"/>
      <c r="C2401" s="33"/>
      <c r="D2401" s="34"/>
      <c r="E2401" s="35"/>
      <c r="F2401" s="35"/>
      <c r="G2401" s="35"/>
      <c r="H2401" s="35"/>
      <c r="I2401" s="34"/>
      <c r="J2401" s="34"/>
      <c r="K2401" s="72"/>
      <c r="L2401" s="36"/>
      <c r="M2401" s="28"/>
      <c r="N2401" s="37"/>
      <c r="O2401" s="29"/>
      <c r="P2401" s="30"/>
      <c r="Q2401" s="6"/>
      <c r="R2401" s="7"/>
      <c r="S2401" s="8"/>
      <c r="T2401" s="9"/>
      <c r="U2401" s="51"/>
      <c r="V2401" s="1"/>
      <c r="W2401" s="1"/>
      <c r="X2401" s="1"/>
      <c r="Y2401" s="1"/>
      <c r="Z2401" s="1"/>
      <c r="AA2401" s="1"/>
      <c r="AB2401" s="1"/>
      <c r="AC2401" s="1"/>
      <c r="AD2401" s="1"/>
      <c r="AE2401" s="1"/>
    </row>
    <row r="2402" spans="1:31">
      <c r="A2402" s="1"/>
      <c r="B2402" s="32"/>
      <c r="C2402" s="33"/>
      <c r="D2402" s="34"/>
      <c r="E2402" s="35"/>
      <c r="F2402" s="35"/>
      <c r="G2402" s="35"/>
      <c r="H2402" s="35"/>
      <c r="I2402" s="34"/>
      <c r="J2402" s="34"/>
      <c r="K2402" s="72"/>
      <c r="L2402" s="36"/>
      <c r="M2402" s="28"/>
      <c r="N2402" s="37"/>
      <c r="O2402" s="29"/>
      <c r="P2402" s="30"/>
      <c r="Q2402" s="6"/>
      <c r="R2402" s="7"/>
      <c r="S2402" s="8"/>
      <c r="T2402" s="9"/>
      <c r="U2402" s="51"/>
      <c r="V2402" s="1"/>
      <c r="W2402" s="1"/>
      <c r="X2402" s="1"/>
      <c r="Y2402" s="1"/>
      <c r="Z2402" s="1"/>
      <c r="AA2402" s="1"/>
      <c r="AB2402" s="1"/>
      <c r="AC2402" s="1"/>
      <c r="AD2402" s="1"/>
      <c r="AE2402" s="1"/>
    </row>
    <row r="2403" spans="1:31">
      <c r="A2403" s="1"/>
      <c r="B2403" s="32"/>
      <c r="C2403" s="33"/>
      <c r="D2403" s="34"/>
      <c r="E2403" s="35"/>
      <c r="F2403" s="35"/>
      <c r="G2403" s="35"/>
      <c r="H2403" s="35"/>
      <c r="I2403" s="34"/>
      <c r="J2403" s="34"/>
      <c r="K2403" s="72"/>
      <c r="L2403" s="36"/>
      <c r="M2403" s="28"/>
      <c r="N2403" s="37"/>
      <c r="O2403" s="29"/>
      <c r="P2403" s="30"/>
      <c r="Q2403" s="6"/>
      <c r="R2403" s="7"/>
      <c r="S2403" s="8"/>
      <c r="T2403" s="9"/>
      <c r="U2403" s="51"/>
      <c r="V2403" s="1"/>
      <c r="W2403" s="1"/>
      <c r="X2403" s="1"/>
      <c r="Y2403" s="1"/>
      <c r="Z2403" s="1"/>
      <c r="AA2403" s="1"/>
      <c r="AB2403" s="1"/>
      <c r="AC2403" s="1"/>
      <c r="AD2403" s="1"/>
      <c r="AE2403" s="1"/>
    </row>
    <row r="2404" spans="1:31">
      <c r="A2404" s="1"/>
      <c r="B2404" s="32"/>
      <c r="C2404" s="33"/>
      <c r="D2404" s="34"/>
      <c r="E2404" s="35"/>
      <c r="F2404" s="35"/>
      <c r="G2404" s="35"/>
      <c r="H2404" s="35"/>
      <c r="I2404" s="34"/>
      <c r="J2404" s="34"/>
      <c r="K2404" s="72"/>
      <c r="L2404" s="36"/>
      <c r="M2404" s="28"/>
      <c r="N2404" s="37"/>
      <c r="O2404" s="29"/>
      <c r="P2404" s="30"/>
      <c r="Q2404" s="6"/>
      <c r="R2404" s="7"/>
      <c r="S2404" s="8"/>
      <c r="T2404" s="9"/>
      <c r="U2404" s="51"/>
      <c r="V2404" s="1"/>
      <c r="W2404" s="1"/>
      <c r="X2404" s="1"/>
      <c r="Y2404" s="1"/>
      <c r="Z2404" s="1"/>
      <c r="AA2404" s="1"/>
      <c r="AB2404" s="1"/>
      <c r="AC2404" s="1"/>
      <c r="AD2404" s="1"/>
      <c r="AE2404" s="1"/>
    </row>
    <row r="2405" spans="1:31">
      <c r="A2405" s="1"/>
      <c r="B2405" s="32"/>
      <c r="C2405" s="33"/>
      <c r="D2405" s="34"/>
      <c r="E2405" s="35"/>
      <c r="F2405" s="35"/>
      <c r="G2405" s="35"/>
      <c r="H2405" s="35"/>
      <c r="I2405" s="34"/>
      <c r="J2405" s="34"/>
      <c r="K2405" s="72"/>
      <c r="L2405" s="36"/>
      <c r="M2405" s="28"/>
      <c r="N2405" s="37"/>
      <c r="O2405" s="29"/>
      <c r="P2405" s="30"/>
      <c r="Q2405" s="6"/>
      <c r="R2405" s="7"/>
      <c r="S2405" s="8"/>
      <c r="T2405" s="9"/>
      <c r="U2405" s="51"/>
      <c r="V2405" s="1"/>
      <c r="W2405" s="1"/>
      <c r="X2405" s="1"/>
      <c r="Y2405" s="1"/>
      <c r="Z2405" s="1"/>
      <c r="AA2405" s="1"/>
      <c r="AB2405" s="1"/>
      <c r="AC2405" s="1"/>
      <c r="AD2405" s="1"/>
      <c r="AE2405" s="1"/>
    </row>
    <row r="2406" spans="1:31">
      <c r="A2406" s="1"/>
      <c r="B2406" s="32"/>
      <c r="C2406" s="33"/>
      <c r="D2406" s="34"/>
      <c r="E2406" s="35"/>
      <c r="F2406" s="35"/>
      <c r="G2406" s="35"/>
      <c r="H2406" s="35"/>
      <c r="I2406" s="34"/>
      <c r="J2406" s="34"/>
      <c r="K2406" s="72"/>
      <c r="L2406" s="36"/>
      <c r="M2406" s="28"/>
      <c r="N2406" s="37"/>
      <c r="O2406" s="29"/>
      <c r="P2406" s="30"/>
      <c r="Q2406" s="6"/>
      <c r="R2406" s="7"/>
      <c r="S2406" s="8"/>
      <c r="T2406" s="9"/>
      <c r="U2406" s="51"/>
      <c r="V2406" s="1"/>
      <c r="W2406" s="1"/>
      <c r="X2406" s="1"/>
      <c r="Y2406" s="1"/>
      <c r="Z2406" s="1"/>
      <c r="AA2406" s="1"/>
      <c r="AB2406" s="1"/>
      <c r="AC2406" s="1"/>
      <c r="AD2406" s="1"/>
      <c r="AE2406" s="1"/>
    </row>
    <row r="2407" spans="1:31">
      <c r="A2407" s="1"/>
      <c r="B2407" s="32"/>
      <c r="C2407" s="33"/>
      <c r="D2407" s="34"/>
      <c r="E2407" s="35"/>
      <c r="F2407" s="35"/>
      <c r="G2407" s="35"/>
      <c r="H2407" s="35"/>
      <c r="I2407" s="34"/>
      <c r="J2407" s="34"/>
      <c r="K2407" s="72"/>
      <c r="L2407" s="36"/>
      <c r="M2407" s="28"/>
      <c r="N2407" s="37"/>
      <c r="O2407" s="29"/>
      <c r="P2407" s="30"/>
      <c r="Q2407" s="6"/>
      <c r="R2407" s="7"/>
      <c r="S2407" s="8"/>
      <c r="T2407" s="9"/>
      <c r="U2407" s="51"/>
      <c r="V2407" s="1"/>
      <c r="W2407" s="1"/>
      <c r="X2407" s="1"/>
      <c r="Y2407" s="1"/>
      <c r="Z2407" s="1"/>
      <c r="AA2407" s="1"/>
      <c r="AB2407" s="1"/>
      <c r="AC2407" s="1"/>
      <c r="AD2407" s="1"/>
      <c r="AE2407" s="1"/>
    </row>
    <row r="2408" spans="1:31">
      <c r="A2408" s="1"/>
      <c r="B2408" s="32"/>
      <c r="C2408" s="33"/>
      <c r="D2408" s="34"/>
      <c r="E2408" s="35"/>
      <c r="F2408" s="35"/>
      <c r="G2408" s="35"/>
      <c r="H2408" s="35"/>
      <c r="I2408" s="34"/>
      <c r="J2408" s="34"/>
      <c r="K2408" s="72"/>
      <c r="L2408" s="36"/>
      <c r="M2408" s="28"/>
      <c r="N2408" s="37"/>
      <c r="O2408" s="29"/>
      <c r="P2408" s="30"/>
      <c r="Q2408" s="6"/>
      <c r="R2408" s="7"/>
      <c r="S2408" s="8"/>
      <c r="T2408" s="9"/>
      <c r="U2408" s="51"/>
      <c r="V2408" s="1"/>
      <c r="W2408" s="1"/>
      <c r="X2408" s="1"/>
      <c r="Y2408" s="1"/>
      <c r="Z2408" s="1"/>
      <c r="AA2408" s="1"/>
      <c r="AB2408" s="1"/>
      <c r="AC2408" s="1"/>
      <c r="AD2408" s="1"/>
      <c r="AE2408" s="1"/>
    </row>
    <row r="2409" spans="1:31">
      <c r="A2409" s="1"/>
      <c r="B2409" s="32"/>
      <c r="C2409" s="33"/>
      <c r="D2409" s="34"/>
      <c r="E2409" s="35"/>
      <c r="F2409" s="35"/>
      <c r="G2409" s="35"/>
      <c r="H2409" s="35"/>
      <c r="I2409" s="34"/>
      <c r="J2409" s="34"/>
      <c r="K2409" s="72"/>
      <c r="L2409" s="36"/>
      <c r="M2409" s="28"/>
      <c r="N2409" s="37"/>
      <c r="O2409" s="29"/>
      <c r="P2409" s="30"/>
      <c r="Q2409" s="6"/>
      <c r="R2409" s="7"/>
      <c r="S2409" s="8"/>
      <c r="T2409" s="9"/>
      <c r="U2409" s="51"/>
      <c r="V2409" s="1"/>
      <c r="W2409" s="1"/>
      <c r="X2409" s="1"/>
      <c r="Y2409" s="1"/>
      <c r="Z2409" s="1"/>
      <c r="AA2409" s="1"/>
      <c r="AB2409" s="1"/>
      <c r="AC2409" s="1"/>
      <c r="AD2409" s="1"/>
      <c r="AE2409" s="1"/>
    </row>
    <row r="2410" spans="1:31">
      <c r="A2410" s="1"/>
      <c r="B2410" s="32"/>
      <c r="C2410" s="33"/>
      <c r="D2410" s="34"/>
      <c r="E2410" s="35"/>
      <c r="F2410" s="35"/>
      <c r="G2410" s="35"/>
      <c r="H2410" s="35"/>
      <c r="I2410" s="34"/>
      <c r="J2410" s="34"/>
      <c r="K2410" s="72"/>
      <c r="L2410" s="36"/>
      <c r="M2410" s="28"/>
      <c r="N2410" s="37"/>
      <c r="O2410" s="29"/>
      <c r="P2410" s="30"/>
      <c r="Q2410" s="6"/>
      <c r="R2410" s="7"/>
      <c r="S2410" s="8"/>
      <c r="T2410" s="9"/>
      <c r="U2410" s="51"/>
      <c r="V2410" s="1"/>
      <c r="W2410" s="1"/>
      <c r="X2410" s="1"/>
      <c r="Y2410" s="1"/>
      <c r="Z2410" s="1"/>
      <c r="AA2410" s="1"/>
      <c r="AB2410" s="1"/>
      <c r="AC2410" s="1"/>
      <c r="AD2410" s="1"/>
      <c r="AE2410" s="1"/>
    </row>
    <row r="2411" spans="1:31">
      <c r="A2411" s="1"/>
      <c r="B2411" s="32"/>
      <c r="C2411" s="33"/>
      <c r="D2411" s="34"/>
      <c r="E2411" s="35"/>
      <c r="F2411" s="35"/>
      <c r="G2411" s="35"/>
      <c r="H2411" s="35"/>
      <c r="I2411" s="34"/>
      <c r="J2411" s="34"/>
      <c r="K2411" s="72"/>
      <c r="L2411" s="36"/>
      <c r="M2411" s="28"/>
      <c r="N2411" s="37"/>
      <c r="O2411" s="29"/>
      <c r="P2411" s="30"/>
      <c r="Q2411" s="6"/>
      <c r="R2411" s="7"/>
      <c r="S2411" s="8"/>
      <c r="T2411" s="9"/>
      <c r="U2411" s="51"/>
      <c r="V2411" s="1"/>
      <c r="W2411" s="1"/>
      <c r="X2411" s="1"/>
      <c r="Y2411" s="1"/>
      <c r="Z2411" s="1"/>
      <c r="AA2411" s="1"/>
      <c r="AB2411" s="1"/>
      <c r="AC2411" s="1"/>
      <c r="AD2411" s="1"/>
      <c r="AE2411" s="1"/>
    </row>
    <row r="2412" spans="1:31">
      <c r="A2412" s="1"/>
      <c r="B2412" s="32"/>
      <c r="C2412" s="33"/>
      <c r="D2412" s="34"/>
      <c r="E2412" s="35"/>
      <c r="F2412" s="35"/>
      <c r="G2412" s="35"/>
      <c r="H2412" s="35"/>
      <c r="I2412" s="34"/>
      <c r="J2412" s="34"/>
      <c r="K2412" s="72"/>
      <c r="L2412" s="36"/>
      <c r="M2412" s="28"/>
      <c r="N2412" s="37"/>
      <c r="O2412" s="29"/>
      <c r="P2412" s="30"/>
      <c r="Q2412" s="6"/>
      <c r="R2412" s="7"/>
      <c r="S2412" s="8"/>
      <c r="T2412" s="9"/>
      <c r="U2412" s="51"/>
      <c r="V2412" s="1"/>
      <c r="W2412" s="1"/>
      <c r="X2412" s="1"/>
      <c r="Y2412" s="1"/>
      <c r="Z2412" s="1"/>
      <c r="AA2412" s="1"/>
      <c r="AB2412" s="1"/>
      <c r="AC2412" s="1"/>
      <c r="AD2412" s="1"/>
      <c r="AE2412" s="1"/>
    </row>
    <row r="2413" spans="1:31">
      <c r="A2413" s="1"/>
      <c r="B2413" s="32"/>
      <c r="C2413" s="33"/>
      <c r="D2413" s="34"/>
      <c r="E2413" s="35"/>
      <c r="F2413" s="35"/>
      <c r="G2413" s="35"/>
      <c r="H2413" s="35"/>
      <c r="I2413" s="34"/>
      <c r="J2413" s="34"/>
      <c r="K2413" s="72"/>
      <c r="L2413" s="36"/>
      <c r="M2413" s="28"/>
      <c r="N2413" s="37"/>
      <c r="O2413" s="29"/>
      <c r="P2413" s="30"/>
      <c r="Q2413" s="6"/>
      <c r="R2413" s="7"/>
      <c r="S2413" s="8"/>
      <c r="T2413" s="9"/>
      <c r="U2413" s="51"/>
      <c r="V2413" s="1"/>
      <c r="W2413" s="1"/>
      <c r="X2413" s="1"/>
      <c r="Y2413" s="1"/>
      <c r="Z2413" s="1"/>
      <c r="AA2413" s="1"/>
      <c r="AB2413" s="1"/>
      <c r="AC2413" s="1"/>
      <c r="AD2413" s="1"/>
      <c r="AE2413" s="1"/>
    </row>
    <row r="2414" spans="1:31">
      <c r="A2414" s="1"/>
      <c r="B2414" s="32"/>
      <c r="C2414" s="33"/>
      <c r="D2414" s="34"/>
      <c r="E2414" s="35"/>
      <c r="F2414" s="35"/>
      <c r="G2414" s="35"/>
      <c r="H2414" s="35"/>
      <c r="I2414" s="34"/>
      <c r="J2414" s="34"/>
      <c r="K2414" s="72"/>
      <c r="L2414" s="36"/>
      <c r="M2414" s="28"/>
      <c r="N2414" s="37"/>
      <c r="O2414" s="29"/>
      <c r="P2414" s="30"/>
      <c r="Q2414" s="6"/>
      <c r="R2414" s="7"/>
      <c r="S2414" s="8"/>
      <c r="T2414" s="9"/>
      <c r="U2414" s="51"/>
      <c r="V2414" s="1"/>
      <c r="W2414" s="1"/>
      <c r="X2414" s="1"/>
      <c r="Y2414" s="1"/>
      <c r="Z2414" s="1"/>
      <c r="AA2414" s="1"/>
      <c r="AB2414" s="1"/>
      <c r="AC2414" s="1"/>
      <c r="AD2414" s="1"/>
      <c r="AE2414" s="1"/>
    </row>
    <row r="2415" spans="1:31">
      <c r="A2415" s="1"/>
      <c r="B2415" s="32"/>
      <c r="C2415" s="33"/>
      <c r="D2415" s="34"/>
      <c r="E2415" s="35"/>
      <c r="F2415" s="35"/>
      <c r="G2415" s="35"/>
      <c r="H2415" s="35"/>
      <c r="I2415" s="34"/>
      <c r="J2415" s="34"/>
      <c r="K2415" s="72"/>
      <c r="L2415" s="36"/>
      <c r="M2415" s="28"/>
      <c r="N2415" s="37"/>
      <c r="O2415" s="29"/>
      <c r="P2415" s="30"/>
      <c r="Q2415" s="6"/>
      <c r="R2415" s="7"/>
      <c r="S2415" s="8"/>
      <c r="T2415" s="9"/>
      <c r="U2415" s="51"/>
      <c r="V2415" s="1"/>
      <c r="W2415" s="1"/>
      <c r="X2415" s="1"/>
      <c r="Y2415" s="1"/>
      <c r="Z2415" s="1"/>
      <c r="AA2415" s="1"/>
      <c r="AB2415" s="1"/>
      <c r="AC2415" s="1"/>
      <c r="AD2415" s="1"/>
      <c r="AE2415" s="1"/>
    </row>
    <row r="2416" spans="1:31">
      <c r="A2416" s="1"/>
      <c r="B2416" s="32"/>
      <c r="C2416" s="33"/>
      <c r="D2416" s="34"/>
      <c r="E2416" s="35"/>
      <c r="F2416" s="35"/>
      <c r="G2416" s="35"/>
      <c r="H2416" s="35"/>
      <c r="I2416" s="34"/>
      <c r="J2416" s="34"/>
      <c r="K2416" s="72"/>
      <c r="L2416" s="36"/>
      <c r="M2416" s="28"/>
      <c r="N2416" s="37"/>
      <c r="O2416" s="29"/>
      <c r="P2416" s="30"/>
      <c r="Q2416" s="6"/>
      <c r="R2416" s="7"/>
      <c r="S2416" s="8"/>
      <c r="T2416" s="9"/>
      <c r="U2416" s="51"/>
      <c r="V2416" s="1"/>
      <c r="W2416" s="1"/>
      <c r="X2416" s="1"/>
      <c r="Y2416" s="1"/>
      <c r="Z2416" s="1"/>
      <c r="AA2416" s="1"/>
      <c r="AB2416" s="1"/>
      <c r="AC2416" s="1"/>
      <c r="AD2416" s="1"/>
      <c r="AE2416" s="1"/>
    </row>
    <row r="2417" spans="1:31">
      <c r="A2417" s="1"/>
      <c r="B2417" s="32"/>
      <c r="C2417" s="33"/>
      <c r="D2417" s="34"/>
      <c r="E2417" s="35"/>
      <c r="F2417" s="35"/>
      <c r="G2417" s="35"/>
      <c r="H2417" s="35"/>
      <c r="I2417" s="34"/>
      <c r="J2417" s="34"/>
      <c r="K2417" s="72"/>
      <c r="L2417" s="36"/>
      <c r="M2417" s="28"/>
      <c r="N2417" s="37"/>
      <c r="O2417" s="29"/>
      <c r="P2417" s="30"/>
      <c r="Q2417" s="6"/>
      <c r="R2417" s="7"/>
      <c r="S2417" s="8"/>
      <c r="T2417" s="9"/>
      <c r="U2417" s="51"/>
      <c r="V2417" s="1"/>
      <c r="W2417" s="1"/>
      <c r="X2417" s="1"/>
      <c r="Y2417" s="1"/>
      <c r="Z2417" s="1"/>
      <c r="AA2417" s="1"/>
      <c r="AB2417" s="1"/>
      <c r="AC2417" s="1"/>
      <c r="AD2417" s="1"/>
      <c r="AE2417" s="1"/>
    </row>
    <row r="2418" spans="1:31">
      <c r="A2418" s="1"/>
      <c r="B2418" s="32"/>
      <c r="C2418" s="33"/>
      <c r="D2418" s="34"/>
      <c r="E2418" s="35"/>
      <c r="F2418" s="35"/>
      <c r="G2418" s="35"/>
      <c r="H2418" s="35"/>
      <c r="I2418" s="34"/>
      <c r="J2418" s="34"/>
      <c r="K2418" s="72"/>
      <c r="L2418" s="36"/>
      <c r="M2418" s="28"/>
      <c r="N2418" s="37"/>
      <c r="O2418" s="29"/>
      <c r="P2418" s="30"/>
      <c r="Q2418" s="6"/>
      <c r="R2418" s="7"/>
      <c r="S2418" s="8"/>
      <c r="T2418" s="9"/>
      <c r="U2418" s="51"/>
      <c r="V2418" s="1"/>
      <c r="W2418" s="1"/>
      <c r="X2418" s="1"/>
      <c r="Y2418" s="1"/>
      <c r="Z2418" s="1"/>
      <c r="AA2418" s="1"/>
      <c r="AB2418" s="1"/>
      <c r="AC2418" s="1"/>
      <c r="AD2418" s="1"/>
      <c r="AE2418" s="1"/>
    </row>
    <row r="2419" spans="1:31">
      <c r="A2419" s="1"/>
      <c r="B2419" s="58" t="s">
        <v>97</v>
      </c>
      <c r="C2419" s="59">
        <v>4</v>
      </c>
      <c r="D2419" s="60">
        <v>4</v>
      </c>
      <c r="E2419" s="61">
        <v>241</v>
      </c>
      <c r="F2419" s="61">
        <v>241</v>
      </c>
      <c r="G2419" s="61">
        <v>238</v>
      </c>
      <c r="H2419" s="61">
        <v>869662</v>
      </c>
      <c r="I2419" s="60">
        <v>869662</v>
      </c>
      <c r="J2419" s="60">
        <v>850377</v>
      </c>
      <c r="K2419" s="73">
        <v>10440</v>
      </c>
      <c r="L2419" s="63">
        <f t="shared" ref="L2419:L2470" si="1524">IF(H2419=0,0,H2419/K2419*3.30578)</f>
        <v>275.37464045593873</v>
      </c>
      <c r="M2419" s="62">
        <v>100</v>
      </c>
      <c r="N2419" s="63"/>
      <c r="O2419" s="64">
        <f t="shared" ref="O2419:O2470" si="1525">IF(H2419=0,0,H2419/E2419)</f>
        <v>3608.5560165975103</v>
      </c>
      <c r="P2419" s="65">
        <f t="shared" ref="P2419:P2470" si="1526">IF(K2419=0,0,K2419/E2419)</f>
        <v>43.319502074688799</v>
      </c>
      <c r="Q2419" s="6">
        <f t="shared" ref="Q2419:Q2434" si="1527">IF(F2419=0,0,F2419/E2419*100)</f>
        <v>100</v>
      </c>
      <c r="R2419" s="7">
        <f t="shared" ref="R2419:R2434" si="1528">IF(G2419=0,0,G2419/E2419*100)</f>
        <v>98.755186721991706</v>
      </c>
      <c r="S2419" s="8">
        <f t="shared" ref="S2419:S2434" si="1529">IF(I2419=0,0,I2419/H2419*100)</f>
        <v>100</v>
      </c>
      <c r="T2419" s="9">
        <f t="shared" ref="T2419:T2434" si="1530">E2419-F2419</f>
        <v>0</v>
      </c>
      <c r="U2419" s="51"/>
      <c r="V2419" s="1"/>
      <c r="W2419" s="1"/>
      <c r="X2419" s="1"/>
      <c r="Y2419" s="11"/>
      <c r="Z2419" s="11"/>
      <c r="AA2419" s="11"/>
      <c r="AB2419" s="1"/>
      <c r="AC2419" s="1"/>
      <c r="AD2419" s="1"/>
      <c r="AE2419" s="1"/>
    </row>
    <row r="2420" spans="1:31">
      <c r="A2420" s="1"/>
      <c r="B2420" s="31">
        <v>1991</v>
      </c>
      <c r="C2420" s="33">
        <v>7</v>
      </c>
      <c r="D2420" s="34">
        <v>0</v>
      </c>
      <c r="E2420" s="35">
        <v>210</v>
      </c>
      <c r="F2420" s="35">
        <v>134</v>
      </c>
      <c r="G2420" s="35">
        <v>124</v>
      </c>
      <c r="H2420" s="35">
        <v>1189402</v>
      </c>
      <c r="I2420" s="34">
        <v>665260</v>
      </c>
      <c r="J2420" s="34">
        <v>641364</v>
      </c>
      <c r="K2420" s="72">
        <v>12578</v>
      </c>
      <c r="L2420" s="36">
        <f t="shared" si="1524"/>
        <v>312.60147428526</v>
      </c>
      <c r="M2420" s="28">
        <f>IF(L2419=0,0,L2420/L2419*100)</f>
        <v>113.51861368486389</v>
      </c>
      <c r="N2420" s="37">
        <f t="shared" ref="N2420:N2435" si="1531">IF(L2419=0,"     －",IF(L2420=0,"     －",(L2420-L2419)/L2419*100))</f>
        <v>13.51861368486389</v>
      </c>
      <c r="O2420" s="29">
        <f t="shared" si="1525"/>
        <v>5663.8190476190475</v>
      </c>
      <c r="P2420" s="30">
        <f t="shared" si="1526"/>
        <v>59.895238095238092</v>
      </c>
      <c r="Q2420" s="6">
        <f t="shared" si="1527"/>
        <v>63.809523809523803</v>
      </c>
      <c r="R2420" s="7">
        <f t="shared" si="1528"/>
        <v>59.047619047619051</v>
      </c>
      <c r="S2420" s="8">
        <f t="shared" si="1529"/>
        <v>55.932308840913336</v>
      </c>
      <c r="T2420" s="9">
        <f t="shared" si="1530"/>
        <v>76</v>
      </c>
      <c r="U2420" s="51"/>
      <c r="V2420" s="1"/>
      <c r="W2420" s="1"/>
      <c r="X2420" s="1"/>
      <c r="Y2420" s="10"/>
      <c r="Z2420" s="10"/>
      <c r="AA2420" s="10"/>
      <c r="AB2420" s="1"/>
      <c r="AC2420" s="1"/>
      <c r="AD2420" s="1"/>
      <c r="AE2420" s="1"/>
    </row>
    <row r="2421" spans="1:31">
      <c r="A2421" s="1"/>
      <c r="B2421" s="31">
        <v>1992</v>
      </c>
      <c r="C2421" s="33">
        <v>6</v>
      </c>
      <c r="D2421" s="34">
        <v>2</v>
      </c>
      <c r="E2421" s="35">
        <v>259</v>
      </c>
      <c r="F2421" s="35">
        <v>238</v>
      </c>
      <c r="G2421" s="35">
        <v>170</v>
      </c>
      <c r="H2421" s="35">
        <v>1354352</v>
      </c>
      <c r="I2421" s="34">
        <v>1207861</v>
      </c>
      <c r="J2421" s="34">
        <v>784055</v>
      </c>
      <c r="K2421" s="72">
        <v>18559</v>
      </c>
      <c r="L2421" s="36">
        <f t="shared" si="1524"/>
        <v>241.24089415162456</v>
      </c>
      <c r="M2421" s="28">
        <f>IF(L2419=0,0,L2421/L2419*100)</f>
        <v>87.604615207922265</v>
      </c>
      <c r="N2421" s="37">
        <f t="shared" si="1531"/>
        <v>-22.827972995583622</v>
      </c>
      <c r="O2421" s="29">
        <f t="shared" si="1525"/>
        <v>5229.1583011583016</v>
      </c>
      <c r="P2421" s="30">
        <f t="shared" si="1526"/>
        <v>71.656370656370655</v>
      </c>
      <c r="Q2421" s="6">
        <f t="shared" si="1527"/>
        <v>91.891891891891902</v>
      </c>
      <c r="R2421" s="7">
        <f t="shared" si="1528"/>
        <v>65.637065637065632</v>
      </c>
      <c r="S2421" s="8">
        <f t="shared" si="1529"/>
        <v>89.183683414651441</v>
      </c>
      <c r="T2421" s="9">
        <f t="shared" si="1530"/>
        <v>21</v>
      </c>
      <c r="U2421" s="51"/>
      <c r="V2421" s="1"/>
      <c r="W2421" s="1"/>
      <c r="X2421" s="1"/>
      <c r="Y2421" s="12"/>
      <c r="Z2421" s="13"/>
      <c r="AA2421" s="14"/>
      <c r="AB2421" s="1"/>
      <c r="AC2421" s="1"/>
      <c r="AD2421" s="1"/>
      <c r="AE2421" s="1"/>
    </row>
    <row r="2422" spans="1:31">
      <c r="A2422" s="1"/>
      <c r="B2422" s="31">
        <f>B2421+1</f>
        <v>1993</v>
      </c>
      <c r="C2422" s="33">
        <v>14</v>
      </c>
      <c r="D2422" s="34">
        <v>7</v>
      </c>
      <c r="E2422" s="35">
        <v>485</v>
      </c>
      <c r="F2422" s="35">
        <v>410</v>
      </c>
      <c r="G2422" s="35">
        <v>328</v>
      </c>
      <c r="H2422" s="35">
        <v>2043042</v>
      </c>
      <c r="I2422" s="34">
        <v>1727122</v>
      </c>
      <c r="J2422" s="34">
        <v>1389575</v>
      </c>
      <c r="K2422" s="72">
        <v>29586</v>
      </c>
      <c r="L2422" s="36">
        <f t="shared" si="1524"/>
        <v>228.27848924356115</v>
      </c>
      <c r="M2422" s="28">
        <f>IF(L2419=0,0,L2422/L2419*100)</f>
        <v>82.897426162990058</v>
      </c>
      <c r="N2422" s="37">
        <f t="shared" si="1531"/>
        <v>-5.3732203877159748</v>
      </c>
      <c r="O2422" s="29">
        <f t="shared" si="1525"/>
        <v>4212.4577319587625</v>
      </c>
      <c r="P2422" s="30">
        <f t="shared" si="1526"/>
        <v>61.002061855670107</v>
      </c>
      <c r="Q2422" s="6">
        <f t="shared" si="1527"/>
        <v>84.536082474226802</v>
      </c>
      <c r="R2422" s="7">
        <f t="shared" si="1528"/>
        <v>67.628865979381445</v>
      </c>
      <c r="S2422" s="8">
        <f t="shared" si="1529"/>
        <v>84.536783874242431</v>
      </c>
      <c r="T2422" s="9">
        <f t="shared" si="1530"/>
        <v>75</v>
      </c>
      <c r="U2422" s="51"/>
      <c r="V2422" s="1"/>
      <c r="W2422" s="1"/>
      <c r="X2422" s="1"/>
      <c r="Y2422" s="19"/>
      <c r="Z2422" s="13"/>
      <c r="AA2422" s="14"/>
      <c r="AB2422" s="1"/>
      <c r="AC2422" s="1"/>
      <c r="AD2422" s="1"/>
      <c r="AE2422" s="1"/>
    </row>
    <row r="2423" spans="1:31">
      <c r="A2423" s="1"/>
      <c r="B2423" s="31">
        <f t="shared" ref="B2423:B2443" si="1532">B2422+1</f>
        <v>1994</v>
      </c>
      <c r="C2423" s="33">
        <v>28</v>
      </c>
      <c r="D2423" s="34">
        <v>24</v>
      </c>
      <c r="E2423" s="35">
        <v>1363</v>
      </c>
      <c r="F2423" s="35">
        <v>1346</v>
      </c>
      <c r="G2423" s="35">
        <v>1322</v>
      </c>
      <c r="H2423" s="35">
        <v>5544969</v>
      </c>
      <c r="I2423" s="34">
        <v>5477139</v>
      </c>
      <c r="J2423" s="34">
        <v>5362977</v>
      </c>
      <c r="K2423" s="72">
        <v>89507</v>
      </c>
      <c r="L2423" s="36">
        <f t="shared" si="1524"/>
        <v>204.79345325862784</v>
      </c>
      <c r="M2423" s="28">
        <f>IF(L2419=0,0,L2423/L2419*100)</f>
        <v>74.369031556264815</v>
      </c>
      <c r="N2423" s="37">
        <f t="shared" si="1531"/>
        <v>-10.28788829939908</v>
      </c>
      <c r="O2423" s="29">
        <f t="shared" si="1525"/>
        <v>4068.2090975788701</v>
      </c>
      <c r="P2423" s="30">
        <f t="shared" si="1526"/>
        <v>65.669112252384451</v>
      </c>
      <c r="Q2423" s="6">
        <f t="shared" si="1527"/>
        <v>98.752751283932511</v>
      </c>
      <c r="R2423" s="7">
        <f t="shared" si="1528"/>
        <v>96.991929567131336</v>
      </c>
      <c r="S2423" s="8">
        <f t="shared" si="1529"/>
        <v>98.776728959170015</v>
      </c>
      <c r="T2423" s="9">
        <f t="shared" si="1530"/>
        <v>17</v>
      </c>
      <c r="U2423" s="51"/>
      <c r="V2423" s="1"/>
      <c r="W2423" s="1"/>
      <c r="X2423" s="1"/>
      <c r="Y2423" s="1"/>
      <c r="Z2423" s="1"/>
      <c r="AA2423" s="1"/>
      <c r="AB2423" s="1"/>
      <c r="AC2423" s="1"/>
      <c r="AD2423" s="1"/>
      <c r="AE2423" s="1"/>
    </row>
    <row r="2424" spans="1:31">
      <c r="A2424" s="1"/>
      <c r="B2424" s="31">
        <f t="shared" si="1532"/>
        <v>1995</v>
      </c>
      <c r="C2424" s="33">
        <v>24</v>
      </c>
      <c r="D2424" s="34">
        <v>17</v>
      </c>
      <c r="E2424" s="35">
        <v>987</v>
      </c>
      <c r="F2424" s="35">
        <v>921</v>
      </c>
      <c r="G2424" s="35">
        <v>897</v>
      </c>
      <c r="H2424" s="35">
        <v>3894613</v>
      </c>
      <c r="I2424" s="34">
        <v>3594021</v>
      </c>
      <c r="J2424" s="34">
        <v>3503047</v>
      </c>
      <c r="K2424" s="72">
        <v>68640</v>
      </c>
      <c r="L2424" s="36">
        <f t="shared" si="1524"/>
        <v>187.56896508071094</v>
      </c>
      <c r="M2424" s="28">
        <f>IF(L2419=0,0,L2424/L2419*100)</f>
        <v>68.114102580452709</v>
      </c>
      <c r="N2424" s="37">
        <f t="shared" si="1531"/>
        <v>-8.4106634776867502</v>
      </c>
      <c r="O2424" s="29">
        <f t="shared" si="1525"/>
        <v>3945.9098277608914</v>
      </c>
      <c r="P2424" s="30">
        <f t="shared" si="1526"/>
        <v>69.544072948328264</v>
      </c>
      <c r="Q2424" s="6">
        <f t="shared" si="1527"/>
        <v>93.313069908814597</v>
      </c>
      <c r="R2424" s="7">
        <f t="shared" si="1528"/>
        <v>90.881458966565347</v>
      </c>
      <c r="S2424" s="8">
        <f t="shared" si="1529"/>
        <v>92.281851881046975</v>
      </c>
      <c r="T2424" s="9">
        <f t="shared" si="1530"/>
        <v>66</v>
      </c>
      <c r="U2424" s="51"/>
      <c r="V2424" s="1"/>
      <c r="W2424" s="1"/>
      <c r="X2424" s="1"/>
      <c r="Y2424" s="1"/>
      <c r="Z2424" s="1"/>
      <c r="AA2424" s="1"/>
      <c r="AB2424" s="1"/>
      <c r="AC2424" s="1"/>
      <c r="AD2424" s="1"/>
      <c r="AE2424" s="1"/>
    </row>
    <row r="2425" spans="1:31">
      <c r="A2425" s="1"/>
      <c r="B2425" s="31">
        <f t="shared" si="1532"/>
        <v>1996</v>
      </c>
      <c r="C2425" s="33">
        <v>13</v>
      </c>
      <c r="D2425" s="34">
        <v>9</v>
      </c>
      <c r="E2425" s="35">
        <v>560</v>
      </c>
      <c r="F2425" s="35">
        <v>550</v>
      </c>
      <c r="G2425" s="35">
        <v>501</v>
      </c>
      <c r="H2425" s="35">
        <v>2122714</v>
      </c>
      <c r="I2425" s="34">
        <v>2079371</v>
      </c>
      <c r="J2425" s="34">
        <v>1889807</v>
      </c>
      <c r="K2425" s="72">
        <v>38438</v>
      </c>
      <c r="L2425" s="36">
        <f t="shared" si="1524"/>
        <v>182.55958912846663</v>
      </c>
      <c r="M2425" s="28">
        <f>IF(L2419=0,0,L2425/L2419*100)</f>
        <v>66.294989555393371</v>
      </c>
      <c r="N2425" s="37">
        <f t="shared" si="1531"/>
        <v>-2.6706848598800859</v>
      </c>
      <c r="O2425" s="29">
        <f t="shared" si="1525"/>
        <v>3790.5607142857143</v>
      </c>
      <c r="P2425" s="30">
        <f t="shared" si="1526"/>
        <v>68.63928571428572</v>
      </c>
      <c r="Q2425" s="6">
        <f t="shared" si="1527"/>
        <v>98.214285714285708</v>
      </c>
      <c r="R2425" s="7">
        <f t="shared" si="1528"/>
        <v>89.464285714285722</v>
      </c>
      <c r="S2425" s="8">
        <f t="shared" si="1529"/>
        <v>97.958132843143261</v>
      </c>
      <c r="T2425" s="9">
        <f t="shared" si="1530"/>
        <v>10</v>
      </c>
      <c r="U2425" s="51"/>
      <c r="V2425" s="1"/>
      <c r="W2425" s="1"/>
      <c r="X2425" s="1"/>
      <c r="Y2425" s="1"/>
      <c r="Z2425" s="1"/>
      <c r="AA2425" s="1"/>
      <c r="AB2425" s="1"/>
      <c r="AC2425" s="1"/>
      <c r="AD2425" s="1"/>
      <c r="AE2425" s="1"/>
    </row>
    <row r="2426" spans="1:31">
      <c r="A2426" s="1"/>
      <c r="B2426" s="31">
        <f t="shared" si="1532"/>
        <v>1997</v>
      </c>
      <c r="C2426" s="33">
        <v>18</v>
      </c>
      <c r="D2426">
        <v>15</v>
      </c>
      <c r="E2426" s="35">
        <v>502</v>
      </c>
      <c r="F2426" s="35">
        <v>479</v>
      </c>
      <c r="G2426" s="35">
        <v>454</v>
      </c>
      <c r="H2426" s="35">
        <v>1949725</v>
      </c>
      <c r="I2426" s="34">
        <v>1865303</v>
      </c>
      <c r="J2426" s="34">
        <v>1769376</v>
      </c>
      <c r="K2426" s="72">
        <v>36549</v>
      </c>
      <c r="L2426" s="36">
        <f t="shared" si="1524"/>
        <v>176.34851597854936</v>
      </c>
      <c r="M2426" s="28">
        <f>IF(L2419=0,0,L2426/L2419*100)</f>
        <v>64.039490232858228</v>
      </c>
      <c r="N2426" s="37">
        <f t="shared" si="1531"/>
        <v>-3.4022168759081484</v>
      </c>
      <c r="O2426" s="29">
        <f t="shared" si="1525"/>
        <v>3883.9143426294822</v>
      </c>
      <c r="P2426" s="30">
        <f t="shared" si="1526"/>
        <v>72.80677290836654</v>
      </c>
      <c r="Q2426" s="6">
        <f t="shared" si="1527"/>
        <v>95.418326693227101</v>
      </c>
      <c r="R2426" s="7">
        <f t="shared" si="1528"/>
        <v>90.438247011952186</v>
      </c>
      <c r="S2426" s="8">
        <f t="shared" si="1529"/>
        <v>95.67005603354319</v>
      </c>
      <c r="T2426" s="9">
        <f t="shared" si="1530"/>
        <v>23</v>
      </c>
      <c r="U2426" s="51"/>
      <c r="V2426" s="1"/>
      <c r="W2426" s="1"/>
      <c r="X2426" s="1"/>
      <c r="Y2426" s="1"/>
      <c r="Z2426" s="1"/>
      <c r="AA2426" s="1"/>
      <c r="AB2426" s="1"/>
      <c r="AC2426" s="1"/>
      <c r="AD2426" s="1"/>
      <c r="AE2426" s="1"/>
    </row>
    <row r="2427" spans="1:31">
      <c r="A2427" s="1"/>
      <c r="B2427" s="31">
        <f t="shared" si="1532"/>
        <v>1998</v>
      </c>
      <c r="C2427" s="33">
        <v>13</v>
      </c>
      <c r="D2427" s="34">
        <v>10</v>
      </c>
      <c r="E2427" s="35">
        <v>391</v>
      </c>
      <c r="F2427" s="35">
        <v>374</v>
      </c>
      <c r="G2427" s="35">
        <v>342</v>
      </c>
      <c r="H2427" s="35">
        <v>1407890</v>
      </c>
      <c r="I2427" s="34">
        <v>1346120</v>
      </c>
      <c r="J2427" s="34">
        <v>1224900</v>
      </c>
      <c r="K2427" s="72">
        <v>28202</v>
      </c>
      <c r="L2427" s="36">
        <f t="shared" si="1524"/>
        <v>165.02994837954753</v>
      </c>
      <c r="M2427" s="28">
        <f>IF(L2419=0,0,L2427/L2419*100)</f>
        <v>59.929246972890063</v>
      </c>
      <c r="N2427" s="37">
        <f t="shared" si="1531"/>
        <v>-6.4182947818957485</v>
      </c>
      <c r="O2427" s="29">
        <f t="shared" si="1525"/>
        <v>3600.7416879795396</v>
      </c>
      <c r="P2427" s="30">
        <f t="shared" si="1526"/>
        <v>72.127877237851663</v>
      </c>
      <c r="Q2427" s="6">
        <f t="shared" si="1527"/>
        <v>95.652173913043484</v>
      </c>
      <c r="R2427" s="7">
        <f t="shared" si="1528"/>
        <v>87.468030690537077</v>
      </c>
      <c r="S2427" s="8">
        <f t="shared" si="1529"/>
        <v>95.612583369439378</v>
      </c>
      <c r="T2427" s="9">
        <f t="shared" si="1530"/>
        <v>17</v>
      </c>
      <c r="U2427" s="51"/>
      <c r="V2427" s="1"/>
      <c r="W2427" s="1"/>
      <c r="X2427" s="1"/>
      <c r="Y2427" s="1"/>
      <c r="Z2427" s="1"/>
      <c r="AA2427" s="1"/>
      <c r="AB2427" s="1"/>
      <c r="AC2427" s="1"/>
      <c r="AD2427" s="1"/>
      <c r="AE2427" s="1"/>
    </row>
    <row r="2428" spans="1:31">
      <c r="A2428" s="1"/>
      <c r="B2428" s="31">
        <f t="shared" si="1532"/>
        <v>1999</v>
      </c>
      <c r="C2428" s="33">
        <v>9</v>
      </c>
      <c r="D2428" s="34">
        <v>5</v>
      </c>
      <c r="E2428" s="35">
        <v>420</v>
      </c>
      <c r="F2428" s="35">
        <v>365</v>
      </c>
      <c r="G2428" s="35">
        <v>350</v>
      </c>
      <c r="H2428" s="35">
        <v>1509480</v>
      </c>
      <c r="I2428" s="34">
        <v>1297320</v>
      </c>
      <c r="J2428" s="34">
        <v>1242790</v>
      </c>
      <c r="K2428" s="72">
        <v>30914</v>
      </c>
      <c r="L2428" s="36">
        <f t="shared" si="1524"/>
        <v>161.41582436436565</v>
      </c>
      <c r="M2428" s="28">
        <f>IF(L2419=0,0,L2428/L2419*100)</f>
        <v>58.616808031817648</v>
      </c>
      <c r="N2428" s="37">
        <f t="shared" si="1531"/>
        <v>-2.1899806978487741</v>
      </c>
      <c r="O2428" s="29">
        <f t="shared" si="1525"/>
        <v>3594</v>
      </c>
      <c r="P2428" s="30">
        <f t="shared" si="1526"/>
        <v>73.604761904761901</v>
      </c>
      <c r="Q2428" s="6">
        <f t="shared" si="1527"/>
        <v>86.904761904761912</v>
      </c>
      <c r="R2428" s="7">
        <f t="shared" si="1528"/>
        <v>83.333333333333343</v>
      </c>
      <c r="S2428" s="8">
        <f t="shared" si="1529"/>
        <v>85.944828682725174</v>
      </c>
      <c r="T2428" s="9">
        <f t="shared" si="1530"/>
        <v>55</v>
      </c>
      <c r="U2428" s="51"/>
      <c r="V2428" s="1"/>
      <c r="W2428" s="1"/>
      <c r="X2428" s="1"/>
      <c r="Y2428" s="1"/>
      <c r="Z2428" s="1"/>
      <c r="AA2428" s="1"/>
      <c r="AB2428" s="1"/>
      <c r="AC2428" s="1"/>
      <c r="AD2428" s="1"/>
      <c r="AE2428" s="1"/>
    </row>
    <row r="2429" spans="1:31">
      <c r="A2429" s="1"/>
      <c r="B2429" s="31">
        <f t="shared" si="1532"/>
        <v>2000</v>
      </c>
      <c r="C2429" s="33">
        <v>13</v>
      </c>
      <c r="D2429" s="34">
        <v>4</v>
      </c>
      <c r="E2429" s="35">
        <v>452</v>
      </c>
      <c r="F2429" s="35">
        <v>359</v>
      </c>
      <c r="G2429" s="35">
        <v>308</v>
      </c>
      <c r="H2429" s="35">
        <v>1530820</v>
      </c>
      <c r="I2429" s="34">
        <v>1206290</v>
      </c>
      <c r="J2429" s="34">
        <v>1041270</v>
      </c>
      <c r="K2429" s="72">
        <v>33175</v>
      </c>
      <c r="L2429" s="36">
        <f t="shared" si="1524"/>
        <v>152.5411948636021</v>
      </c>
      <c r="M2429" s="28">
        <f>IF(L2419=0,0,L2429/L2419*100)</f>
        <v>55.394060473774609</v>
      </c>
      <c r="N2429" s="37">
        <f t="shared" si="1531"/>
        <v>-5.4979922419073057</v>
      </c>
      <c r="O2429" s="29">
        <f t="shared" si="1525"/>
        <v>3386.7699115044247</v>
      </c>
      <c r="P2429" s="30">
        <f t="shared" si="1526"/>
        <v>73.396017699115049</v>
      </c>
      <c r="Q2429" s="6">
        <f t="shared" si="1527"/>
        <v>79.424778761061944</v>
      </c>
      <c r="R2429" s="7">
        <f t="shared" si="1528"/>
        <v>68.141592920353972</v>
      </c>
      <c r="S2429" s="8">
        <f t="shared" si="1529"/>
        <v>78.800250845951851</v>
      </c>
      <c r="T2429" s="9">
        <f t="shared" si="1530"/>
        <v>93</v>
      </c>
      <c r="U2429" s="51"/>
      <c r="V2429" s="1"/>
      <c r="W2429" s="1"/>
      <c r="X2429" s="1"/>
      <c r="Y2429" s="11"/>
      <c r="Z2429" s="11"/>
      <c r="AA2429" s="11"/>
      <c r="AB2429" s="1"/>
      <c r="AC2429" s="1"/>
      <c r="AD2429" s="1"/>
      <c r="AE2429" s="1"/>
    </row>
    <row r="2430" spans="1:31">
      <c r="A2430" s="1"/>
      <c r="B2430" s="31">
        <f t="shared" si="1532"/>
        <v>2001</v>
      </c>
      <c r="C2430" s="33">
        <v>17</v>
      </c>
      <c r="D2430" s="34"/>
      <c r="E2430" s="35">
        <v>588</v>
      </c>
      <c r="F2430" s="35">
        <v>545</v>
      </c>
      <c r="G2430" s="35">
        <v>478</v>
      </c>
      <c r="H2430" s="35">
        <v>1763498</v>
      </c>
      <c r="I2430" s="34">
        <v>1626006</v>
      </c>
      <c r="J2430" s="34"/>
      <c r="K2430" s="72">
        <v>43279</v>
      </c>
      <c r="L2430" s="36">
        <f t="shared" si="1524"/>
        <v>134.70127356084936</v>
      </c>
      <c r="M2430" s="28">
        <f>IF(L2419=0,0,L2430/L2419*100)</f>
        <v>48.91564210045776</v>
      </c>
      <c r="N2430" s="37">
        <f t="shared" si="1531"/>
        <v>-11.695149837199507</v>
      </c>
      <c r="O2430" s="29">
        <f t="shared" si="1525"/>
        <v>2999.1462585034014</v>
      </c>
      <c r="P2430" s="30">
        <f t="shared" si="1526"/>
        <v>73.603741496598644</v>
      </c>
      <c r="Q2430" s="6">
        <f t="shared" si="1527"/>
        <v>92.687074829931973</v>
      </c>
      <c r="R2430" s="7">
        <f t="shared" si="1528"/>
        <v>81.292517006802726</v>
      </c>
      <c r="S2430" s="8">
        <f t="shared" si="1529"/>
        <v>92.20345018820548</v>
      </c>
      <c r="T2430" s="9">
        <f t="shared" si="1530"/>
        <v>43</v>
      </c>
      <c r="U2430" s="51"/>
      <c r="V2430" s="1"/>
      <c r="W2430" s="1"/>
      <c r="X2430" s="1"/>
      <c r="Y2430" s="10"/>
      <c r="Z2430" s="10"/>
      <c r="AA2430" s="10"/>
      <c r="AB2430" s="1"/>
      <c r="AC2430" s="1"/>
      <c r="AD2430" s="1"/>
      <c r="AE2430" s="1"/>
    </row>
    <row r="2431" spans="1:31">
      <c r="A2431" s="1"/>
      <c r="B2431" s="31">
        <f t="shared" si="1532"/>
        <v>2002</v>
      </c>
      <c r="C2431" s="33">
        <v>22</v>
      </c>
      <c r="D2431" s="34"/>
      <c r="E2431" s="35">
        <v>770</v>
      </c>
      <c r="F2431" s="35">
        <v>678</v>
      </c>
      <c r="G2431" s="35">
        <v>633</v>
      </c>
      <c r="H2431" s="35">
        <v>2592544</v>
      </c>
      <c r="I2431" s="34">
        <v>2293277</v>
      </c>
      <c r="J2431" s="34"/>
      <c r="K2431" s="72">
        <v>60923</v>
      </c>
      <c r="L2431" s="36">
        <f t="shared" si="1524"/>
        <v>140.67560862597048</v>
      </c>
      <c r="M2431" s="28">
        <f>IF(L2419=0,0,L2431/L2419*100)</f>
        <v>51.085171965382649</v>
      </c>
      <c r="N2431" s="37">
        <f t="shared" si="1531"/>
        <v>4.4352476462832433</v>
      </c>
      <c r="O2431" s="29">
        <f t="shared" si="1525"/>
        <v>3366.9402597402595</v>
      </c>
      <c r="P2431" s="30">
        <f t="shared" si="1526"/>
        <v>79.120779220779227</v>
      </c>
      <c r="Q2431" s="6">
        <f t="shared" si="1527"/>
        <v>88.051948051948045</v>
      </c>
      <c r="R2431" s="7">
        <f t="shared" si="1528"/>
        <v>82.20779220779221</v>
      </c>
      <c r="S2431" s="8">
        <f t="shared" si="1529"/>
        <v>88.456627929940638</v>
      </c>
      <c r="T2431" s="9">
        <f t="shared" si="1530"/>
        <v>92</v>
      </c>
      <c r="U2431" s="51"/>
      <c r="V2431" s="1"/>
      <c r="W2431" s="1"/>
      <c r="X2431" s="1"/>
      <c r="Y2431" s="12"/>
      <c r="Z2431" s="13"/>
      <c r="AA2431" s="14"/>
      <c r="AB2431" s="1"/>
      <c r="AC2431" s="1"/>
      <c r="AD2431" s="1"/>
      <c r="AE2431" s="1"/>
    </row>
    <row r="2432" spans="1:31">
      <c r="A2432" s="1"/>
      <c r="B2432" s="31">
        <f t="shared" si="1532"/>
        <v>2003</v>
      </c>
      <c r="C2432" s="33">
        <v>26</v>
      </c>
      <c r="D2432" s="34"/>
      <c r="E2432" s="35">
        <v>677</v>
      </c>
      <c r="F2432" s="35">
        <v>611</v>
      </c>
      <c r="G2432" s="35"/>
      <c r="H2432" s="35">
        <v>2244888</v>
      </c>
      <c r="I2432" s="34">
        <v>2043134</v>
      </c>
      <c r="J2432" s="34"/>
      <c r="K2432" s="72">
        <v>51539</v>
      </c>
      <c r="L2432" s="36">
        <f t="shared" si="1524"/>
        <v>143.99010172180292</v>
      </c>
      <c r="M2432" s="28">
        <f>IF(L2419=0,0,L2432/L2419*100)</f>
        <v>52.288802441429617</v>
      </c>
      <c r="N2432" s="37">
        <f t="shared" si="1531"/>
        <v>2.3561249375114026</v>
      </c>
      <c r="O2432" s="29">
        <f t="shared" si="1525"/>
        <v>3315.9350073855244</v>
      </c>
      <c r="P2432" s="30">
        <f t="shared" si="1526"/>
        <v>76.128508124076816</v>
      </c>
      <c r="Q2432" s="15">
        <f t="shared" si="1527"/>
        <v>90.251107828655833</v>
      </c>
      <c r="R2432" s="16">
        <f t="shared" si="1528"/>
        <v>0</v>
      </c>
      <c r="S2432" s="17">
        <f t="shared" si="1529"/>
        <v>91.012736492867347</v>
      </c>
      <c r="T2432" s="18">
        <f t="shared" si="1530"/>
        <v>66</v>
      </c>
      <c r="U2432" s="51"/>
      <c r="V2432" s="1"/>
      <c r="W2432" s="1"/>
      <c r="X2432" s="1"/>
      <c r="Y2432" s="1"/>
      <c r="Z2432" s="1"/>
      <c r="AA2432" s="1"/>
      <c r="AB2432" s="1"/>
      <c r="AC2432" s="1"/>
      <c r="AD2432" s="1"/>
      <c r="AE2432" s="1"/>
    </row>
    <row r="2433" spans="1:31">
      <c r="A2433" s="1"/>
      <c r="B2433" s="31">
        <f t="shared" si="1532"/>
        <v>2004</v>
      </c>
      <c r="C2433" s="33">
        <v>33</v>
      </c>
      <c r="D2433" s="34"/>
      <c r="E2433" s="35">
        <v>1020</v>
      </c>
      <c r="F2433" s="35">
        <v>1000</v>
      </c>
      <c r="G2433" s="35"/>
      <c r="H2433" s="35">
        <v>3152785</v>
      </c>
      <c r="I2433" s="34">
        <v>3087286</v>
      </c>
      <c r="J2433" s="34"/>
      <c r="K2433" s="72">
        <v>77519</v>
      </c>
      <c r="L2433" s="36">
        <f t="shared" si="1524"/>
        <v>134.44979420916161</v>
      </c>
      <c r="M2433" s="28">
        <f>IF(L2419=0,0,L2433/L2419*100)</f>
        <v>48.824319474935173</v>
      </c>
      <c r="N2433" s="37">
        <f t="shared" si="1531"/>
        <v>-6.6256689859652464</v>
      </c>
      <c r="O2433" s="29">
        <f t="shared" si="1525"/>
        <v>3090.9656862745096</v>
      </c>
      <c r="P2433" s="30">
        <f t="shared" si="1526"/>
        <v>75.999019607843138</v>
      </c>
      <c r="Q2433" s="6">
        <f t="shared" si="1527"/>
        <v>98.039215686274503</v>
      </c>
      <c r="R2433" s="7">
        <f t="shared" si="1528"/>
        <v>0</v>
      </c>
      <c r="S2433" s="8">
        <f t="shared" si="1529"/>
        <v>97.922503437437058</v>
      </c>
      <c r="T2433" s="9">
        <f t="shared" si="1530"/>
        <v>20</v>
      </c>
      <c r="U2433" s="51"/>
      <c r="V2433" s="1"/>
      <c r="W2433" s="1"/>
      <c r="X2433" s="1"/>
      <c r="Y2433" s="1"/>
      <c r="Z2433" s="1"/>
      <c r="AA2433" s="1"/>
      <c r="AB2433" s="1"/>
      <c r="AC2433" s="1"/>
      <c r="AD2433" s="1"/>
      <c r="AE2433" s="1"/>
    </row>
    <row r="2434" spans="1:31">
      <c r="A2434" s="1"/>
      <c r="B2434" s="31">
        <f t="shared" si="1532"/>
        <v>2005</v>
      </c>
      <c r="C2434" s="33">
        <v>6</v>
      </c>
      <c r="D2434" s="34"/>
      <c r="E2434" s="35">
        <v>180</v>
      </c>
      <c r="F2434" s="35">
        <v>178</v>
      </c>
      <c r="G2434" s="35"/>
      <c r="H2434" s="35">
        <v>603218</v>
      </c>
      <c r="I2434" s="34">
        <v>594656</v>
      </c>
      <c r="J2434" s="34"/>
      <c r="K2434" s="72">
        <v>13191</v>
      </c>
      <c r="L2434" s="36">
        <f t="shared" si="1524"/>
        <v>151.17170798574787</v>
      </c>
      <c r="M2434" s="28">
        <f>IF(L2419=0,0,L2434/L2419*100)</f>
        <v>54.896742755778952</v>
      </c>
      <c r="N2434" s="37">
        <f t="shared" si="1531"/>
        <v>12.437292206317714</v>
      </c>
      <c r="O2434" s="29">
        <f t="shared" si="1525"/>
        <v>3351.2111111111112</v>
      </c>
      <c r="P2434" s="30">
        <f t="shared" si="1526"/>
        <v>73.283333333333331</v>
      </c>
      <c r="Q2434" s="6">
        <f t="shared" si="1527"/>
        <v>98.888888888888886</v>
      </c>
      <c r="R2434" s="7">
        <f t="shared" si="1528"/>
        <v>0</v>
      </c>
      <c r="S2434" s="8">
        <f t="shared" si="1529"/>
        <v>98.580612647500573</v>
      </c>
      <c r="T2434" s="9">
        <f t="shared" si="1530"/>
        <v>2</v>
      </c>
      <c r="U2434" s="51"/>
      <c r="V2434" s="1"/>
      <c r="W2434" s="1"/>
      <c r="X2434" s="1"/>
      <c r="Y2434" s="1"/>
      <c r="Z2434" s="1"/>
      <c r="AA2434" s="1"/>
      <c r="AB2434" s="1"/>
      <c r="AC2434" s="1"/>
      <c r="AD2434" s="1"/>
      <c r="AE2434" s="1"/>
    </row>
    <row r="2435" spans="1:31">
      <c r="A2435" s="1"/>
      <c r="B2435" s="31">
        <f t="shared" si="1532"/>
        <v>2006</v>
      </c>
      <c r="C2435" s="33">
        <v>13</v>
      </c>
      <c r="D2435" s="34">
        <v>0</v>
      </c>
      <c r="E2435" s="35">
        <v>278</v>
      </c>
      <c r="F2435" s="35">
        <v>273</v>
      </c>
      <c r="G2435" s="35">
        <v>0</v>
      </c>
      <c r="H2435" s="35">
        <v>960346</v>
      </c>
      <c r="I2435" s="34">
        <v>939226</v>
      </c>
      <c r="J2435" s="34">
        <v>0</v>
      </c>
      <c r="K2435" s="72">
        <v>20230</v>
      </c>
      <c r="L2435" s="36">
        <f t="shared" si="1524"/>
        <v>156.9299357330697</v>
      </c>
      <c r="M2435" s="28">
        <f>IF(L2419=0,0,L2435/L2419*100)</f>
        <v>56.987795053763946</v>
      </c>
      <c r="N2435" s="37">
        <f t="shared" si="1531"/>
        <v>3.8090644235260598</v>
      </c>
      <c r="O2435" s="29">
        <f t="shared" si="1525"/>
        <v>3454.482014388489</v>
      </c>
      <c r="P2435" s="30">
        <f t="shared" si="1526"/>
        <v>72.769784172661872</v>
      </c>
      <c r="Q2435" s="6"/>
      <c r="R2435" s="7"/>
      <c r="S2435" s="8"/>
      <c r="T2435" s="9"/>
      <c r="U2435" s="51"/>
      <c r="V2435" s="1"/>
      <c r="W2435" s="1"/>
      <c r="X2435" s="1"/>
      <c r="Y2435" s="1"/>
      <c r="Z2435" s="1"/>
      <c r="AA2435" s="1"/>
      <c r="AB2435" s="1"/>
      <c r="AC2435" s="1"/>
      <c r="AD2435" s="1"/>
      <c r="AE2435" s="1"/>
    </row>
    <row r="2436" spans="1:31">
      <c r="A2436" s="1"/>
      <c r="B2436" s="31">
        <f t="shared" si="1532"/>
        <v>2007</v>
      </c>
      <c r="C2436" s="33">
        <v>22</v>
      </c>
      <c r="D2436" s="34"/>
      <c r="E2436" s="35">
        <v>293</v>
      </c>
      <c r="F2436" s="35">
        <v>278</v>
      </c>
      <c r="G2436" s="35"/>
      <c r="H2436" s="35">
        <v>1200644</v>
      </c>
      <c r="I2436" s="34">
        <v>1138150</v>
      </c>
      <c r="J2436" s="34"/>
      <c r="K2436" s="72">
        <v>21439</v>
      </c>
      <c r="L2436" s="36">
        <f t="shared" ref="L2436:L2441" si="1533">IF(H2436=0,0,H2436/K2436*3.30578)</f>
        <v>185.13293168151498</v>
      </c>
      <c r="M2436" s="28">
        <f>IF(L2419=0,0,L2436/L2419*100)</f>
        <v>67.229477403943136</v>
      </c>
      <c r="N2436" s="37">
        <f>IF(L2435=0,"     －",IF(L2436=0,"     －",(L2436-L2435)/L2435*100))</f>
        <v>17.971711908693585</v>
      </c>
      <c r="O2436" s="29">
        <f>IF(H2436=0,0,H2436/E2436)</f>
        <v>4097.761092150171</v>
      </c>
      <c r="P2436" s="30">
        <f>IF(K2436=0,0,K2436/E2436)</f>
        <v>73.170648464163818</v>
      </c>
      <c r="Q2436" s="6"/>
      <c r="R2436" s="7"/>
      <c r="S2436" s="8"/>
      <c r="T2436" s="9"/>
      <c r="U2436" s="51"/>
      <c r="V2436" s="1"/>
      <c r="W2436" s="1"/>
      <c r="X2436" s="1"/>
      <c r="Y2436" s="1"/>
      <c r="Z2436" s="1"/>
      <c r="AA2436" s="1"/>
      <c r="AB2436" s="1"/>
      <c r="AC2436" s="1"/>
      <c r="AD2436" s="1"/>
      <c r="AE2436" s="1"/>
    </row>
    <row r="2437" spans="1:31">
      <c r="A2437" s="1"/>
      <c r="B2437" s="31">
        <f t="shared" si="1532"/>
        <v>2008</v>
      </c>
      <c r="C2437" s="33">
        <v>17</v>
      </c>
      <c r="D2437" s="34"/>
      <c r="E2437" s="35">
        <v>244</v>
      </c>
      <c r="F2437" s="35">
        <v>209</v>
      </c>
      <c r="G2437" s="35"/>
      <c r="H2437" s="35">
        <v>939980</v>
      </c>
      <c r="I2437" s="34">
        <v>803428</v>
      </c>
      <c r="J2437" s="34"/>
      <c r="K2437" s="72">
        <v>17421</v>
      </c>
      <c r="L2437" s="36">
        <f t="shared" si="1533"/>
        <v>178.36904221342058</v>
      </c>
      <c r="M2437" s="28">
        <f>IF(L2419=0,0,L2437/L2419*100)</f>
        <v>64.773227454094666</v>
      </c>
      <c r="N2437" s="37">
        <f>IF(L2436=0,"     －",IF(L2437=0,"     －",(L2437-L2436)/L2436*100))</f>
        <v>-3.6535312257304611</v>
      </c>
      <c r="O2437" s="29">
        <f>IF(H2437=0,0,H2437/E2437)</f>
        <v>3852.377049180328</v>
      </c>
      <c r="P2437" s="30">
        <f>IF(K2437=0,0,K2437/E2437)</f>
        <v>71.397540983606561</v>
      </c>
      <c r="Q2437" s="6"/>
      <c r="R2437" s="7"/>
      <c r="S2437" s="8"/>
      <c r="T2437" s="9"/>
      <c r="U2437" s="51"/>
      <c r="V2437" s="1"/>
      <c r="W2437" s="1"/>
      <c r="X2437" s="1"/>
      <c r="Y2437" s="1"/>
      <c r="Z2437" s="1"/>
      <c r="AA2437" s="1"/>
      <c r="AB2437" s="1"/>
      <c r="AC2437" s="1"/>
      <c r="AD2437" s="1"/>
      <c r="AE2437" s="1"/>
    </row>
    <row r="2438" spans="1:31">
      <c r="A2438" s="1"/>
      <c r="B2438" s="31">
        <f t="shared" si="1532"/>
        <v>2009</v>
      </c>
      <c r="C2438" s="33">
        <v>30</v>
      </c>
      <c r="D2438" s="34"/>
      <c r="E2438" s="35">
        <v>928</v>
      </c>
      <c r="F2438" s="35">
        <v>854</v>
      </c>
      <c r="G2438" s="35"/>
      <c r="H2438" s="35">
        <v>3389532</v>
      </c>
      <c r="I2438" s="34">
        <v>3088988</v>
      </c>
      <c r="J2438" s="34"/>
      <c r="K2438" s="72">
        <v>68910</v>
      </c>
      <c r="L2438" s="36">
        <f t="shared" si="1533"/>
        <v>162.60407916064432</v>
      </c>
      <c r="M2438" s="28">
        <f>IF(L2419=0,0,L2438/L2419*100)</f>
        <v>59.04831283353478</v>
      </c>
      <c r="N2438" s="37">
        <f>IF(L2437=0,"     －",IF(L2438=0,"     －",(L2438-L2437)/L2437*100))</f>
        <v>-8.8383964263895685</v>
      </c>
      <c r="O2438" s="29">
        <f>IF(H2438=0,0,H2438/E2438)</f>
        <v>3652.5129310344828</v>
      </c>
      <c r="P2438" s="30">
        <f>IF(K2438=0,0,K2438/E2438)</f>
        <v>74.256465517241381</v>
      </c>
      <c r="Q2438" s="6"/>
      <c r="R2438" s="7"/>
      <c r="S2438" s="8"/>
      <c r="T2438" s="9"/>
      <c r="U2438" s="51"/>
      <c r="V2438" s="1"/>
      <c r="W2438" s="1"/>
      <c r="X2438" s="1"/>
      <c r="Y2438" s="1"/>
      <c r="Z2438" s="1"/>
      <c r="AA2438" s="1"/>
      <c r="AB2438" s="1"/>
      <c r="AC2438" s="1"/>
      <c r="AD2438" s="1"/>
      <c r="AE2438" s="1"/>
    </row>
    <row r="2439" spans="1:31">
      <c r="A2439" s="1"/>
      <c r="B2439" s="31">
        <f t="shared" si="1532"/>
        <v>2010</v>
      </c>
      <c r="C2439" s="33">
        <v>22</v>
      </c>
      <c r="D2439" s="34"/>
      <c r="E2439" s="35">
        <v>725</v>
      </c>
      <c r="F2439" s="35">
        <v>697</v>
      </c>
      <c r="G2439" s="35"/>
      <c r="H2439" s="35">
        <v>2778180</v>
      </c>
      <c r="I2439" s="34">
        <v>2674000</v>
      </c>
      <c r="J2439" s="34"/>
      <c r="K2439" s="72">
        <v>53338</v>
      </c>
      <c r="L2439" s="36">
        <f t="shared" si="1533"/>
        <v>172.18590649068204</v>
      </c>
      <c r="M2439" s="28">
        <f>IF(L2419=0,0,L2439/L2419*100)</f>
        <v>62.527873374829746</v>
      </c>
      <c r="N2439" s="37">
        <f>IF(L2438=0,"     －",IF(L2439=0,"     －",(L2439-L2438)/L2438*100))</f>
        <v>5.8927349052365301</v>
      </c>
      <c r="O2439" s="29">
        <f>IF(H2439=0,0,H2439/E2439)</f>
        <v>3831.9724137931034</v>
      </c>
      <c r="P2439" s="30">
        <f>IF(K2439=0,0,K2439/E2439)</f>
        <v>73.569655172413789</v>
      </c>
      <c r="Q2439" s="6"/>
      <c r="R2439" s="7"/>
      <c r="S2439" s="8"/>
      <c r="T2439" s="9"/>
      <c r="U2439" s="51"/>
      <c r="V2439" s="1"/>
      <c r="W2439" s="1"/>
      <c r="X2439" s="1"/>
      <c r="Y2439" s="1"/>
      <c r="Z2439" s="1"/>
      <c r="AA2439" s="1"/>
      <c r="AB2439" s="1"/>
      <c r="AC2439" s="1"/>
      <c r="AD2439" s="1"/>
      <c r="AE2439" s="1"/>
    </row>
    <row r="2440" spans="1:31">
      <c r="A2440" s="1"/>
      <c r="B2440" s="31">
        <f t="shared" si="1532"/>
        <v>2011</v>
      </c>
      <c r="C2440" s="33">
        <v>14</v>
      </c>
      <c r="D2440" s="34"/>
      <c r="E2440" s="35">
        <v>543</v>
      </c>
      <c r="F2440" s="35">
        <v>493</v>
      </c>
      <c r="G2440" s="35"/>
      <c r="H2440" s="35">
        <v>2022998</v>
      </c>
      <c r="I2440" s="34">
        <v>1838142</v>
      </c>
      <c r="J2440" s="34"/>
      <c r="K2440" s="72">
        <v>40229</v>
      </c>
      <c r="L2440" s="36">
        <f t="shared" si="1533"/>
        <v>166.23794597031991</v>
      </c>
      <c r="M2440" s="28">
        <f>IF(L2419=0,0,L2440/L2419*100)</f>
        <v>60.3679212054818</v>
      </c>
      <c r="N2440" s="37">
        <f>IF(L2439=0,"     －",IF(L2440=0,"     －",(L2440-L2439)/L2439*100))</f>
        <v>-3.4543829060039872</v>
      </c>
      <c r="O2440" s="29">
        <f>IF(H2440=0,0,H2440/E2440)</f>
        <v>3725.5948434622469</v>
      </c>
      <c r="P2440" s="30">
        <f>IF(K2440=0,0,K2440/E2440)</f>
        <v>74.086556169429102</v>
      </c>
      <c r="Q2440" s="6"/>
      <c r="R2440" s="7"/>
      <c r="S2440" s="8"/>
      <c r="T2440" s="9"/>
      <c r="U2440" s="51"/>
      <c r="V2440" s="1"/>
      <c r="W2440" s="1"/>
      <c r="X2440" s="1"/>
      <c r="Y2440" s="1"/>
      <c r="Z2440" s="1"/>
      <c r="AA2440" s="1"/>
      <c r="AB2440" s="1"/>
      <c r="AC2440" s="1"/>
      <c r="AD2440" s="1"/>
      <c r="AE2440" s="1"/>
    </row>
    <row r="2441" spans="1:31">
      <c r="A2441" s="1"/>
      <c r="B2441" s="31">
        <f t="shared" si="1532"/>
        <v>2012</v>
      </c>
      <c r="C2441" s="33">
        <v>18</v>
      </c>
      <c r="D2441" s="34"/>
      <c r="E2441" s="35">
        <v>424</v>
      </c>
      <c r="F2441" s="35">
        <v>393</v>
      </c>
      <c r="G2441" s="35"/>
      <c r="H2441" s="35">
        <v>1598628</v>
      </c>
      <c r="I2441" s="34">
        <v>1478298</v>
      </c>
      <c r="J2441" s="34"/>
      <c r="K2441" s="72">
        <v>31486</v>
      </c>
      <c r="L2441" s="36">
        <f t="shared" si="1533"/>
        <v>167.84324683478371</v>
      </c>
      <c r="M2441" s="28">
        <f>IF(L2419=0,0,L2441/L2419*100)</f>
        <v>60.950872802551856</v>
      </c>
      <c r="N2441" s="37">
        <f t="shared" ref="N2441:N2443" si="1534">IF(L2440=0,"     －",IF(L2441=0,"     －",(L2441-L2440)/L2440*100))</f>
        <v>0.96566452087323662</v>
      </c>
      <c r="O2441" s="29">
        <f t="shared" ref="O2441:O2448" si="1535">IF(H2441=0,0,H2441/E2441)</f>
        <v>3770.3490566037735</v>
      </c>
      <c r="P2441" s="30">
        <f t="shared" ref="P2441:P2448" si="1536">IF(K2441=0,0,K2441/E2441)</f>
        <v>74.259433962264154</v>
      </c>
      <c r="Q2441" s="6"/>
      <c r="R2441" s="7"/>
      <c r="S2441" s="8"/>
      <c r="T2441" s="9"/>
      <c r="U2441" s="51"/>
      <c r="V2441" s="1"/>
      <c r="W2441" s="1"/>
      <c r="X2441" s="1"/>
      <c r="Y2441" s="1"/>
      <c r="Z2441" s="1"/>
      <c r="AA2441" s="1"/>
      <c r="AB2441" s="1"/>
      <c r="AC2441" s="1"/>
      <c r="AD2441" s="1"/>
      <c r="AE2441" s="1"/>
    </row>
    <row r="2442" spans="1:31">
      <c r="A2442" s="1"/>
      <c r="B2442" s="31">
        <f t="shared" si="1532"/>
        <v>2013</v>
      </c>
      <c r="C2442" s="33">
        <v>16</v>
      </c>
      <c r="D2442" s="34"/>
      <c r="E2442" s="35">
        <v>451</v>
      </c>
      <c r="F2442" s="35">
        <v>433</v>
      </c>
      <c r="G2442" s="35"/>
      <c r="H2442" s="35">
        <v>1617401</v>
      </c>
      <c r="I2442" s="34">
        <v>1551445</v>
      </c>
      <c r="J2442" s="34"/>
      <c r="K2442" s="72">
        <v>32763</v>
      </c>
      <c r="L2442" s="36">
        <f>IF(H2442=0,0,H2442/K2442*3.30578)</f>
        <v>163.19543014314928</v>
      </c>
      <c r="M2442" s="28">
        <f>IF(L2419=0,0,L2442/L2419*100)</f>
        <v>59.263057002251927</v>
      </c>
      <c r="N2442" s="37">
        <f t="shared" si="1534"/>
        <v>-2.7691413144608106</v>
      </c>
      <c r="O2442" s="29">
        <f t="shared" si="1535"/>
        <v>3586.2549889135257</v>
      </c>
      <c r="P2442" s="30">
        <f t="shared" si="1536"/>
        <v>72.645232815964519</v>
      </c>
      <c r="Q2442" s="6"/>
      <c r="R2442" s="7"/>
      <c r="S2442" s="8"/>
      <c r="T2442" s="9"/>
      <c r="U2442" s="51"/>
      <c r="V2442" s="1"/>
      <c r="W2442" s="1"/>
      <c r="X2442" s="1"/>
      <c r="Y2442" s="1"/>
      <c r="Z2442" s="1"/>
      <c r="AA2442" s="1"/>
      <c r="AB2442" s="1"/>
      <c r="AC2442" s="1"/>
      <c r="AD2442" s="1"/>
      <c r="AE2442" s="1"/>
    </row>
    <row r="2443" spans="1:31">
      <c r="A2443" s="1"/>
      <c r="B2443" s="31">
        <f t="shared" si="1532"/>
        <v>2014</v>
      </c>
      <c r="C2443" s="33">
        <v>13</v>
      </c>
      <c r="D2443" s="34"/>
      <c r="E2443" s="35">
        <v>277</v>
      </c>
      <c r="F2443" s="35">
        <v>260</v>
      </c>
      <c r="G2443" s="35"/>
      <c r="H2443" s="35">
        <v>1041138</v>
      </c>
      <c r="I2443" s="34">
        <v>975088</v>
      </c>
      <c r="J2443" s="34"/>
      <c r="K2443" s="72">
        <v>19371</v>
      </c>
      <c r="L2443" s="36">
        <f>IF(H2443=0,0,H2443/K2443*3.30578)</f>
        <v>177.67658756078674</v>
      </c>
      <c r="M2443" s="28">
        <f>IF(L2419=0,0,L2443/L2419*100)</f>
        <v>64.521768332264372</v>
      </c>
      <c r="N2443" s="37">
        <f t="shared" si="1534"/>
        <v>8.8735066937444884</v>
      </c>
      <c r="O2443" s="29">
        <f t="shared" si="1535"/>
        <v>3758.6209386281589</v>
      </c>
      <c r="P2443" s="30">
        <f t="shared" si="1536"/>
        <v>69.931407942238266</v>
      </c>
      <c r="Q2443" s="6"/>
      <c r="R2443" s="7"/>
      <c r="S2443" s="8"/>
      <c r="T2443" s="9"/>
      <c r="U2443" s="51"/>
      <c r="V2443" s="1"/>
      <c r="W2443" s="1"/>
      <c r="X2443" s="1"/>
      <c r="Y2443" s="1"/>
      <c r="Z2443" s="1"/>
      <c r="AA2443" s="1"/>
      <c r="AB2443" s="1"/>
      <c r="AC2443" s="1"/>
      <c r="AD2443" s="1"/>
      <c r="AE2443" s="1"/>
    </row>
    <row r="2444" spans="1:31">
      <c r="A2444" s="1"/>
      <c r="B2444" s="31">
        <f t="shared" ref="B2444:B2453" si="1537">B2443+1</f>
        <v>2015</v>
      </c>
      <c r="C2444" s="33">
        <v>10</v>
      </c>
      <c r="D2444" s="34"/>
      <c r="E2444" s="35">
        <v>234</v>
      </c>
      <c r="F2444" s="35">
        <v>191</v>
      </c>
      <c r="G2444" s="35"/>
      <c r="H2444" s="35">
        <v>854496</v>
      </c>
      <c r="I2444" s="34">
        <v>701052</v>
      </c>
      <c r="J2444" s="34"/>
      <c r="K2444" s="72">
        <v>15978</v>
      </c>
      <c r="L2444" s="36">
        <f>IF(H2444=0,0,H2444/K2444*3.30578)</f>
        <v>176.79157509575666</v>
      </c>
      <c r="M2444" s="28">
        <f>IF(L2419=0,0,L2444/L2419*100)</f>
        <v>64.200383449631474</v>
      </c>
      <c r="N2444" s="37">
        <f>IF(L2443=0,"     －",IF(L2444=0,"     －",(L2444-L2443)/L2443*100))</f>
        <v>-0.49810302931854006</v>
      </c>
      <c r="O2444" s="29">
        <f t="shared" si="1535"/>
        <v>3651.6923076923076</v>
      </c>
      <c r="P2444" s="30">
        <f t="shared" si="1536"/>
        <v>68.282051282051285</v>
      </c>
      <c r="Q2444" s="6"/>
      <c r="R2444" s="7"/>
      <c r="S2444" s="8"/>
      <c r="T2444" s="9"/>
      <c r="U2444" s="51"/>
      <c r="V2444" s="1"/>
      <c r="W2444" s="1"/>
      <c r="X2444" s="1"/>
      <c r="Y2444" s="1"/>
      <c r="Z2444" s="1"/>
      <c r="AA2444" s="1"/>
      <c r="AB2444" s="1"/>
      <c r="AC2444" s="1"/>
      <c r="AD2444" s="1"/>
      <c r="AE2444" s="1"/>
    </row>
    <row r="2445" spans="1:31">
      <c r="A2445" s="1"/>
      <c r="B2445" s="31">
        <f t="shared" si="1537"/>
        <v>2016</v>
      </c>
      <c r="C2445" s="33">
        <v>9</v>
      </c>
      <c r="D2445" s="34"/>
      <c r="E2445" s="35">
        <v>143</v>
      </c>
      <c r="F2445" s="35">
        <v>108</v>
      </c>
      <c r="G2445" s="35"/>
      <c r="H2445" s="35">
        <v>552034</v>
      </c>
      <c r="I2445" s="34">
        <v>416320</v>
      </c>
      <c r="J2445" s="34"/>
      <c r="K2445" s="72">
        <v>10060</v>
      </c>
      <c r="L2445" s="36">
        <f>IF(H2445=0,0,H2445/K2445*3.30578)</f>
        <v>181.40188434592446</v>
      </c>
      <c r="M2445" s="28">
        <f>IF(L2419=0,0,L2445/L2419*100)</f>
        <v>65.874578735927429</v>
      </c>
      <c r="N2445" s="37">
        <f>IF(L2444=0,"     －",IF(L2445=0,"     －",(L2445-L2444)/L2444*100))</f>
        <v>2.6077652442831019</v>
      </c>
      <c r="O2445" s="29">
        <f t="shared" si="1535"/>
        <v>3860.3776223776222</v>
      </c>
      <c r="P2445" s="30">
        <f t="shared" si="1536"/>
        <v>70.349650349650346</v>
      </c>
      <c r="Q2445" s="6"/>
      <c r="R2445" s="7"/>
      <c r="S2445" s="8"/>
      <c r="T2445" s="9"/>
      <c r="U2445" s="51"/>
      <c r="V2445" s="1"/>
      <c r="W2445" s="1"/>
      <c r="X2445" s="1"/>
      <c r="Y2445" s="1"/>
      <c r="Z2445" s="1"/>
      <c r="AA2445" s="1"/>
      <c r="AB2445" s="1"/>
      <c r="AC2445" s="1"/>
      <c r="AD2445" s="1"/>
      <c r="AE2445" s="1"/>
    </row>
    <row r="2446" spans="1:31">
      <c r="A2446" s="1"/>
      <c r="B2446" s="31">
        <f t="shared" si="1537"/>
        <v>2017</v>
      </c>
      <c r="C2446" s="33">
        <v>14</v>
      </c>
      <c r="D2446" s="34"/>
      <c r="E2446" s="35">
        <v>176</v>
      </c>
      <c r="F2446" s="35">
        <v>168</v>
      </c>
      <c r="G2446" s="35"/>
      <c r="H2446" s="35">
        <v>726961</v>
      </c>
      <c r="I2446" s="34">
        <v>692437</v>
      </c>
      <c r="J2446" s="34"/>
      <c r="K2446" s="72">
        <v>12716</v>
      </c>
      <c r="L2446" s="36">
        <f t="shared" ref="L2446:L2453" si="1538">IF(H2446=0,0,H2446/K2446*3.30578)</f>
        <v>188.98813578011953</v>
      </c>
      <c r="M2446" s="28">
        <f>IF(L2419=0,0,L2446/L2419*100)</f>
        <v>68.629462563150781</v>
      </c>
      <c r="N2446" s="37">
        <f>IF(L2445=0,"     －",IF(L2446=0,"     －",(L2446-L2445)/L2445*100))</f>
        <v>4.1820135780554901</v>
      </c>
      <c r="O2446" s="29">
        <f t="shared" si="1535"/>
        <v>4130.460227272727</v>
      </c>
      <c r="P2446" s="30">
        <f t="shared" si="1536"/>
        <v>72.25</v>
      </c>
      <c r="Q2446" s="6"/>
      <c r="R2446" s="7"/>
      <c r="S2446" s="8"/>
      <c r="T2446" s="9"/>
      <c r="U2446" s="51"/>
      <c r="V2446" s="1"/>
      <c r="W2446" s="1"/>
      <c r="X2446" s="1"/>
      <c r="Y2446" s="1"/>
      <c r="Z2446" s="1"/>
      <c r="AA2446" s="1"/>
      <c r="AB2446" s="1"/>
      <c r="AC2446" s="1"/>
      <c r="AD2446" s="1"/>
      <c r="AE2446" s="1"/>
    </row>
    <row r="2447" spans="1:31">
      <c r="A2447" s="1"/>
      <c r="B2447" s="31">
        <f t="shared" si="1537"/>
        <v>2018</v>
      </c>
      <c r="C2447" s="33">
        <v>8</v>
      </c>
      <c r="D2447" s="34"/>
      <c r="E2447" s="35">
        <v>51</v>
      </c>
      <c r="F2447" s="35">
        <v>26</v>
      </c>
      <c r="G2447" s="35"/>
      <c r="H2447" s="35">
        <v>203118</v>
      </c>
      <c r="I2447" s="34">
        <v>101298</v>
      </c>
      <c r="J2447" s="34"/>
      <c r="K2447" s="72">
        <v>3486</v>
      </c>
      <c r="L2447" s="36">
        <f t="shared" si="1538"/>
        <v>192.61716065404474</v>
      </c>
      <c r="M2447" s="28">
        <f>IF(L2419=0,0,L2447/L2419*100)</f>
        <v>69.947312626583141</v>
      </c>
      <c r="N2447" s="37">
        <f>IF(L2446=0,"     －",IF(L2447=0,"     －",(L2447-L2446)/L2446*100))</f>
        <v>1.9202395213567456</v>
      </c>
      <c r="O2447" s="29">
        <f t="shared" si="1535"/>
        <v>3982.705882352941</v>
      </c>
      <c r="P2447" s="30">
        <f t="shared" si="1536"/>
        <v>68.352941176470594</v>
      </c>
      <c r="Q2447" s="6"/>
      <c r="R2447" s="7"/>
      <c r="S2447" s="8"/>
      <c r="T2447" s="9"/>
      <c r="U2447" s="51"/>
      <c r="V2447" s="1"/>
      <c r="W2447" s="1"/>
      <c r="X2447" s="1"/>
      <c r="Y2447" s="1"/>
      <c r="Z2447" s="1"/>
      <c r="AA2447" s="1"/>
      <c r="AB2447" s="1"/>
      <c r="AC2447" s="1"/>
      <c r="AD2447" s="1"/>
      <c r="AE2447" s="1"/>
    </row>
    <row r="2448" spans="1:31">
      <c r="A2448" s="1"/>
      <c r="B2448" s="31">
        <f t="shared" si="1537"/>
        <v>2019</v>
      </c>
      <c r="C2448" s="33">
        <v>1</v>
      </c>
      <c r="D2448" s="34"/>
      <c r="E2448" s="35">
        <v>7</v>
      </c>
      <c r="F2448" s="35">
        <v>1</v>
      </c>
      <c r="G2448" s="35"/>
      <c r="H2448" s="35">
        <v>18386</v>
      </c>
      <c r="I2448" s="34">
        <v>2498</v>
      </c>
      <c r="J2448" s="34"/>
      <c r="K2448" s="72">
        <v>237</v>
      </c>
      <c r="L2448" s="36">
        <f t="shared" si="1538"/>
        <v>256.45599611814345</v>
      </c>
      <c r="M2448" s="28">
        <f>IF(L2419=0,0,L2448/L2419*100)</f>
        <v>93.12985236895031</v>
      </c>
      <c r="N2448" s="37">
        <f>IF(L2447=0,"     －",IF(L2448=0,"     －",(L2448-L2447)/L2447*100))</f>
        <v>33.142859778084969</v>
      </c>
      <c r="O2448" s="29">
        <f t="shared" si="1535"/>
        <v>2626.5714285714284</v>
      </c>
      <c r="P2448" s="30">
        <f t="shared" si="1536"/>
        <v>33.857142857142854</v>
      </c>
      <c r="Q2448" s="6"/>
      <c r="R2448" s="7"/>
      <c r="S2448" s="8"/>
      <c r="T2448" s="9"/>
      <c r="U2448" s="51"/>
      <c r="V2448" s="1"/>
      <c r="W2448" s="1"/>
      <c r="X2448" s="1"/>
      <c r="Y2448" s="1"/>
      <c r="Z2448" s="1"/>
      <c r="AA2448" s="1"/>
      <c r="AB2448" s="1"/>
      <c r="AC2448" s="1"/>
      <c r="AD2448" s="1"/>
      <c r="AE2448" s="1"/>
    </row>
    <row r="2449" spans="1:31">
      <c r="A2449" s="1"/>
      <c r="B2449" s="31">
        <f t="shared" si="1537"/>
        <v>2020</v>
      </c>
      <c r="C2449" s="33">
        <v>1</v>
      </c>
      <c r="D2449" s="34"/>
      <c r="E2449" s="35">
        <v>5</v>
      </c>
      <c r="F2449" s="35">
        <v>3</v>
      </c>
      <c r="G2449" s="35"/>
      <c r="H2449" s="35">
        <v>18497</v>
      </c>
      <c r="I2449" s="34">
        <v>10702</v>
      </c>
      <c r="J2449" s="34"/>
      <c r="K2449" s="72">
        <v>324</v>
      </c>
      <c r="L2449" s="36">
        <f t="shared" si="1538"/>
        <v>188.72534771604938</v>
      </c>
      <c r="M2449" s="28">
        <f>IF(L2419=0,0,L2449/L2419*100)</f>
        <v>68.534033273207797</v>
      </c>
      <c r="N2449" s="37">
        <f t="shared" ref="N2449:N2453" si="1539">IF(L2448=0,"     －",IF(L2449=0,"     －",(L2449-L2448)/L2448*100))</f>
        <v>-26.410241689530274</v>
      </c>
      <c r="O2449" s="29">
        <f>IF(H2449=0,0,H2449/E2449)</f>
        <v>3699.4</v>
      </c>
      <c r="P2449" s="30">
        <f>IF(K2449=0,0,K2449/E2449)</f>
        <v>64.8</v>
      </c>
      <c r="Q2449" s="6"/>
      <c r="R2449" s="7"/>
      <c r="S2449" s="8"/>
      <c r="T2449" s="9"/>
      <c r="U2449" s="51"/>
      <c r="V2449" s="1"/>
      <c r="W2449" s="1"/>
      <c r="X2449" s="1"/>
      <c r="Y2449" s="1"/>
      <c r="Z2449" s="1"/>
      <c r="AA2449" s="1"/>
      <c r="AB2449" s="1"/>
      <c r="AC2449" s="1"/>
      <c r="AD2449" s="1"/>
      <c r="AE2449" s="1"/>
    </row>
    <row r="2450" spans="1:31">
      <c r="A2450" s="1"/>
      <c r="B2450" s="31">
        <f t="shared" si="1537"/>
        <v>2021</v>
      </c>
      <c r="C2450" s="81">
        <v>11</v>
      </c>
      <c r="D2450" s="34"/>
      <c r="E2450" s="35">
        <v>116</v>
      </c>
      <c r="F2450" s="35">
        <v>95</v>
      </c>
      <c r="G2450" s="35"/>
      <c r="H2450" s="35">
        <v>580988</v>
      </c>
      <c r="I2450" s="34">
        <v>474368</v>
      </c>
      <c r="J2450" s="34"/>
      <c r="K2450" s="72">
        <v>7877</v>
      </c>
      <c r="L2450" s="36">
        <f t="shared" si="1538"/>
        <v>243.82614074393803</v>
      </c>
      <c r="M2450" s="28">
        <f>IF(L2419=0,0,L2450/L2419*100)</f>
        <v>88.543425908876088</v>
      </c>
      <c r="N2450" s="37">
        <f t="shared" si="1539"/>
        <v>29.196286399637039</v>
      </c>
      <c r="O2450" s="29">
        <f>IF(H2450=0,0,H2450/E2450)</f>
        <v>5008.5172413793107</v>
      </c>
      <c r="P2450" s="30">
        <f>IF(K2450=0,0,K2450/E2450)</f>
        <v>67.90517241379311</v>
      </c>
      <c r="Q2450" s="6"/>
      <c r="R2450" s="7"/>
      <c r="S2450" s="8"/>
      <c r="T2450" s="9"/>
      <c r="U2450" s="51"/>
      <c r="V2450" s="1"/>
      <c r="W2450" s="1"/>
      <c r="X2450" s="1"/>
      <c r="Y2450" s="1"/>
      <c r="Z2450" s="1"/>
      <c r="AA2450" s="1"/>
      <c r="AB2450" s="1"/>
      <c r="AC2450" s="1"/>
      <c r="AD2450" s="1"/>
      <c r="AE2450" s="1"/>
    </row>
    <row r="2451" spans="1:31">
      <c r="A2451" s="1"/>
      <c r="B2451" s="31">
        <f t="shared" si="1537"/>
        <v>2022</v>
      </c>
      <c r="C2451" s="81">
        <v>15</v>
      </c>
      <c r="D2451" s="34"/>
      <c r="E2451" s="35">
        <v>104</v>
      </c>
      <c r="F2451" s="35">
        <v>98</v>
      </c>
      <c r="G2451" s="35"/>
      <c r="H2451" s="35">
        <v>493440</v>
      </c>
      <c r="I2451" s="34">
        <v>462290</v>
      </c>
      <c r="J2451" s="34"/>
      <c r="K2451" s="72">
        <v>6789</v>
      </c>
      <c r="L2451" s="36">
        <f t="shared" si="1538"/>
        <v>240.27162810428632</v>
      </c>
      <c r="M2451" s="28">
        <f>IF(L2419=0,0,L2451/L2419*100)</f>
        <v>87.252634340790337</v>
      </c>
      <c r="N2451" s="37">
        <f t="shared" si="1539"/>
        <v>-1.4578062174984725</v>
      </c>
      <c r="O2451" s="29">
        <f>IF(H2451=0,0,H2451/E2451)</f>
        <v>4744.6153846153848</v>
      </c>
      <c r="P2451" s="30">
        <f>IF(K2451=0,0,K2451/E2451)</f>
        <v>65.27884615384616</v>
      </c>
      <c r="Q2451" s="6"/>
      <c r="R2451" s="7"/>
      <c r="S2451" s="8"/>
      <c r="T2451" s="9"/>
      <c r="U2451" s="51"/>
      <c r="V2451" s="1"/>
      <c r="W2451" s="1"/>
      <c r="X2451" s="1"/>
      <c r="Y2451" s="1"/>
      <c r="Z2451" s="1"/>
      <c r="AA2451" s="1"/>
      <c r="AB2451" s="1"/>
      <c r="AC2451" s="1"/>
      <c r="AD2451" s="1"/>
      <c r="AE2451" s="1"/>
    </row>
    <row r="2452" spans="1:31">
      <c r="A2452" s="1"/>
      <c r="B2452" s="31">
        <f t="shared" si="1537"/>
        <v>2023</v>
      </c>
      <c r="C2452" s="81">
        <v>8</v>
      </c>
      <c r="D2452" s="34"/>
      <c r="E2452" s="35">
        <v>91</v>
      </c>
      <c r="F2452" s="35">
        <v>72</v>
      </c>
      <c r="G2452" s="35"/>
      <c r="H2452" s="35">
        <v>442482</v>
      </c>
      <c r="I2452" s="34">
        <v>352268</v>
      </c>
      <c r="J2452" s="34"/>
      <c r="K2452" s="72">
        <v>5655</v>
      </c>
      <c r="L2452" s="36">
        <f t="shared" si="1538"/>
        <v>258.66457046153846</v>
      </c>
      <c r="M2452" s="28">
        <f>IF(L2419=0,0,L2452/L2419*100)</f>
        <v>93.931877689705431</v>
      </c>
      <c r="N2452" s="37">
        <f t="shared" si="1539"/>
        <v>7.6550621071535572</v>
      </c>
      <c r="O2452" s="29">
        <f>IF(H2452=0,0,H2452/E2452)</f>
        <v>4862.4395604395604</v>
      </c>
      <c r="P2452" s="30">
        <f>IF(K2452=0,0,K2452/E2452)</f>
        <v>62.142857142857146</v>
      </c>
      <c r="Q2452" s="6"/>
      <c r="R2452" s="7"/>
      <c r="S2452" s="8"/>
      <c r="T2452" s="9"/>
      <c r="U2452" s="51"/>
      <c r="V2452" s="1"/>
      <c r="W2452" s="1"/>
      <c r="X2452" s="1"/>
      <c r="Y2452" s="1"/>
      <c r="Z2452" s="1"/>
      <c r="AA2452" s="1"/>
      <c r="AB2452" s="1"/>
      <c r="AC2452" s="1"/>
      <c r="AD2452" s="1"/>
      <c r="AE2452" s="1"/>
    </row>
    <row r="2453" spans="1:31">
      <c r="A2453" s="1"/>
      <c r="B2453" s="31">
        <f t="shared" si="1537"/>
        <v>2024</v>
      </c>
      <c r="C2453" s="81">
        <v>12</v>
      </c>
      <c r="D2453" s="34"/>
      <c r="E2453" s="35">
        <v>93</v>
      </c>
      <c r="F2453" s="35">
        <v>75</v>
      </c>
      <c r="G2453" s="35"/>
      <c r="H2453" s="35">
        <v>471592</v>
      </c>
      <c r="I2453" s="34">
        <v>373398</v>
      </c>
      <c r="J2453" s="34"/>
      <c r="K2453" s="72">
        <v>5278</v>
      </c>
      <c r="L2453" s="36">
        <f t="shared" si="1538"/>
        <v>295.37313409624858</v>
      </c>
      <c r="M2453" s="28">
        <f>IF(L2419=0,0,L2453/L2419*100)</f>
        <v>107.26228588340534</v>
      </c>
      <c r="N2453" s="37">
        <f t="shared" si="1539"/>
        <v>14.191570020281697</v>
      </c>
      <c r="O2453" s="29">
        <f>IF(H2453=0,0,H2453/E2453)</f>
        <v>5070.8817204301076</v>
      </c>
      <c r="P2453" s="30">
        <f>IF(K2453=0,0,K2453/E2453)</f>
        <v>56.752688172043008</v>
      </c>
      <c r="Q2453" s="6"/>
      <c r="R2453" s="7"/>
      <c r="S2453" s="8"/>
      <c r="T2453" s="9"/>
      <c r="U2453" s="51"/>
      <c r="V2453" s="1"/>
      <c r="W2453" s="1"/>
      <c r="X2453" s="1"/>
      <c r="Y2453" s="1"/>
      <c r="Z2453" s="1"/>
      <c r="AA2453" s="1"/>
      <c r="AB2453" s="1"/>
      <c r="AC2453" s="1"/>
      <c r="AD2453" s="1"/>
      <c r="AE2453" s="1"/>
    </row>
    <row r="2454" spans="1:31">
      <c r="A2454" s="1"/>
      <c r="B2454" s="58" t="s">
        <v>98</v>
      </c>
      <c r="C2454" s="59">
        <v>47</v>
      </c>
      <c r="D2454" s="60">
        <v>27</v>
      </c>
      <c r="E2454" s="61">
        <v>2313</v>
      </c>
      <c r="F2454" s="61">
        <v>1963</v>
      </c>
      <c r="G2454" s="61">
        <v>1820</v>
      </c>
      <c r="H2454" s="61">
        <v>8936288</v>
      </c>
      <c r="I2454" s="60">
        <v>7495830</v>
      </c>
      <c r="J2454" s="60">
        <v>7047490</v>
      </c>
      <c r="K2454" s="73">
        <v>157271</v>
      </c>
      <c r="L2454" s="63">
        <f t="shared" si="1524"/>
        <v>187.83756792186736</v>
      </c>
      <c r="M2454" s="62">
        <v>100</v>
      </c>
      <c r="N2454" s="63"/>
      <c r="O2454" s="64">
        <f t="shared" si="1525"/>
        <v>3863.5054042369215</v>
      </c>
      <c r="P2454" s="65">
        <f t="shared" si="1526"/>
        <v>67.99437959360138</v>
      </c>
      <c r="Q2454" s="6">
        <f t="shared" ref="Q2454:Q2469" si="1540">IF(F2454=0,0,F2454/E2454*100)</f>
        <v>84.868136619109379</v>
      </c>
      <c r="R2454" s="7">
        <f t="shared" ref="R2454:R2469" si="1541">IF(G2454=0,0,G2454/E2454*100)</f>
        <v>78.68568958063122</v>
      </c>
      <c r="S2454" s="8">
        <f t="shared" ref="S2454:S2469" si="1542">IF(I2454=0,0,I2454/H2454*100)</f>
        <v>83.880801514006706</v>
      </c>
      <c r="T2454" s="9">
        <f t="shared" ref="T2454:T2469" si="1543">E2454-F2454</f>
        <v>350</v>
      </c>
      <c r="U2454" s="51"/>
      <c r="V2454" s="1"/>
      <c r="W2454" s="1"/>
      <c r="X2454" s="1"/>
      <c r="Y2454" s="1"/>
      <c r="Z2454" s="1"/>
      <c r="AA2454" s="1"/>
      <c r="AB2454" s="1"/>
      <c r="AC2454" s="1"/>
      <c r="AD2454" s="1"/>
      <c r="AE2454" s="1"/>
    </row>
    <row r="2455" spans="1:31">
      <c r="A2455" s="1"/>
      <c r="B2455" s="31">
        <v>1991</v>
      </c>
      <c r="C2455" s="33">
        <v>45</v>
      </c>
      <c r="D2455" s="34">
        <v>22</v>
      </c>
      <c r="E2455" s="35">
        <v>2235</v>
      </c>
      <c r="F2455" s="35">
        <v>1741</v>
      </c>
      <c r="G2455" s="35">
        <v>1533</v>
      </c>
      <c r="H2455" s="35">
        <v>9414165</v>
      </c>
      <c r="I2455" s="34">
        <v>7440370</v>
      </c>
      <c r="J2455" s="34">
        <v>6488651</v>
      </c>
      <c r="K2455" s="72">
        <v>157807</v>
      </c>
      <c r="L2455" s="36">
        <f t="shared" si="1524"/>
        <v>197.21025286394138</v>
      </c>
      <c r="M2455" s="28">
        <f>IF(L2454=0,0,L2455/L2454*100)</f>
        <v>104.98978188749371</v>
      </c>
      <c r="N2455" s="37">
        <f t="shared" ref="N2455:N2470" si="1544">IF(L2454=0,"     －",IF(L2455=0,"     －",(L2455-L2454)/L2454*100))</f>
        <v>4.9897818874937014</v>
      </c>
      <c r="O2455" s="29">
        <f t="shared" si="1525"/>
        <v>4212.1543624161077</v>
      </c>
      <c r="P2455" s="30">
        <f t="shared" si="1526"/>
        <v>70.607158836689038</v>
      </c>
      <c r="Q2455" s="6">
        <f t="shared" si="1540"/>
        <v>77.897091722595079</v>
      </c>
      <c r="R2455" s="7">
        <f t="shared" si="1541"/>
        <v>68.590604026845639</v>
      </c>
      <c r="S2455" s="8">
        <f t="shared" si="1542"/>
        <v>79.033775167526812</v>
      </c>
      <c r="T2455" s="9">
        <f t="shared" si="1543"/>
        <v>494</v>
      </c>
      <c r="U2455" s="51"/>
      <c r="V2455" s="1"/>
      <c r="W2455" s="1"/>
      <c r="X2455" s="1"/>
      <c r="Y2455" s="1"/>
      <c r="Z2455" s="1"/>
      <c r="AA2455" s="1"/>
      <c r="AB2455" s="1"/>
      <c r="AC2455" s="1"/>
      <c r="AD2455" s="1"/>
      <c r="AE2455" s="1"/>
    </row>
    <row r="2456" spans="1:31">
      <c r="A2456" s="1"/>
      <c r="B2456" s="31">
        <v>1992</v>
      </c>
      <c r="C2456" s="33">
        <v>50</v>
      </c>
      <c r="D2456" s="34">
        <v>29</v>
      </c>
      <c r="E2456" s="35">
        <v>1979</v>
      </c>
      <c r="F2456" s="35">
        <v>1714</v>
      </c>
      <c r="G2456" s="35">
        <v>1608</v>
      </c>
      <c r="H2456" s="35">
        <v>7284899</v>
      </c>
      <c r="I2456" s="34">
        <v>6178184</v>
      </c>
      <c r="J2456" s="34">
        <v>5764175</v>
      </c>
      <c r="K2456" s="72">
        <v>134636</v>
      </c>
      <c r="L2456" s="36">
        <f t="shared" si="1524"/>
        <v>178.86949564915773</v>
      </c>
      <c r="M2456" s="28">
        <f>IF(L2454=0,0,L2456/L2454*100)</f>
        <v>95.22562372802868</v>
      </c>
      <c r="N2456" s="37">
        <f t="shared" si="1544"/>
        <v>-9.3001032899832268</v>
      </c>
      <c r="O2456" s="29">
        <f t="shared" si="1525"/>
        <v>3681.1010611419911</v>
      </c>
      <c r="P2456" s="30">
        <f t="shared" si="1526"/>
        <v>68.032339565437084</v>
      </c>
      <c r="Q2456" s="6">
        <f t="shared" si="1540"/>
        <v>86.609398686205154</v>
      </c>
      <c r="R2456" s="7">
        <f t="shared" si="1541"/>
        <v>81.253158160687207</v>
      </c>
      <c r="S2456" s="8">
        <f t="shared" si="1542"/>
        <v>84.808094113590315</v>
      </c>
      <c r="T2456" s="9">
        <f t="shared" si="1543"/>
        <v>265</v>
      </c>
      <c r="U2456" s="51"/>
      <c r="V2456" s="1"/>
      <c r="W2456" s="1"/>
      <c r="X2456" s="1"/>
      <c r="Y2456" s="1"/>
      <c r="Z2456" s="1"/>
      <c r="AA2456" s="1"/>
      <c r="AB2456" s="1"/>
      <c r="AC2456" s="1"/>
      <c r="AD2456" s="1"/>
      <c r="AE2456" s="1"/>
    </row>
    <row r="2457" spans="1:31">
      <c r="A2457" s="1"/>
      <c r="B2457" s="31">
        <v>1993</v>
      </c>
      <c r="C2457" s="33">
        <v>45</v>
      </c>
      <c r="D2457" s="34">
        <v>22</v>
      </c>
      <c r="E2457" s="35">
        <v>1885</v>
      </c>
      <c r="F2457" s="35">
        <v>1707</v>
      </c>
      <c r="G2457" s="35">
        <v>1570</v>
      </c>
      <c r="H2457" s="35">
        <v>7371099</v>
      </c>
      <c r="I2457" s="34">
        <v>6351682</v>
      </c>
      <c r="J2457" s="34">
        <v>5738784</v>
      </c>
      <c r="K2457" s="72">
        <v>136573</v>
      </c>
      <c r="L2457" s="36">
        <f t="shared" si="1524"/>
        <v>178.41909932578181</v>
      </c>
      <c r="M2457" s="28">
        <f>IF(L2454=0,0,L2457/L2454*100)</f>
        <v>94.985844045849632</v>
      </c>
      <c r="N2457" s="37">
        <f t="shared" si="1544"/>
        <v>-0.25180163992821836</v>
      </c>
      <c r="O2457" s="29">
        <f t="shared" si="1525"/>
        <v>3910.397347480106</v>
      </c>
      <c r="P2457" s="30">
        <f t="shared" si="1526"/>
        <v>72.452519893899208</v>
      </c>
      <c r="Q2457" s="6">
        <f t="shared" si="1540"/>
        <v>90.557029177718832</v>
      </c>
      <c r="R2457" s="7">
        <f t="shared" si="1541"/>
        <v>83.289124668435008</v>
      </c>
      <c r="S2457" s="8">
        <f t="shared" si="1542"/>
        <v>86.170081286386193</v>
      </c>
      <c r="T2457" s="9">
        <f t="shared" si="1543"/>
        <v>178</v>
      </c>
      <c r="U2457" s="51"/>
      <c r="V2457" s="1"/>
      <c r="W2457" s="1"/>
      <c r="X2457" s="1"/>
      <c r="Y2457" s="1"/>
      <c r="Z2457" s="1"/>
      <c r="AA2457" s="1"/>
      <c r="AB2457" s="1"/>
      <c r="AC2457" s="1"/>
      <c r="AD2457" s="1"/>
      <c r="AE2457" s="1"/>
    </row>
    <row r="2458" spans="1:31">
      <c r="A2458" s="1"/>
      <c r="B2458" s="31">
        <v>1994</v>
      </c>
      <c r="C2458" s="33">
        <v>63</v>
      </c>
      <c r="D2458" s="34">
        <v>44</v>
      </c>
      <c r="E2458" s="35">
        <v>2956</v>
      </c>
      <c r="F2458" s="35">
        <v>2831</v>
      </c>
      <c r="G2458" s="35">
        <v>2721</v>
      </c>
      <c r="H2458" s="35">
        <v>10625960</v>
      </c>
      <c r="I2458" s="34">
        <v>10165730</v>
      </c>
      <c r="J2458" s="34">
        <v>9726690</v>
      </c>
      <c r="K2458" s="72">
        <v>205486</v>
      </c>
      <c r="L2458" s="36">
        <f t="shared" si="1524"/>
        <v>170.94637127979522</v>
      </c>
      <c r="M2458" s="28">
        <f>IF(L2454=0,0,L2458/L2454*100)</f>
        <v>91.007551455788558</v>
      </c>
      <c r="N2458" s="37">
        <f t="shared" si="1544"/>
        <v>-4.1883005094325005</v>
      </c>
      <c r="O2458" s="29">
        <f t="shared" si="1525"/>
        <v>3594.7090663058189</v>
      </c>
      <c r="P2458" s="30">
        <f t="shared" si="1526"/>
        <v>69.514884979702302</v>
      </c>
      <c r="Q2458" s="6">
        <f t="shared" si="1540"/>
        <v>95.771312584573749</v>
      </c>
      <c r="R2458" s="7">
        <f t="shared" si="1541"/>
        <v>92.050067658998643</v>
      </c>
      <c r="S2458" s="8">
        <f t="shared" si="1542"/>
        <v>95.668814864727509</v>
      </c>
      <c r="T2458" s="9">
        <f t="shared" si="1543"/>
        <v>125</v>
      </c>
      <c r="U2458" s="51"/>
      <c r="V2458" s="1"/>
      <c r="W2458" s="1"/>
      <c r="X2458" s="1"/>
      <c r="Y2458" s="1"/>
      <c r="Z2458" s="1"/>
      <c r="AA2458" s="1"/>
      <c r="AB2458" s="1"/>
      <c r="AC2458" s="1"/>
      <c r="AD2458" s="1"/>
      <c r="AE2458" s="1"/>
    </row>
    <row r="2459" spans="1:31">
      <c r="A2459" s="1"/>
      <c r="B2459" s="31">
        <v>1995</v>
      </c>
      <c r="C2459" s="33">
        <v>35</v>
      </c>
      <c r="D2459" s="34">
        <v>18</v>
      </c>
      <c r="E2459" s="35">
        <v>1658</v>
      </c>
      <c r="F2459" s="35">
        <v>1516</v>
      </c>
      <c r="G2459" s="35">
        <v>1264</v>
      </c>
      <c r="H2459" s="35">
        <v>5690852</v>
      </c>
      <c r="I2459" s="34">
        <v>5211180</v>
      </c>
      <c r="J2459" s="34">
        <v>4296890</v>
      </c>
      <c r="K2459" s="72">
        <v>114705</v>
      </c>
      <c r="L2459" s="36">
        <f t="shared" si="1524"/>
        <v>164.0094566458306</v>
      </c>
      <c r="M2459" s="28">
        <f>IF(L2454=0,0,L2459/L2454*100)</f>
        <v>87.314512459004874</v>
      </c>
      <c r="N2459" s="37">
        <f t="shared" si="1544"/>
        <v>-4.0579478710376806</v>
      </c>
      <c r="O2459" s="29">
        <f t="shared" si="1525"/>
        <v>3432.3594692400484</v>
      </c>
      <c r="P2459" s="30">
        <f t="shared" si="1526"/>
        <v>69.182750301568149</v>
      </c>
      <c r="Q2459" s="6">
        <f t="shared" si="1540"/>
        <v>91.435464414957778</v>
      </c>
      <c r="R2459" s="7">
        <f t="shared" si="1541"/>
        <v>76.236429433051867</v>
      </c>
      <c r="S2459" s="8">
        <f t="shared" si="1542"/>
        <v>91.571174228393218</v>
      </c>
      <c r="T2459" s="9">
        <f t="shared" si="1543"/>
        <v>142</v>
      </c>
      <c r="U2459" s="51"/>
      <c r="V2459" s="1"/>
      <c r="W2459" s="1"/>
      <c r="X2459" s="1"/>
      <c r="Y2459" s="1"/>
      <c r="Z2459" s="1"/>
      <c r="AA2459" s="1"/>
      <c r="AB2459" s="1"/>
      <c r="AC2459" s="1"/>
      <c r="AD2459" s="1"/>
      <c r="AE2459" s="1"/>
    </row>
    <row r="2460" spans="1:31">
      <c r="A2460" s="1"/>
      <c r="B2460" s="31">
        <v>1996</v>
      </c>
      <c r="C2460" s="33">
        <v>27</v>
      </c>
      <c r="D2460" s="34">
        <v>15</v>
      </c>
      <c r="E2460" s="35">
        <v>1584</v>
      </c>
      <c r="F2460" s="35">
        <v>1418</v>
      </c>
      <c r="G2460" s="35">
        <v>1316</v>
      </c>
      <c r="H2460" s="35">
        <v>5060728</v>
      </c>
      <c r="I2460" s="34">
        <v>4483465</v>
      </c>
      <c r="J2460" s="34">
        <v>4167348</v>
      </c>
      <c r="K2460" s="72">
        <v>118444</v>
      </c>
      <c r="L2460" s="36">
        <f t="shared" si="1524"/>
        <v>141.24525858498529</v>
      </c>
      <c r="M2460" s="28">
        <f>IF(L2454=0,0,L2460/L2454*100)</f>
        <v>75.195425573087419</v>
      </c>
      <c r="N2460" s="37">
        <f t="shared" si="1544"/>
        <v>-13.879808229596991</v>
      </c>
      <c r="O2460" s="29">
        <f t="shared" si="1525"/>
        <v>3194.9040404040402</v>
      </c>
      <c r="P2460" s="30">
        <f t="shared" si="1526"/>
        <v>74.775252525252526</v>
      </c>
      <c r="Q2460" s="6">
        <f t="shared" si="1540"/>
        <v>89.520202020202021</v>
      </c>
      <c r="R2460" s="7">
        <f t="shared" si="1541"/>
        <v>83.080808080808083</v>
      </c>
      <c r="S2460" s="8">
        <f t="shared" si="1542"/>
        <v>88.593281440931023</v>
      </c>
      <c r="T2460" s="9">
        <f t="shared" si="1543"/>
        <v>166</v>
      </c>
      <c r="U2460" s="51"/>
      <c r="V2460" s="1"/>
      <c r="W2460" s="1"/>
      <c r="X2460" s="1"/>
      <c r="Y2460" s="1"/>
      <c r="Z2460" s="1"/>
      <c r="AA2460" s="1"/>
      <c r="AB2460" s="1"/>
      <c r="AC2460" s="1"/>
      <c r="AD2460" s="1"/>
      <c r="AE2460" s="1"/>
    </row>
    <row r="2461" spans="1:31">
      <c r="A2461" s="1"/>
      <c r="B2461" s="31">
        <v>1997</v>
      </c>
      <c r="C2461" s="33">
        <v>27</v>
      </c>
      <c r="D2461">
        <v>16</v>
      </c>
      <c r="E2461" s="35">
        <v>1085</v>
      </c>
      <c r="F2461" s="35">
        <v>961</v>
      </c>
      <c r="G2461" s="35">
        <v>819</v>
      </c>
      <c r="H2461" s="35">
        <v>3648179</v>
      </c>
      <c r="I2461" s="34">
        <v>3200578</v>
      </c>
      <c r="J2461" s="34">
        <v>2734477</v>
      </c>
      <c r="K2461" s="72">
        <v>81459</v>
      </c>
      <c r="L2461" s="36">
        <f t="shared" si="1524"/>
        <v>148.05088663769504</v>
      </c>
      <c r="M2461" s="28">
        <f>IF(L2454=0,0,L2461/L2454*100)</f>
        <v>78.81857089380442</v>
      </c>
      <c r="N2461" s="37">
        <f t="shared" si="1544"/>
        <v>4.8183054927928071</v>
      </c>
      <c r="O2461" s="29">
        <f t="shared" si="1525"/>
        <v>3362.3769585253458</v>
      </c>
      <c r="P2461" s="30">
        <f t="shared" si="1526"/>
        <v>75.07741935483871</v>
      </c>
      <c r="Q2461" s="6">
        <f t="shared" si="1540"/>
        <v>88.571428571428569</v>
      </c>
      <c r="R2461" s="7">
        <f t="shared" si="1541"/>
        <v>75.483870967741936</v>
      </c>
      <c r="S2461" s="8">
        <f t="shared" si="1542"/>
        <v>87.730837768651156</v>
      </c>
      <c r="T2461" s="9">
        <f t="shared" si="1543"/>
        <v>124</v>
      </c>
      <c r="U2461" s="51"/>
      <c r="V2461" s="1"/>
      <c r="W2461" s="1"/>
      <c r="X2461" s="1"/>
      <c r="Y2461" s="1"/>
      <c r="Z2461" s="1"/>
      <c r="AA2461" s="1"/>
      <c r="AB2461" s="1"/>
      <c r="AC2461" s="1"/>
      <c r="AD2461" s="1"/>
      <c r="AE2461" s="1"/>
    </row>
    <row r="2462" spans="1:31">
      <c r="A2462" s="1"/>
      <c r="B2462" s="31">
        <v>1998</v>
      </c>
      <c r="C2462" s="33">
        <v>26</v>
      </c>
      <c r="D2462" s="34">
        <v>21</v>
      </c>
      <c r="E2462" s="35">
        <v>966</v>
      </c>
      <c r="F2462" s="35">
        <v>861</v>
      </c>
      <c r="G2462" s="35">
        <v>767</v>
      </c>
      <c r="H2462" s="35">
        <v>3011670</v>
      </c>
      <c r="I2462" s="34">
        <v>2693790</v>
      </c>
      <c r="J2462" s="34">
        <v>2411010</v>
      </c>
      <c r="K2462" s="72">
        <v>71119</v>
      </c>
      <c r="L2462" s="36">
        <f t="shared" si="1524"/>
        <v>139.98957314641657</v>
      </c>
      <c r="M2462" s="28">
        <f>IF(L2454=0,0,L2462/L2454*100)</f>
        <v>74.526930206339998</v>
      </c>
      <c r="N2462" s="37">
        <f t="shared" si="1544"/>
        <v>-5.444961306449879</v>
      </c>
      <c r="O2462" s="29">
        <f t="shared" si="1525"/>
        <v>3117.6708074534163</v>
      </c>
      <c r="P2462" s="30">
        <f t="shared" si="1526"/>
        <v>73.622153209109726</v>
      </c>
      <c r="Q2462" s="6">
        <f t="shared" si="1540"/>
        <v>89.130434782608688</v>
      </c>
      <c r="R2462" s="7">
        <f t="shared" si="1541"/>
        <v>79.399585921325055</v>
      </c>
      <c r="S2462" s="8">
        <f t="shared" si="1542"/>
        <v>89.445058721573076</v>
      </c>
      <c r="T2462" s="9">
        <f t="shared" si="1543"/>
        <v>105</v>
      </c>
      <c r="U2462" s="51"/>
      <c r="V2462" s="1"/>
      <c r="W2462" s="1"/>
      <c r="X2462" s="1"/>
      <c r="Y2462" s="1"/>
      <c r="Z2462" s="1"/>
      <c r="AA2462" s="1"/>
      <c r="AB2462" s="1"/>
      <c r="AC2462" s="1"/>
      <c r="AD2462" s="1"/>
      <c r="AE2462" s="1"/>
    </row>
    <row r="2463" spans="1:31">
      <c r="A2463" s="1"/>
      <c r="B2463" s="32">
        <v>1999</v>
      </c>
      <c r="C2463" s="33">
        <v>28</v>
      </c>
      <c r="D2463" s="34">
        <v>25</v>
      </c>
      <c r="E2463" s="35">
        <v>928</v>
      </c>
      <c r="F2463" s="35">
        <v>841</v>
      </c>
      <c r="G2463" s="35">
        <v>808</v>
      </c>
      <c r="H2463" s="35">
        <v>3030550</v>
      </c>
      <c r="I2463" s="34">
        <v>2706570</v>
      </c>
      <c r="J2463" s="34">
        <v>2607950</v>
      </c>
      <c r="K2463" s="72">
        <v>69940</v>
      </c>
      <c r="L2463" s="36">
        <f t="shared" si="1524"/>
        <v>143.24180124392336</v>
      </c>
      <c r="M2463" s="28">
        <f>IF(L2454=0,0,L2463/L2454*100)</f>
        <v>76.258334703048334</v>
      </c>
      <c r="N2463" s="37">
        <f t="shared" si="1544"/>
        <v>2.3231930953209261</v>
      </c>
      <c r="O2463" s="29">
        <f t="shared" si="1525"/>
        <v>3265.6788793103447</v>
      </c>
      <c r="P2463" s="30">
        <f t="shared" si="1526"/>
        <v>75.366379310344826</v>
      </c>
      <c r="Q2463" s="6">
        <f t="shared" si="1540"/>
        <v>90.625</v>
      </c>
      <c r="R2463" s="7">
        <f t="shared" si="1541"/>
        <v>87.068965517241381</v>
      </c>
      <c r="S2463" s="8">
        <f t="shared" si="1542"/>
        <v>89.30953127320123</v>
      </c>
      <c r="T2463" s="9">
        <f t="shared" si="1543"/>
        <v>87</v>
      </c>
      <c r="U2463" s="51"/>
      <c r="V2463" s="1"/>
      <c r="W2463" s="1"/>
      <c r="X2463" s="1"/>
      <c r="Y2463" s="1"/>
      <c r="Z2463" s="1"/>
      <c r="AA2463" s="1"/>
      <c r="AB2463" s="1"/>
      <c r="AC2463" s="1"/>
      <c r="AD2463" s="1"/>
      <c r="AE2463" s="1"/>
    </row>
    <row r="2464" spans="1:31">
      <c r="A2464" s="1"/>
      <c r="B2464" s="32">
        <v>2000</v>
      </c>
      <c r="C2464" s="33">
        <v>22</v>
      </c>
      <c r="D2464" s="34">
        <v>13</v>
      </c>
      <c r="E2464" s="35">
        <v>1086</v>
      </c>
      <c r="F2464" s="35">
        <v>944</v>
      </c>
      <c r="G2464" s="35">
        <v>823</v>
      </c>
      <c r="H2464" s="35">
        <v>3538660</v>
      </c>
      <c r="I2464" s="34">
        <v>3049140</v>
      </c>
      <c r="J2464" s="34">
        <v>2635100</v>
      </c>
      <c r="K2464" s="72">
        <v>83979</v>
      </c>
      <c r="L2464" s="36">
        <f t="shared" si="1524"/>
        <v>139.29710349968445</v>
      </c>
      <c r="M2464" s="28">
        <f>IF(L2454=0,0,L2464/L2454*100)</f>
        <v>74.158276771144244</v>
      </c>
      <c r="N2464" s="37">
        <f t="shared" si="1544"/>
        <v>-2.753873317692765</v>
      </c>
      <c r="O2464" s="29">
        <f t="shared" si="1525"/>
        <v>3258.4346224677715</v>
      </c>
      <c r="P2464" s="30">
        <f t="shared" si="1526"/>
        <v>77.328729281767963</v>
      </c>
      <c r="Q2464" s="6">
        <f t="shared" si="1540"/>
        <v>86.92449355432781</v>
      </c>
      <c r="R2464" s="7">
        <f t="shared" si="1541"/>
        <v>75.782688766114177</v>
      </c>
      <c r="S2464" s="8">
        <f t="shared" si="1542"/>
        <v>86.166515008506039</v>
      </c>
      <c r="T2464" s="9">
        <f t="shared" si="1543"/>
        <v>142</v>
      </c>
      <c r="U2464" s="51"/>
      <c r="V2464" s="1"/>
      <c r="W2464" s="1"/>
      <c r="X2464" s="1"/>
      <c r="Y2464" s="1"/>
      <c r="Z2464" s="1"/>
      <c r="AA2464" s="1"/>
      <c r="AB2464" s="1"/>
      <c r="AC2464" s="1"/>
      <c r="AD2464" s="1"/>
      <c r="AE2464" s="1"/>
    </row>
    <row r="2465" spans="1:31">
      <c r="A2465" s="1"/>
      <c r="B2465" s="32" t="s">
        <v>99</v>
      </c>
      <c r="C2465" s="33">
        <f>3+10</f>
        <v>13</v>
      </c>
      <c r="D2465" s="34"/>
      <c r="E2465" s="35">
        <f>137+484</f>
        <v>621</v>
      </c>
      <c r="F2465" s="35">
        <f>134+442</f>
        <v>576</v>
      </c>
      <c r="G2465" s="35"/>
      <c r="H2465" s="35">
        <f>403310+1457056</f>
        <v>1860366</v>
      </c>
      <c r="I2465" s="34">
        <f>394140+1326376</f>
        <v>1720516</v>
      </c>
      <c r="J2465" s="34"/>
      <c r="K2465" s="72">
        <f>10258+38233</f>
        <v>48491</v>
      </c>
      <c r="L2465" s="36">
        <f t="shared" si="1524"/>
        <v>126.82684860035883</v>
      </c>
      <c r="M2465" s="28">
        <f>IF(L2454=0,0,L2465/L2454*100)</f>
        <v>67.519426493593414</v>
      </c>
      <c r="N2465" s="37">
        <f t="shared" si="1544"/>
        <v>-8.9522715017214072</v>
      </c>
      <c r="O2465" s="29">
        <f t="shared" si="1525"/>
        <v>2995.7584541062802</v>
      </c>
      <c r="P2465" s="30">
        <f t="shared" si="1526"/>
        <v>78.085346215781001</v>
      </c>
      <c r="Q2465" s="6">
        <f t="shared" si="1540"/>
        <v>92.753623188405797</v>
      </c>
      <c r="R2465" s="7">
        <f t="shared" si="1541"/>
        <v>0</v>
      </c>
      <c r="S2465" s="8">
        <f t="shared" si="1542"/>
        <v>92.482662013818782</v>
      </c>
      <c r="T2465" s="9">
        <f t="shared" si="1543"/>
        <v>45</v>
      </c>
      <c r="U2465" s="51"/>
      <c r="V2465" s="1"/>
      <c r="W2465" s="1"/>
      <c r="X2465" s="1"/>
      <c r="Y2465" s="1"/>
      <c r="Z2465" s="1"/>
      <c r="AA2465" s="1"/>
      <c r="AB2465" s="1"/>
      <c r="AC2465" s="1"/>
      <c r="AD2465" s="1"/>
      <c r="AE2465" s="1"/>
    </row>
    <row r="2466" spans="1:31">
      <c r="A2466" s="1"/>
      <c r="B2466" s="86" t="s">
        <v>127</v>
      </c>
      <c r="C2466" s="33">
        <v>17</v>
      </c>
      <c r="D2466" s="34"/>
      <c r="E2466" s="35">
        <v>722</v>
      </c>
      <c r="F2466" s="35">
        <v>681</v>
      </c>
      <c r="G2466" s="35">
        <v>624</v>
      </c>
      <c r="H2466" s="35">
        <v>2273596</v>
      </c>
      <c r="I2466" s="34">
        <v>2146394</v>
      </c>
      <c r="J2466" s="34"/>
      <c r="K2466" s="72">
        <v>61264</v>
      </c>
      <c r="L2466" s="36">
        <f t="shared" si="1524"/>
        <v>122.68229604465918</v>
      </c>
      <c r="M2466" s="28">
        <f>IF(L2454=0,0,L2466/L2454*100)</f>
        <v>65.312970883273962</v>
      </c>
      <c r="N2466" s="37">
        <f t="shared" si="1544"/>
        <v>-3.2678826300884061</v>
      </c>
      <c r="O2466" s="29">
        <f t="shared" si="1525"/>
        <v>3149.0249307479226</v>
      </c>
      <c r="P2466" s="30">
        <f t="shared" si="1526"/>
        <v>84.853185595567865</v>
      </c>
      <c r="Q2466" s="6">
        <f t="shared" si="1540"/>
        <v>94.3213296398892</v>
      </c>
      <c r="R2466" s="7">
        <f t="shared" si="1541"/>
        <v>86.426592797783925</v>
      </c>
      <c r="S2466" s="8">
        <f t="shared" si="1542"/>
        <v>94.405250537034718</v>
      </c>
      <c r="T2466" s="9">
        <f t="shared" si="1543"/>
        <v>41</v>
      </c>
      <c r="U2466" s="51"/>
      <c r="V2466" s="1"/>
      <c r="W2466" s="1"/>
      <c r="X2466" s="1"/>
      <c r="Y2466" s="1"/>
      <c r="Z2466" s="1"/>
      <c r="AA2466" s="1"/>
      <c r="AB2466" s="1"/>
      <c r="AC2466" s="1"/>
      <c r="AD2466" s="1"/>
      <c r="AE2466" s="1"/>
    </row>
    <row r="2467" spans="1:31">
      <c r="A2467" s="1"/>
      <c r="B2467" s="31">
        <v>2003</v>
      </c>
      <c r="C2467" s="33">
        <v>11</v>
      </c>
      <c r="D2467" s="34"/>
      <c r="E2467" s="35">
        <v>417</v>
      </c>
      <c r="F2467" s="35">
        <v>412</v>
      </c>
      <c r="G2467" s="35"/>
      <c r="H2467" s="35">
        <v>1104950</v>
      </c>
      <c r="I2467" s="34">
        <v>1093290</v>
      </c>
      <c r="J2467" s="34"/>
      <c r="K2467" s="72">
        <v>31475</v>
      </c>
      <c r="L2467" s="36">
        <f t="shared" si="1524"/>
        <v>116.05152060365369</v>
      </c>
      <c r="M2467" s="28">
        <f>IF(L2454=0,0,L2467/L2454*100)</f>
        <v>61.782912698234206</v>
      </c>
      <c r="N2467" s="37">
        <f t="shared" si="1544"/>
        <v>-5.4048348089212013</v>
      </c>
      <c r="O2467" s="29">
        <f t="shared" si="1525"/>
        <v>2649.760191846523</v>
      </c>
      <c r="P2467" s="30">
        <f t="shared" si="1526"/>
        <v>75.479616306954441</v>
      </c>
      <c r="Q2467" s="15">
        <f t="shared" si="1540"/>
        <v>98.800959232613906</v>
      </c>
      <c r="R2467" s="16">
        <f t="shared" si="1541"/>
        <v>0</v>
      </c>
      <c r="S2467" s="17">
        <f t="shared" si="1542"/>
        <v>98.944748631159783</v>
      </c>
      <c r="T2467" s="18">
        <f t="shared" si="1543"/>
        <v>5</v>
      </c>
      <c r="U2467" s="51"/>
      <c r="V2467" s="1"/>
      <c r="W2467" s="1"/>
      <c r="X2467" s="1"/>
      <c r="Y2467" s="1"/>
      <c r="Z2467" s="1"/>
      <c r="AA2467" s="1"/>
      <c r="AB2467" s="1"/>
      <c r="AC2467" s="1"/>
      <c r="AD2467" s="1"/>
      <c r="AE2467" s="1"/>
    </row>
    <row r="2468" spans="1:31">
      <c r="A2468" s="1"/>
      <c r="B2468" s="31">
        <f t="shared" ref="B2468:B2478" si="1545">B2467+1</f>
        <v>2004</v>
      </c>
      <c r="C2468" s="33">
        <v>15</v>
      </c>
      <c r="D2468" s="34"/>
      <c r="E2468" s="35">
        <v>403</v>
      </c>
      <c r="F2468" s="35">
        <v>394</v>
      </c>
      <c r="G2468" s="35"/>
      <c r="H2468" s="35">
        <v>1039286</v>
      </c>
      <c r="I2468" s="34">
        <v>1014544</v>
      </c>
      <c r="J2468" s="34"/>
      <c r="K2468" s="72">
        <v>30013</v>
      </c>
      <c r="L2468" s="36">
        <f t="shared" si="1524"/>
        <v>114.47209119648153</v>
      </c>
      <c r="M2468" s="28">
        <f>IF(L2454=0,0,L2468/L2454*100)</f>
        <v>60.942064179673139</v>
      </c>
      <c r="N2468" s="37">
        <f t="shared" si="1544"/>
        <v>-1.3609726085074934</v>
      </c>
      <c r="O2468" s="29">
        <f t="shared" si="1525"/>
        <v>2578.8734491315136</v>
      </c>
      <c r="P2468" s="30">
        <f t="shared" si="1526"/>
        <v>74.473945409429277</v>
      </c>
      <c r="Q2468" s="6">
        <f t="shared" si="1540"/>
        <v>97.766749379652609</v>
      </c>
      <c r="R2468" s="7">
        <f t="shared" si="1541"/>
        <v>0</v>
      </c>
      <c r="S2468" s="8">
        <f t="shared" si="1542"/>
        <v>97.619327114961621</v>
      </c>
      <c r="T2468" s="9">
        <f t="shared" si="1543"/>
        <v>9</v>
      </c>
      <c r="U2468" s="51"/>
      <c r="V2468" s="1"/>
      <c r="W2468" s="1"/>
      <c r="X2468" s="1"/>
      <c r="Y2468" s="1"/>
      <c r="Z2468" s="1"/>
      <c r="AA2468" s="1"/>
      <c r="AB2468" s="1"/>
      <c r="AC2468" s="1"/>
      <c r="AD2468" s="1"/>
      <c r="AE2468" s="1"/>
    </row>
    <row r="2469" spans="1:31">
      <c r="A2469" s="1"/>
      <c r="B2469" s="31">
        <f t="shared" si="1545"/>
        <v>2005</v>
      </c>
      <c r="C2469" s="33">
        <v>18</v>
      </c>
      <c r="D2469" s="34"/>
      <c r="E2469" s="35">
        <v>774</v>
      </c>
      <c r="F2469" s="35">
        <v>700</v>
      </c>
      <c r="G2469" s="35"/>
      <c r="H2469" s="35">
        <v>1997982</v>
      </c>
      <c r="I2469" s="34">
        <v>1820150</v>
      </c>
      <c r="J2469" s="34"/>
      <c r="K2469" s="72">
        <v>60185</v>
      </c>
      <c r="L2469" s="36">
        <f t="shared" si="1524"/>
        <v>109.74310768397442</v>
      </c>
      <c r="M2469" s="28">
        <f>IF(L2454=0,0,L2469/L2454*100)</f>
        <v>58.424472217199387</v>
      </c>
      <c r="N2469" s="37">
        <f t="shared" si="1544"/>
        <v>-4.131123545555063</v>
      </c>
      <c r="O2469" s="29">
        <f t="shared" si="1525"/>
        <v>2581.3720930232557</v>
      </c>
      <c r="P2469" s="30">
        <f t="shared" si="1526"/>
        <v>77.758397932816536</v>
      </c>
      <c r="Q2469" s="6">
        <f t="shared" si="1540"/>
        <v>90.439276485788113</v>
      </c>
      <c r="R2469" s="7">
        <f t="shared" si="1541"/>
        <v>0</v>
      </c>
      <c r="S2469" s="8">
        <f t="shared" si="1542"/>
        <v>91.09941931408791</v>
      </c>
      <c r="T2469" s="9">
        <f t="shared" si="1543"/>
        <v>74</v>
      </c>
      <c r="U2469" s="51"/>
      <c r="V2469" s="1"/>
      <c r="W2469" s="1"/>
      <c r="X2469" s="1"/>
      <c r="Y2469" s="1"/>
      <c r="Z2469" s="1"/>
      <c r="AA2469" s="1"/>
      <c r="AB2469" s="1"/>
      <c r="AC2469" s="1"/>
      <c r="AD2469" s="1"/>
      <c r="AE2469" s="1"/>
    </row>
    <row r="2470" spans="1:31">
      <c r="A2470" s="1"/>
      <c r="B2470" s="31">
        <f t="shared" si="1545"/>
        <v>2006</v>
      </c>
      <c r="C2470" s="33">
        <v>24</v>
      </c>
      <c r="D2470" s="34">
        <v>0</v>
      </c>
      <c r="E2470" s="35">
        <v>705</v>
      </c>
      <c r="F2470" s="35">
        <v>628</v>
      </c>
      <c r="G2470" s="35">
        <v>0</v>
      </c>
      <c r="H2470" s="35">
        <v>1901883</v>
      </c>
      <c r="I2470" s="34">
        <v>1683691</v>
      </c>
      <c r="J2470" s="34">
        <v>0</v>
      </c>
      <c r="K2470" s="72">
        <v>53153</v>
      </c>
      <c r="L2470" s="36">
        <f t="shared" si="1524"/>
        <v>118.2850786171994</v>
      </c>
      <c r="M2470" s="28">
        <f>IF(L2454=0,0,L2470/L2454*100)</f>
        <v>62.972002845778484</v>
      </c>
      <c r="N2470" s="37">
        <f t="shared" si="1544"/>
        <v>7.7836058350226178</v>
      </c>
      <c r="O2470" s="29">
        <f t="shared" si="1525"/>
        <v>2697.7063829787235</v>
      </c>
      <c r="P2470" s="30">
        <f t="shared" si="1526"/>
        <v>75.394326241134749</v>
      </c>
      <c r="Q2470" s="6"/>
      <c r="R2470" s="7"/>
      <c r="S2470" s="8"/>
      <c r="T2470" s="9"/>
      <c r="U2470" s="51"/>
      <c r="V2470" s="1"/>
      <c r="W2470" s="1"/>
      <c r="X2470" s="1"/>
      <c r="Y2470" s="1"/>
      <c r="Z2470" s="1"/>
      <c r="AA2470" s="1"/>
      <c r="AB2470" s="1"/>
      <c r="AC2470" s="1"/>
      <c r="AD2470" s="1"/>
      <c r="AE2470" s="1"/>
    </row>
    <row r="2471" spans="1:31">
      <c r="A2471" s="1"/>
      <c r="B2471" s="31">
        <f t="shared" si="1545"/>
        <v>2007</v>
      </c>
      <c r="C2471" s="33">
        <v>26</v>
      </c>
      <c r="D2471" s="34"/>
      <c r="E2471" s="35">
        <v>872</v>
      </c>
      <c r="F2471" s="35">
        <v>722</v>
      </c>
      <c r="G2471" s="35"/>
      <c r="H2471" s="35">
        <v>2470349</v>
      </c>
      <c r="I2471" s="34">
        <v>2035819</v>
      </c>
      <c r="J2471" s="34"/>
      <c r="K2471" s="72">
        <v>69967</v>
      </c>
      <c r="L2471" s="36">
        <f t="shared" ref="L2471:L2476" si="1546">IF(H2471=0,0,H2471/K2471*3.30578)</f>
        <v>116.71831459430874</v>
      </c>
      <c r="M2471" s="28">
        <f>IF(L2454=0,0,L2471/L2454*100)</f>
        <v>62.137897059473588</v>
      </c>
      <c r="N2471" s="37">
        <f>IF(L2470=0,"     －",IF(L2471=0,"     －",(L2471-L2470)/L2470*100))</f>
        <v>-1.3245660747803307</v>
      </c>
      <c r="O2471" s="29">
        <f>IF(H2471=0,0,H2471/E2471)</f>
        <v>2832.9690366972477</v>
      </c>
      <c r="P2471" s="30">
        <f>IF(K2471=0,0,K2471/E2471)</f>
        <v>80.237385321100916</v>
      </c>
      <c r="Q2471" s="6"/>
      <c r="R2471" s="7"/>
      <c r="S2471" s="8"/>
      <c r="T2471" s="9"/>
      <c r="U2471" s="51"/>
      <c r="V2471" s="1"/>
      <c r="W2471" s="1"/>
      <c r="X2471" s="1"/>
      <c r="Y2471" s="1"/>
      <c r="Z2471" s="1"/>
      <c r="AA2471" s="1"/>
      <c r="AB2471" s="1"/>
      <c r="AC2471" s="1"/>
      <c r="AD2471" s="1"/>
      <c r="AE2471" s="1"/>
    </row>
    <row r="2472" spans="1:31">
      <c r="A2472" s="1"/>
      <c r="B2472" s="31">
        <f t="shared" si="1545"/>
        <v>2008</v>
      </c>
      <c r="C2472" s="33">
        <v>32</v>
      </c>
      <c r="D2472" s="34"/>
      <c r="E2472" s="35">
        <v>740</v>
      </c>
      <c r="F2472" s="35">
        <v>504</v>
      </c>
      <c r="G2472" s="35"/>
      <c r="H2472" s="35">
        <v>2182718</v>
      </c>
      <c r="I2472" s="34">
        <v>1519244</v>
      </c>
      <c r="J2472" s="34"/>
      <c r="K2472" s="72">
        <v>56395</v>
      </c>
      <c r="L2472" s="36">
        <f t="shared" si="1546"/>
        <v>127.94725614043797</v>
      </c>
      <c r="M2472" s="28">
        <f>IF(L2454=0,0,L2472/L2454*100)</f>
        <v>68.115903307297259</v>
      </c>
      <c r="N2472" s="37">
        <f>IF(L2471=0,"     －",IF(L2472=0,"     －",(L2472-L2471)/L2471*100))</f>
        <v>9.6205480563688379</v>
      </c>
      <c r="O2472" s="29">
        <f>IF(H2472=0,0,H2472/E2472)</f>
        <v>2949.618918918919</v>
      </c>
      <c r="P2472" s="30">
        <f>IF(K2472=0,0,K2472/E2472)</f>
        <v>76.209459459459453</v>
      </c>
      <c r="Q2472" s="6"/>
      <c r="R2472" s="7"/>
      <c r="S2472" s="8"/>
      <c r="T2472" s="9"/>
      <c r="U2472" s="51"/>
      <c r="V2472" s="1"/>
      <c r="W2472" s="1"/>
      <c r="X2472" s="1"/>
      <c r="Y2472" s="1"/>
      <c r="Z2472" s="1"/>
      <c r="AA2472" s="1"/>
      <c r="AB2472" s="1"/>
      <c r="AC2472" s="1"/>
      <c r="AD2472" s="1"/>
      <c r="AE2472" s="1"/>
    </row>
    <row r="2473" spans="1:31">
      <c r="A2473" s="1"/>
      <c r="B2473" s="31">
        <f t="shared" si="1545"/>
        <v>2009</v>
      </c>
      <c r="C2473" s="33">
        <v>8</v>
      </c>
      <c r="D2473" s="34"/>
      <c r="E2473" s="35">
        <v>91</v>
      </c>
      <c r="F2473" s="35">
        <v>85</v>
      </c>
      <c r="G2473" s="35"/>
      <c r="H2473" s="35">
        <v>264860</v>
      </c>
      <c r="I2473" s="34">
        <v>250502</v>
      </c>
      <c r="J2473" s="34"/>
      <c r="K2473" s="72">
        <v>7468</v>
      </c>
      <c r="L2473" s="36">
        <f t="shared" si="1546"/>
        <v>117.2427545259775</v>
      </c>
      <c r="M2473" s="28">
        <f>IF(L2454=0,0,L2473/L2454*100)</f>
        <v>62.417095697675151</v>
      </c>
      <c r="N2473" s="37">
        <f>IF(L2472=0,"     －",IF(L2473=0,"     －",(L2473-L2472)/L2472*100))</f>
        <v>-8.3663393318188479</v>
      </c>
      <c r="O2473" s="29">
        <f>IF(H2473=0,0,H2473/E2473)</f>
        <v>2910.5494505494507</v>
      </c>
      <c r="P2473" s="30">
        <f>IF(K2473=0,0,K2473/E2473)</f>
        <v>82.065934065934073</v>
      </c>
      <c r="Q2473" s="6"/>
      <c r="R2473" s="7"/>
      <c r="S2473" s="8"/>
      <c r="T2473" s="9"/>
      <c r="U2473" s="51"/>
      <c r="V2473" s="1"/>
      <c r="W2473" s="1"/>
      <c r="X2473" s="1"/>
      <c r="Y2473" s="1"/>
      <c r="Z2473" s="1"/>
      <c r="AA2473" s="1"/>
      <c r="AB2473" s="1"/>
      <c r="AC2473" s="1"/>
      <c r="AD2473" s="1"/>
      <c r="AE2473" s="1"/>
    </row>
    <row r="2474" spans="1:31">
      <c r="A2474" s="1"/>
      <c r="B2474" s="31">
        <f t="shared" si="1545"/>
        <v>2010</v>
      </c>
      <c r="C2474" s="33">
        <v>5</v>
      </c>
      <c r="D2474" s="34"/>
      <c r="E2474" s="35">
        <v>112</v>
      </c>
      <c r="F2474" s="35">
        <v>112</v>
      </c>
      <c r="G2474" s="35"/>
      <c r="H2474" s="35">
        <v>240262</v>
      </c>
      <c r="I2474" s="34">
        <v>240262</v>
      </c>
      <c r="J2474" s="34"/>
      <c r="K2474" s="72">
        <v>8449</v>
      </c>
      <c r="L2474" s="36">
        <f t="shared" si="1546"/>
        <v>94.005599995265712</v>
      </c>
      <c r="M2474" s="28">
        <f>IF(L2454=0,0,L2474/L2454*100)</f>
        <v>50.046218674620057</v>
      </c>
      <c r="N2474" s="37">
        <f>IF(L2473=0,"     －",IF(L2474=0,"     －",(L2474-L2473)/L2473*100))</f>
        <v>-19.819693442602571</v>
      </c>
      <c r="O2474" s="29">
        <f>IF(H2474=0,0,H2474/E2474)</f>
        <v>2145.1964285714284</v>
      </c>
      <c r="P2474" s="30">
        <f>IF(K2474=0,0,K2474/E2474)</f>
        <v>75.4375</v>
      </c>
      <c r="Q2474" s="6"/>
      <c r="R2474" s="7"/>
      <c r="S2474" s="8"/>
      <c r="T2474" s="9"/>
      <c r="U2474" s="51"/>
      <c r="V2474" s="1"/>
      <c r="W2474" s="1"/>
      <c r="X2474" s="1"/>
      <c r="Y2474" s="1"/>
      <c r="Z2474" s="1"/>
      <c r="AA2474" s="1"/>
      <c r="AB2474" s="1"/>
      <c r="AC2474" s="1"/>
      <c r="AD2474" s="1"/>
      <c r="AE2474" s="1"/>
    </row>
    <row r="2475" spans="1:31">
      <c r="A2475" s="1"/>
      <c r="B2475" s="31">
        <f t="shared" si="1545"/>
        <v>2011</v>
      </c>
      <c r="C2475" s="33">
        <v>0</v>
      </c>
      <c r="D2475" s="34"/>
      <c r="E2475" s="35">
        <v>0</v>
      </c>
      <c r="F2475" s="35">
        <v>0</v>
      </c>
      <c r="G2475" s="35"/>
      <c r="H2475" s="35">
        <v>0</v>
      </c>
      <c r="I2475" s="34">
        <v>0</v>
      </c>
      <c r="J2475" s="34"/>
      <c r="K2475" s="72">
        <v>0</v>
      </c>
      <c r="L2475" s="36">
        <f t="shared" si="1546"/>
        <v>0</v>
      </c>
      <c r="M2475" s="28">
        <f>IF(L2454=0,0,L2475/L2454*100)</f>
        <v>0</v>
      </c>
      <c r="N2475" s="37" t="str">
        <f>IF(L2474=0,"     －",IF(L2475=0,"     －",(L2475-L2474)/L2474*100))</f>
        <v xml:space="preserve">     －</v>
      </c>
      <c r="O2475" s="29">
        <f>IF(H2475=0,0,H2475/E2475)</f>
        <v>0</v>
      </c>
      <c r="P2475" s="30">
        <f>IF(K2475=0,0,K2475/E2475)</f>
        <v>0</v>
      </c>
      <c r="Q2475" s="6"/>
      <c r="R2475" s="7"/>
      <c r="S2475" s="8"/>
      <c r="T2475" s="9"/>
      <c r="U2475" s="51"/>
      <c r="V2475" s="1"/>
      <c r="W2475" s="1"/>
      <c r="X2475" s="1"/>
      <c r="Y2475" s="1"/>
      <c r="Z2475" s="1"/>
      <c r="AA2475" s="1"/>
      <c r="AB2475" s="1"/>
      <c r="AC2475" s="1"/>
      <c r="AD2475" s="1"/>
      <c r="AE2475" s="1"/>
    </row>
    <row r="2476" spans="1:31">
      <c r="A2476" s="1"/>
      <c r="B2476" s="31">
        <f t="shared" si="1545"/>
        <v>2012</v>
      </c>
      <c r="C2476" s="33">
        <v>1</v>
      </c>
      <c r="D2476" s="34"/>
      <c r="E2476" s="35">
        <v>19</v>
      </c>
      <c r="F2476" s="35">
        <v>7</v>
      </c>
      <c r="G2476" s="35"/>
      <c r="H2476" s="35">
        <v>48822</v>
      </c>
      <c r="I2476" s="34">
        <v>18866</v>
      </c>
      <c r="J2476" s="34"/>
      <c r="K2476" s="72">
        <v>1450</v>
      </c>
      <c r="L2476" s="36">
        <f t="shared" si="1546"/>
        <v>111.30675252413792</v>
      </c>
      <c r="M2476" s="28">
        <f>IF(L2454=0,0,L2476/L2454*100)</f>
        <v>59.256917429018728</v>
      </c>
      <c r="N2476" s="37" t="str">
        <f t="shared" ref="N2476:N2478" si="1547">IF(L2475=0,"     －",IF(L2476=0,"     －",(L2476-L2475)/L2475*100))</f>
        <v xml:space="preserve">     －</v>
      </c>
      <c r="O2476" s="29">
        <f t="shared" ref="O2476:O2483" si="1548">IF(H2476=0,0,H2476/E2476)</f>
        <v>2569.5789473684213</v>
      </c>
      <c r="P2476" s="30">
        <f t="shared" ref="P2476:P2483" si="1549">IF(K2476=0,0,K2476/E2476)</f>
        <v>76.315789473684205</v>
      </c>
      <c r="Q2476" s="6"/>
      <c r="R2476" s="7"/>
      <c r="S2476" s="8"/>
      <c r="T2476" s="9"/>
      <c r="U2476" s="51"/>
      <c r="V2476" s="1"/>
      <c r="W2476" s="1"/>
      <c r="X2476" s="1"/>
      <c r="Y2476" s="1"/>
      <c r="Z2476" s="1"/>
      <c r="AA2476" s="1"/>
      <c r="AB2476" s="1"/>
      <c r="AC2476" s="1"/>
      <c r="AD2476" s="1"/>
      <c r="AE2476" s="1"/>
    </row>
    <row r="2477" spans="1:31">
      <c r="A2477" s="1"/>
      <c r="B2477" s="31">
        <f t="shared" si="1545"/>
        <v>2013</v>
      </c>
      <c r="C2477" s="33">
        <v>3</v>
      </c>
      <c r="D2477" s="34"/>
      <c r="E2477" s="35">
        <v>24</v>
      </c>
      <c r="F2477" s="35">
        <v>15</v>
      </c>
      <c r="G2477" s="35"/>
      <c r="H2477" s="35">
        <v>67578</v>
      </c>
      <c r="I2477" s="34">
        <v>42790</v>
      </c>
      <c r="J2477" s="34"/>
      <c r="K2477" s="72">
        <v>1684</v>
      </c>
      <c r="L2477" s="36">
        <f>IF(H2477=0,0,H2477/K2477*3.30578)</f>
        <v>132.659145391924</v>
      </c>
      <c r="M2477" s="28">
        <f>IF(L2454=0,0,L2477/L2454*100)</f>
        <v>70.624394714855285</v>
      </c>
      <c r="N2477" s="37">
        <f t="shared" si="1547"/>
        <v>19.183376015894105</v>
      </c>
      <c r="O2477" s="29">
        <f t="shared" si="1548"/>
        <v>2815.75</v>
      </c>
      <c r="P2477" s="30">
        <f t="shared" si="1549"/>
        <v>70.166666666666671</v>
      </c>
      <c r="Q2477" s="6"/>
      <c r="R2477" s="7"/>
      <c r="S2477" s="8"/>
      <c r="T2477" s="9"/>
      <c r="U2477" s="51"/>
      <c r="V2477" s="1"/>
      <c r="W2477" s="1"/>
      <c r="X2477" s="1"/>
      <c r="Y2477" s="1"/>
      <c r="Z2477" s="1"/>
      <c r="AA2477" s="1"/>
      <c r="AB2477" s="1"/>
      <c r="AC2477" s="1"/>
      <c r="AD2477" s="1"/>
      <c r="AE2477" s="1"/>
    </row>
    <row r="2478" spans="1:31">
      <c r="A2478" s="1"/>
      <c r="B2478" s="31">
        <f t="shared" si="1545"/>
        <v>2014</v>
      </c>
      <c r="C2478" s="33">
        <v>3</v>
      </c>
      <c r="D2478" s="34"/>
      <c r="E2478" s="35">
        <v>37</v>
      </c>
      <c r="F2478" s="35">
        <v>37</v>
      </c>
      <c r="G2478" s="35"/>
      <c r="H2478" s="35">
        <v>116808</v>
      </c>
      <c r="I2478" s="34">
        <v>116808</v>
      </c>
      <c r="J2478" s="34"/>
      <c r="K2478" s="72">
        <v>2903</v>
      </c>
      <c r="L2478" s="36">
        <f>IF(H2478=0,0,H2478/K2478*3.30578)</f>
        <v>133.01465733379263</v>
      </c>
      <c r="M2478" s="28">
        <f>IF(L2454=0,0,L2478/L2454*100)</f>
        <v>70.813660337170262</v>
      </c>
      <c r="N2478" s="37">
        <f t="shared" si="1547"/>
        <v>0.26798901863743668</v>
      </c>
      <c r="O2478" s="29">
        <f t="shared" si="1548"/>
        <v>3156.9729729729729</v>
      </c>
      <c r="P2478" s="30">
        <f t="shared" si="1549"/>
        <v>78.459459459459453</v>
      </c>
      <c r="Q2478" s="6"/>
      <c r="R2478" s="7"/>
      <c r="S2478" s="8"/>
      <c r="T2478" s="9"/>
      <c r="U2478" s="51"/>
      <c r="V2478" s="1"/>
      <c r="W2478" s="1"/>
      <c r="X2478" s="1"/>
      <c r="Y2478" s="1"/>
      <c r="Z2478" s="1"/>
      <c r="AA2478" s="1"/>
      <c r="AB2478" s="1"/>
      <c r="AC2478" s="1"/>
      <c r="AD2478" s="1"/>
      <c r="AE2478" s="1"/>
    </row>
    <row r="2479" spans="1:31">
      <c r="A2479" s="1"/>
      <c r="B2479" s="31">
        <f t="shared" ref="B2479:B2488" si="1550">B2478+1</f>
        <v>2015</v>
      </c>
      <c r="C2479" s="33">
        <v>0</v>
      </c>
      <c r="D2479" s="34"/>
      <c r="E2479" s="35">
        <v>0</v>
      </c>
      <c r="F2479" s="35">
        <v>0</v>
      </c>
      <c r="G2479" s="35"/>
      <c r="H2479" s="35">
        <v>0</v>
      </c>
      <c r="I2479" s="34">
        <v>0</v>
      </c>
      <c r="J2479" s="34"/>
      <c r="K2479" s="72">
        <v>0</v>
      </c>
      <c r="L2479" s="36">
        <f>IF(H2479=0,0,H2479/K2479*3.30578)</f>
        <v>0</v>
      </c>
      <c r="M2479" s="28">
        <f>IF(L2454=0,0,L2479/L2454*100)</f>
        <v>0</v>
      </c>
      <c r="N2479" s="37" t="str">
        <f>IF(L2478=0,"     －",IF(L2479=0,"     －",(L2479-L2478)/L2478*100))</f>
        <v xml:space="preserve">     －</v>
      </c>
      <c r="O2479" s="29">
        <f t="shared" si="1548"/>
        <v>0</v>
      </c>
      <c r="P2479" s="30">
        <f t="shared" si="1549"/>
        <v>0</v>
      </c>
      <c r="Q2479" s="6"/>
      <c r="R2479" s="7"/>
      <c r="S2479" s="8"/>
      <c r="T2479" s="9"/>
      <c r="U2479" s="51"/>
      <c r="V2479" s="1"/>
      <c r="W2479" s="1"/>
      <c r="X2479" s="1"/>
      <c r="Y2479" s="1"/>
      <c r="Z2479" s="1"/>
      <c r="AA2479" s="1"/>
      <c r="AB2479" s="1"/>
      <c r="AC2479" s="1"/>
      <c r="AD2479" s="1"/>
      <c r="AE2479" s="1"/>
    </row>
    <row r="2480" spans="1:31">
      <c r="A2480" s="1"/>
      <c r="B2480" s="31">
        <f t="shared" si="1550"/>
        <v>2016</v>
      </c>
      <c r="C2480" s="33">
        <v>2</v>
      </c>
      <c r="D2480" s="34"/>
      <c r="E2480" s="35">
        <v>35</v>
      </c>
      <c r="F2480" s="35">
        <v>29</v>
      </c>
      <c r="G2480" s="35"/>
      <c r="H2480" s="35">
        <v>123880</v>
      </c>
      <c r="I2480" s="34">
        <v>102342</v>
      </c>
      <c r="J2480" s="34"/>
      <c r="K2480" s="72">
        <v>2374</v>
      </c>
      <c r="L2480" s="36">
        <f>IF(H2480=0,0,H2480/K2480*3.30578)</f>
        <v>172.50211727042964</v>
      </c>
      <c r="M2480" s="28">
        <f>IF(L2454=0,0,L2480/L2454*100)</f>
        <v>91.835791518650495</v>
      </c>
      <c r="N2480" s="37" t="str">
        <f>IF(L2479=0,"     －",IF(L2480=0,"     －",(L2480-L2479)/L2479*100))</f>
        <v xml:space="preserve">     －</v>
      </c>
      <c r="O2480" s="29">
        <f t="shared" si="1548"/>
        <v>3539.4285714285716</v>
      </c>
      <c r="P2480" s="30">
        <f t="shared" si="1549"/>
        <v>67.828571428571422</v>
      </c>
      <c r="Q2480" s="6"/>
      <c r="R2480" s="7"/>
      <c r="S2480" s="8"/>
      <c r="T2480" s="9"/>
      <c r="U2480" s="51"/>
      <c r="V2480" s="1"/>
      <c r="W2480" s="1"/>
      <c r="X2480" s="1"/>
      <c r="Y2480" s="1"/>
      <c r="Z2480" s="1"/>
      <c r="AA2480" s="1"/>
      <c r="AB2480" s="1"/>
      <c r="AC2480" s="1"/>
      <c r="AD2480" s="1"/>
      <c r="AE2480" s="1"/>
    </row>
    <row r="2481" spans="1:31">
      <c r="A2481" s="1"/>
      <c r="B2481" s="31">
        <f t="shared" si="1550"/>
        <v>2017</v>
      </c>
      <c r="C2481" s="33">
        <v>4</v>
      </c>
      <c r="D2481" s="34"/>
      <c r="E2481" s="35">
        <v>125</v>
      </c>
      <c r="F2481" s="35">
        <v>114</v>
      </c>
      <c r="G2481" s="35"/>
      <c r="H2481" s="35">
        <v>441296</v>
      </c>
      <c r="I2481" s="34">
        <v>401288</v>
      </c>
      <c r="J2481" s="34"/>
      <c r="K2481" s="72">
        <v>9581</v>
      </c>
      <c r="L2481" s="36">
        <f t="shared" ref="L2481:L2488" si="1551">IF(H2481=0,0,H2481/K2481*3.30578)</f>
        <v>152.26254993006992</v>
      </c>
      <c r="M2481" s="28">
        <f>IF(L2454=0,0,L2481/L2454*100)</f>
        <v>81.060754573549872</v>
      </c>
      <c r="N2481" s="37">
        <f>IF(L2480=0,"     －",IF(L2481=0,"     －",(L2481-L2480)/L2480*100))</f>
        <v>-11.732938505694031</v>
      </c>
      <c r="O2481" s="29">
        <f t="shared" si="1548"/>
        <v>3530.3679999999999</v>
      </c>
      <c r="P2481" s="30">
        <f t="shared" si="1549"/>
        <v>76.647999999999996</v>
      </c>
      <c r="Q2481" s="6"/>
      <c r="R2481" s="7"/>
      <c r="S2481" s="8"/>
      <c r="T2481" s="9"/>
      <c r="U2481" s="51"/>
      <c r="V2481" s="1"/>
      <c r="W2481" s="1"/>
      <c r="X2481" s="1"/>
      <c r="Y2481" s="1"/>
      <c r="Z2481" s="1"/>
      <c r="AA2481" s="1"/>
      <c r="AB2481" s="1"/>
      <c r="AC2481" s="1"/>
      <c r="AD2481" s="1"/>
      <c r="AE2481" s="1"/>
    </row>
    <row r="2482" spans="1:31">
      <c r="A2482" s="1"/>
      <c r="B2482" s="31">
        <f t="shared" si="1550"/>
        <v>2018</v>
      </c>
      <c r="C2482" s="33">
        <v>0</v>
      </c>
      <c r="D2482" s="34"/>
      <c r="E2482" s="35">
        <v>0</v>
      </c>
      <c r="F2482" s="35">
        <v>0</v>
      </c>
      <c r="G2482" s="35"/>
      <c r="H2482" s="35">
        <v>0</v>
      </c>
      <c r="I2482" s="34">
        <v>0</v>
      </c>
      <c r="J2482" s="34"/>
      <c r="K2482" s="72">
        <v>0</v>
      </c>
      <c r="L2482" s="36">
        <f t="shared" si="1551"/>
        <v>0</v>
      </c>
      <c r="M2482" s="28">
        <f>IF(L2454=0,0,L2482/L2454*100)</f>
        <v>0</v>
      </c>
      <c r="N2482" s="37" t="str">
        <f>IF(L2481=0,"     －",IF(L2482=0,"     －",(L2482-L2481)/L2481*100))</f>
        <v xml:space="preserve">     －</v>
      </c>
      <c r="O2482" s="29">
        <f t="shared" si="1548"/>
        <v>0</v>
      </c>
      <c r="P2482" s="30">
        <f t="shared" si="1549"/>
        <v>0</v>
      </c>
      <c r="Q2482" s="6"/>
      <c r="R2482" s="7"/>
      <c r="S2482" s="8"/>
      <c r="T2482" s="9"/>
      <c r="U2482" s="51"/>
      <c r="V2482" s="1"/>
      <c r="W2482" s="1"/>
      <c r="X2482" s="1"/>
      <c r="Y2482" s="1"/>
      <c r="Z2482" s="1"/>
      <c r="AA2482" s="1"/>
      <c r="AB2482" s="1"/>
      <c r="AC2482" s="1"/>
      <c r="AD2482" s="1"/>
      <c r="AE2482" s="1"/>
    </row>
    <row r="2483" spans="1:31">
      <c r="A2483" s="1"/>
      <c r="B2483" s="31">
        <f t="shared" si="1550"/>
        <v>2019</v>
      </c>
      <c r="C2483" s="33">
        <v>12</v>
      </c>
      <c r="D2483" s="34"/>
      <c r="E2483" s="35">
        <v>233</v>
      </c>
      <c r="F2483" s="35">
        <v>233</v>
      </c>
      <c r="G2483" s="35"/>
      <c r="H2483" s="35">
        <v>925169</v>
      </c>
      <c r="I2483" s="34">
        <v>925169</v>
      </c>
      <c r="J2483" s="34"/>
      <c r="K2483" s="72">
        <v>17551</v>
      </c>
      <c r="L2483" s="36">
        <f t="shared" si="1551"/>
        <v>174.25817200273488</v>
      </c>
      <c r="M2483" s="28">
        <f>IF(L2454=0,0,L2483/L2454*100)</f>
        <v>92.770670920962445</v>
      </c>
      <c r="N2483" s="37" t="str">
        <f>IF(L2482=0,"     －",IF(L2483=0,"     －",(L2483-L2482)/L2482*100))</f>
        <v xml:space="preserve">     －</v>
      </c>
      <c r="O2483" s="29">
        <f t="shared" si="1548"/>
        <v>3970.6824034334763</v>
      </c>
      <c r="P2483" s="30">
        <f t="shared" si="1549"/>
        <v>75.326180257510728</v>
      </c>
      <c r="Q2483" s="6"/>
      <c r="R2483" s="7"/>
      <c r="S2483" s="8"/>
      <c r="T2483" s="9"/>
      <c r="U2483" s="51"/>
      <c r="V2483" s="1"/>
      <c r="W2483" s="1"/>
      <c r="X2483" s="1"/>
      <c r="Y2483" s="1"/>
      <c r="Z2483" s="1"/>
      <c r="AA2483" s="1"/>
      <c r="AB2483" s="1"/>
      <c r="AC2483" s="1"/>
      <c r="AD2483" s="1"/>
      <c r="AE2483" s="1"/>
    </row>
    <row r="2484" spans="1:31">
      <c r="A2484" s="1"/>
      <c r="B2484" s="31">
        <f t="shared" si="1550"/>
        <v>2020</v>
      </c>
      <c r="C2484" s="33">
        <v>3</v>
      </c>
      <c r="D2484" s="34"/>
      <c r="E2484" s="35">
        <v>57</v>
      </c>
      <c r="F2484" s="35">
        <v>49</v>
      </c>
      <c r="G2484" s="35"/>
      <c r="H2484" s="35">
        <v>218580</v>
      </c>
      <c r="I2484" s="34">
        <v>187076</v>
      </c>
      <c r="J2484" s="34"/>
      <c r="K2484" s="72">
        <v>3741</v>
      </c>
      <c r="L2484" s="36">
        <f t="shared" si="1551"/>
        <v>193.15086672012831</v>
      </c>
      <c r="M2484" s="28">
        <f>IF(L2454=0,0,L2484/L2454*100)</f>
        <v>102.82866673426641</v>
      </c>
      <c r="N2484" s="37">
        <f t="shared" ref="N2484:N2488" si="1552">IF(L2483=0,"     －",IF(L2484=0,"     －",(L2484-L2483)/L2483*100))</f>
        <v>10.841784061121055</v>
      </c>
      <c r="O2484" s="29">
        <f>IF(H2484=0,0,H2484/E2484)</f>
        <v>3834.7368421052633</v>
      </c>
      <c r="P2484" s="30">
        <f>IF(K2484=0,0,K2484/E2484)</f>
        <v>65.631578947368425</v>
      </c>
      <c r="Q2484" s="6"/>
      <c r="R2484" s="7"/>
      <c r="S2484" s="8"/>
      <c r="T2484" s="9"/>
      <c r="U2484" s="51"/>
      <c r="V2484" s="1"/>
      <c r="W2484" s="1"/>
      <c r="X2484" s="1"/>
      <c r="Y2484" s="1"/>
      <c r="Z2484" s="1"/>
      <c r="AA2484" s="1"/>
      <c r="AB2484" s="1"/>
      <c r="AC2484" s="1"/>
      <c r="AD2484" s="1"/>
      <c r="AE2484" s="1"/>
    </row>
    <row r="2485" spans="1:31">
      <c r="A2485" s="1"/>
      <c r="B2485" s="31">
        <f t="shared" si="1550"/>
        <v>2021</v>
      </c>
      <c r="C2485" s="81">
        <v>3</v>
      </c>
      <c r="D2485" s="34"/>
      <c r="E2485" s="35">
        <v>79</v>
      </c>
      <c r="F2485" s="35">
        <v>79</v>
      </c>
      <c r="G2485" s="35"/>
      <c r="H2485" s="35">
        <v>336232</v>
      </c>
      <c r="I2485" s="34">
        <v>336232</v>
      </c>
      <c r="J2485" s="34"/>
      <c r="K2485" s="72">
        <v>5586</v>
      </c>
      <c r="L2485" s="36">
        <f t="shared" si="1551"/>
        <v>198.98120675975653</v>
      </c>
      <c r="M2485" s="28">
        <f>IF(L2454=0,0,L2485/L2454*100)</f>
        <v>105.93259322997861</v>
      </c>
      <c r="N2485" s="37">
        <f t="shared" si="1552"/>
        <v>3.0185420022351082</v>
      </c>
      <c r="O2485" s="29">
        <f>IF(H2485=0,0,H2485/E2485)</f>
        <v>4256.1012658227846</v>
      </c>
      <c r="P2485" s="30">
        <f>IF(K2485=0,0,K2485/E2485)</f>
        <v>70.708860759493675</v>
      </c>
      <c r="Q2485" s="6"/>
      <c r="R2485" s="7"/>
      <c r="S2485" s="8"/>
      <c r="T2485" s="9"/>
      <c r="U2485" s="51"/>
      <c r="V2485" s="1"/>
      <c r="W2485" s="1"/>
      <c r="X2485" s="1"/>
      <c r="Y2485" s="1"/>
      <c r="Z2485" s="1"/>
      <c r="AA2485" s="1"/>
      <c r="AB2485" s="1"/>
      <c r="AC2485" s="1"/>
      <c r="AD2485" s="1"/>
      <c r="AE2485" s="1"/>
    </row>
    <row r="2486" spans="1:31">
      <c r="A2486" s="1"/>
      <c r="B2486" s="31">
        <f t="shared" si="1550"/>
        <v>2022</v>
      </c>
      <c r="C2486" s="81">
        <v>3</v>
      </c>
      <c r="D2486" s="34"/>
      <c r="E2486" s="35">
        <v>92</v>
      </c>
      <c r="F2486" s="35">
        <v>83</v>
      </c>
      <c r="G2486" s="35"/>
      <c r="H2486" s="35">
        <v>335890</v>
      </c>
      <c r="I2486" s="34">
        <v>306070</v>
      </c>
      <c r="J2486" s="34"/>
      <c r="K2486" s="72">
        <v>6381</v>
      </c>
      <c r="L2486" s="36">
        <f t="shared" si="1551"/>
        <v>174.0132336937784</v>
      </c>
      <c r="M2486" s="28">
        <f>IF(L2454=0,0,L2486/L2454*100)</f>
        <v>92.64027192162149</v>
      </c>
      <c r="N2486" s="37">
        <f t="shared" si="1552"/>
        <v>-12.547905137656368</v>
      </c>
      <c r="O2486" s="29">
        <f>IF(H2486=0,0,H2486/E2486)</f>
        <v>3650.978260869565</v>
      </c>
      <c r="P2486" s="30">
        <f>IF(K2486=0,0,K2486/E2486)</f>
        <v>69.358695652173907</v>
      </c>
      <c r="Q2486" s="6"/>
      <c r="R2486" s="7"/>
      <c r="S2486" s="8"/>
      <c r="T2486" s="9"/>
      <c r="U2486" s="51"/>
      <c r="V2486" s="1"/>
      <c r="W2486" s="1"/>
      <c r="X2486" s="1"/>
      <c r="Y2486" s="1"/>
      <c r="Z2486" s="1"/>
      <c r="AA2486" s="1"/>
      <c r="AB2486" s="1"/>
      <c r="AC2486" s="1"/>
      <c r="AD2486" s="1"/>
      <c r="AE2486" s="1"/>
    </row>
    <row r="2487" spans="1:31">
      <c r="A2487" s="1"/>
      <c r="B2487" s="31">
        <f t="shared" si="1550"/>
        <v>2023</v>
      </c>
      <c r="C2487" s="81">
        <v>6</v>
      </c>
      <c r="D2487" s="34"/>
      <c r="E2487" s="35">
        <v>90</v>
      </c>
      <c r="F2487" s="35">
        <v>45</v>
      </c>
      <c r="G2487" s="35"/>
      <c r="H2487" s="35">
        <v>346402</v>
      </c>
      <c r="I2487" s="34">
        <v>176634</v>
      </c>
      <c r="J2487" s="34"/>
      <c r="K2487" s="72">
        <v>6086</v>
      </c>
      <c r="L2487" s="36">
        <f t="shared" si="1551"/>
        <v>188.15787110745973</v>
      </c>
      <c r="M2487" s="28">
        <f>IF(L2454=0,0,L2487/L2454*100)</f>
        <v>100.17052136542016</v>
      </c>
      <c r="N2487" s="37">
        <f t="shared" si="1552"/>
        <v>8.1284837442722875</v>
      </c>
      <c r="O2487" s="29">
        <f>IF(H2487=0,0,H2487/E2487)</f>
        <v>3848.911111111111</v>
      </c>
      <c r="P2487" s="30">
        <f>IF(K2487=0,0,K2487/E2487)</f>
        <v>67.62222222222222</v>
      </c>
      <c r="Q2487" s="6"/>
      <c r="R2487" s="7"/>
      <c r="S2487" s="8"/>
      <c r="T2487" s="9"/>
      <c r="U2487" s="51"/>
      <c r="V2487" s="1"/>
      <c r="W2487" s="1"/>
      <c r="X2487" s="1"/>
      <c r="Y2487" s="1"/>
      <c r="Z2487" s="1"/>
      <c r="AA2487" s="1"/>
      <c r="AB2487" s="1"/>
      <c r="AC2487" s="1"/>
      <c r="AD2487" s="1"/>
      <c r="AE2487" s="1"/>
    </row>
    <row r="2488" spans="1:31">
      <c r="A2488" s="1"/>
      <c r="B2488" s="31">
        <f t="shared" si="1550"/>
        <v>2024</v>
      </c>
      <c r="C2488" s="81">
        <v>7</v>
      </c>
      <c r="D2488" s="34"/>
      <c r="E2488" s="35">
        <v>58</v>
      </c>
      <c r="F2488" s="35">
        <v>54</v>
      </c>
      <c r="G2488" s="35"/>
      <c r="H2488" s="35">
        <v>286834</v>
      </c>
      <c r="I2488" s="34">
        <v>267802</v>
      </c>
      <c r="J2488" s="34"/>
      <c r="K2488" s="72">
        <v>3928</v>
      </c>
      <c r="L2488" s="36">
        <f t="shared" si="1551"/>
        <v>241.3976834317719</v>
      </c>
      <c r="M2488" s="28">
        <f>IF(L2454=0,0,L2488/L2454*100)</f>
        <v>128.51405930265415</v>
      </c>
      <c r="N2488" s="37">
        <f t="shared" si="1552"/>
        <v>28.295288425062022</v>
      </c>
      <c r="O2488" s="29">
        <f>IF(H2488=0,0,H2488/E2488)</f>
        <v>4945.4137931034484</v>
      </c>
      <c r="P2488" s="30">
        <f>IF(K2488=0,0,K2488/E2488)</f>
        <v>67.724137931034477</v>
      </c>
      <c r="Q2488" s="6"/>
      <c r="R2488" s="7"/>
      <c r="S2488" s="8"/>
      <c r="T2488" s="9"/>
      <c r="U2488" s="51"/>
      <c r="V2488" s="1"/>
      <c r="W2488" s="1"/>
      <c r="X2488" s="1"/>
      <c r="Y2488" s="1"/>
      <c r="Z2488" s="1"/>
      <c r="AA2488" s="1"/>
      <c r="AB2488" s="1"/>
      <c r="AC2488" s="1"/>
      <c r="AD2488" s="1"/>
      <c r="AE2488" s="1"/>
    </row>
    <row r="2489" spans="1:31">
      <c r="A2489" s="1"/>
      <c r="B2489" s="58" t="s">
        <v>100</v>
      </c>
      <c r="C2489" s="59"/>
      <c r="D2489" s="60"/>
      <c r="E2489" s="61"/>
      <c r="F2489" s="61"/>
      <c r="G2489" s="61"/>
      <c r="H2489" s="61"/>
      <c r="I2489" s="60"/>
      <c r="J2489" s="60"/>
      <c r="K2489" s="73"/>
      <c r="L2489" s="63">
        <f t="shared" ref="L2489:L2539" si="1553">IF(H2489=0,0,H2489/K2489*3.30578)</f>
        <v>0</v>
      </c>
      <c r="M2489" s="62">
        <v>100</v>
      </c>
      <c r="N2489" s="63"/>
      <c r="O2489" s="64">
        <f t="shared" ref="O2489:O2539" si="1554">IF(H2489=0,0,H2489/E2489)</f>
        <v>0</v>
      </c>
      <c r="P2489" s="65">
        <f t="shared" ref="P2489:P2539" si="1555">IF(K2489=0,0,K2489/E2489)</f>
        <v>0</v>
      </c>
      <c r="Q2489" s="6">
        <f t="shared" ref="Q2489:Q2504" si="1556">IF(F2489=0,0,F2489/E2489*100)</f>
        <v>0</v>
      </c>
      <c r="R2489" s="7">
        <f t="shared" ref="R2489:R2504" si="1557">IF(G2489=0,0,G2489/E2489*100)</f>
        <v>0</v>
      </c>
      <c r="S2489" s="8">
        <f t="shared" ref="S2489:S2504" si="1558">IF(I2489=0,0,I2489/H2489*100)</f>
        <v>0</v>
      </c>
      <c r="T2489" s="9">
        <f t="shared" ref="T2489:T2504" si="1559">E2489-F2489</f>
        <v>0</v>
      </c>
      <c r="U2489" s="51"/>
      <c r="V2489" s="1"/>
      <c r="W2489" s="1"/>
      <c r="X2489" s="1"/>
      <c r="Y2489" s="1"/>
      <c r="Z2489" s="1"/>
      <c r="AA2489" s="1"/>
      <c r="AB2489" s="1"/>
      <c r="AC2489" s="1"/>
      <c r="AD2489" s="1"/>
      <c r="AE2489" s="1"/>
    </row>
    <row r="2490" spans="1:31">
      <c r="A2490" s="1"/>
      <c r="B2490" s="32">
        <v>1991</v>
      </c>
      <c r="C2490" s="33"/>
      <c r="D2490" s="34"/>
      <c r="E2490" s="35"/>
      <c r="F2490" s="35"/>
      <c r="G2490" s="35"/>
      <c r="H2490" s="35"/>
      <c r="I2490" s="34"/>
      <c r="J2490" s="34"/>
      <c r="K2490" s="72"/>
      <c r="L2490" s="36">
        <f t="shared" si="1553"/>
        <v>0</v>
      </c>
      <c r="M2490" s="28">
        <f>IF(L2489=0,0,L2490/L2489*100)</f>
        <v>0</v>
      </c>
      <c r="N2490" s="37" t="str">
        <f t="shared" ref="N2490:N2505" si="1560">IF(L2489=0,"     －",IF(L2490=0,"     －",(L2490-L2489)/L2489*100))</f>
        <v xml:space="preserve">     －</v>
      </c>
      <c r="O2490" s="29">
        <f t="shared" si="1554"/>
        <v>0</v>
      </c>
      <c r="P2490" s="30">
        <f t="shared" si="1555"/>
        <v>0</v>
      </c>
      <c r="Q2490" s="6">
        <f t="shared" si="1556"/>
        <v>0</v>
      </c>
      <c r="R2490" s="7">
        <f t="shared" si="1557"/>
        <v>0</v>
      </c>
      <c r="S2490" s="8">
        <f t="shared" si="1558"/>
        <v>0</v>
      </c>
      <c r="T2490" s="9">
        <f t="shared" si="1559"/>
        <v>0</v>
      </c>
      <c r="U2490" s="51"/>
      <c r="V2490" s="1"/>
      <c r="W2490" s="1"/>
      <c r="X2490" s="1"/>
      <c r="Y2490" s="1"/>
      <c r="Z2490" s="1"/>
      <c r="AA2490" s="1"/>
      <c r="AB2490" s="1"/>
      <c r="AC2490" s="1"/>
      <c r="AD2490" s="1"/>
      <c r="AE2490" s="1"/>
    </row>
    <row r="2491" spans="1:31">
      <c r="A2491" s="1"/>
      <c r="B2491" s="31">
        <v>1992</v>
      </c>
      <c r="C2491" s="33"/>
      <c r="D2491" s="34"/>
      <c r="E2491" s="35"/>
      <c r="F2491" s="35"/>
      <c r="G2491" s="35"/>
      <c r="H2491" s="35"/>
      <c r="I2491" s="34"/>
      <c r="J2491" s="34"/>
      <c r="K2491" s="72"/>
      <c r="L2491" s="36">
        <f t="shared" si="1553"/>
        <v>0</v>
      </c>
      <c r="M2491" s="28">
        <f>IF(L2489=0,0,L2491/L2489*100)</f>
        <v>0</v>
      </c>
      <c r="N2491" s="37" t="str">
        <f t="shared" si="1560"/>
        <v xml:space="preserve">     －</v>
      </c>
      <c r="O2491" s="29">
        <f t="shared" si="1554"/>
        <v>0</v>
      </c>
      <c r="P2491" s="30">
        <f t="shared" si="1555"/>
        <v>0</v>
      </c>
      <c r="Q2491" s="6">
        <f t="shared" si="1556"/>
        <v>0</v>
      </c>
      <c r="R2491" s="7">
        <f t="shared" si="1557"/>
        <v>0</v>
      </c>
      <c r="S2491" s="8">
        <f t="shared" si="1558"/>
        <v>0</v>
      </c>
      <c r="T2491" s="9">
        <f t="shared" si="1559"/>
        <v>0</v>
      </c>
      <c r="U2491" s="51"/>
      <c r="V2491" s="1"/>
      <c r="W2491" s="1"/>
      <c r="X2491" s="1"/>
      <c r="Y2491" s="1"/>
      <c r="Z2491" s="1"/>
      <c r="AA2491" s="1"/>
      <c r="AB2491" s="1"/>
      <c r="AC2491" s="1"/>
      <c r="AD2491" s="1"/>
      <c r="AE2491" s="1"/>
    </row>
    <row r="2492" spans="1:31">
      <c r="A2492" s="1"/>
      <c r="B2492" s="31">
        <v>1993</v>
      </c>
      <c r="C2492" s="33"/>
      <c r="D2492" s="34"/>
      <c r="E2492" s="35"/>
      <c r="F2492" s="35"/>
      <c r="G2492" s="35"/>
      <c r="H2492" s="35"/>
      <c r="I2492" s="34"/>
      <c r="J2492" s="34"/>
      <c r="K2492" s="72"/>
      <c r="L2492" s="36">
        <f t="shared" si="1553"/>
        <v>0</v>
      </c>
      <c r="M2492" s="28">
        <f>IF(L2489=0,0,L2492/L2489*100)</f>
        <v>0</v>
      </c>
      <c r="N2492" s="37" t="str">
        <f t="shared" si="1560"/>
        <v xml:space="preserve">     －</v>
      </c>
      <c r="O2492" s="29">
        <f t="shared" si="1554"/>
        <v>0</v>
      </c>
      <c r="P2492" s="30">
        <f t="shared" si="1555"/>
        <v>0</v>
      </c>
      <c r="Q2492" s="6">
        <f t="shared" si="1556"/>
        <v>0</v>
      </c>
      <c r="R2492" s="7">
        <f t="shared" si="1557"/>
        <v>0</v>
      </c>
      <c r="S2492" s="8">
        <f t="shared" si="1558"/>
        <v>0</v>
      </c>
      <c r="T2492" s="9">
        <f t="shared" si="1559"/>
        <v>0</v>
      </c>
      <c r="U2492" s="51"/>
      <c r="V2492" s="1"/>
      <c r="W2492" s="1"/>
      <c r="X2492" s="1"/>
      <c r="Y2492" s="1"/>
      <c r="Z2492" s="1"/>
      <c r="AA2492" s="1"/>
      <c r="AB2492" s="1"/>
      <c r="AC2492" s="1"/>
      <c r="AD2492" s="1"/>
      <c r="AE2492" s="1"/>
    </row>
    <row r="2493" spans="1:31">
      <c r="A2493" s="1"/>
      <c r="B2493" s="31">
        <v>1994</v>
      </c>
      <c r="C2493" s="33"/>
      <c r="D2493" s="34"/>
      <c r="E2493" s="35"/>
      <c r="F2493" s="35"/>
      <c r="G2493" s="35"/>
      <c r="H2493" s="35"/>
      <c r="I2493" s="34"/>
      <c r="J2493" s="34"/>
      <c r="K2493" s="72"/>
      <c r="L2493" s="36">
        <f t="shared" si="1553"/>
        <v>0</v>
      </c>
      <c r="M2493" s="28">
        <f>IF(L2489=0,0,L2493/L2489*100)</f>
        <v>0</v>
      </c>
      <c r="N2493" s="37" t="str">
        <f t="shared" si="1560"/>
        <v xml:space="preserve">     －</v>
      </c>
      <c r="O2493" s="29">
        <f t="shared" si="1554"/>
        <v>0</v>
      </c>
      <c r="P2493" s="30">
        <f t="shared" si="1555"/>
        <v>0</v>
      </c>
      <c r="Q2493" s="6">
        <f t="shared" si="1556"/>
        <v>0</v>
      </c>
      <c r="R2493" s="7">
        <f t="shared" si="1557"/>
        <v>0</v>
      </c>
      <c r="S2493" s="8">
        <f t="shared" si="1558"/>
        <v>0</v>
      </c>
      <c r="T2493" s="9">
        <f t="shared" si="1559"/>
        <v>0</v>
      </c>
      <c r="U2493" s="51"/>
      <c r="V2493" s="1"/>
      <c r="W2493" s="1"/>
      <c r="X2493" s="1"/>
      <c r="Y2493" s="1"/>
      <c r="Z2493" s="1"/>
      <c r="AA2493" s="1"/>
      <c r="AB2493" s="1"/>
      <c r="AC2493" s="1"/>
      <c r="AD2493" s="1"/>
      <c r="AE2493" s="1"/>
    </row>
    <row r="2494" spans="1:31">
      <c r="A2494" s="1"/>
      <c r="B2494" s="31">
        <v>1995</v>
      </c>
      <c r="C2494" s="33"/>
      <c r="D2494" s="34"/>
      <c r="E2494" s="35"/>
      <c r="F2494" s="35"/>
      <c r="G2494" s="35"/>
      <c r="H2494" s="35"/>
      <c r="I2494" s="34"/>
      <c r="J2494" s="34"/>
      <c r="K2494" s="72"/>
      <c r="L2494" s="36">
        <f t="shared" si="1553"/>
        <v>0</v>
      </c>
      <c r="M2494" s="28">
        <f>IF(L2489=0,0,L2494/L2489*100)</f>
        <v>0</v>
      </c>
      <c r="N2494" s="37" t="str">
        <f t="shared" si="1560"/>
        <v xml:space="preserve">     －</v>
      </c>
      <c r="O2494" s="29">
        <f t="shared" si="1554"/>
        <v>0</v>
      </c>
      <c r="P2494" s="30">
        <f t="shared" si="1555"/>
        <v>0</v>
      </c>
      <c r="Q2494" s="6">
        <f t="shared" si="1556"/>
        <v>0</v>
      </c>
      <c r="R2494" s="7">
        <f t="shared" si="1557"/>
        <v>0</v>
      </c>
      <c r="S2494" s="8">
        <f t="shared" si="1558"/>
        <v>0</v>
      </c>
      <c r="T2494" s="9">
        <f t="shared" si="1559"/>
        <v>0</v>
      </c>
      <c r="U2494" s="51"/>
      <c r="V2494" s="1"/>
      <c r="W2494" s="1"/>
      <c r="X2494" s="1"/>
      <c r="Y2494" s="1"/>
      <c r="Z2494" s="1"/>
      <c r="AA2494" s="1"/>
      <c r="AB2494" s="1"/>
      <c r="AC2494" s="1"/>
      <c r="AD2494" s="1"/>
      <c r="AE2494" s="1"/>
    </row>
    <row r="2495" spans="1:31">
      <c r="A2495" s="1"/>
      <c r="B2495" s="31">
        <v>1996</v>
      </c>
      <c r="C2495" s="33"/>
      <c r="D2495" s="34"/>
      <c r="E2495" s="35"/>
      <c r="F2495" s="35"/>
      <c r="G2495" s="35"/>
      <c r="H2495" s="35"/>
      <c r="I2495" s="34"/>
      <c r="J2495" s="34"/>
      <c r="K2495" s="72"/>
      <c r="L2495" s="36">
        <f t="shared" si="1553"/>
        <v>0</v>
      </c>
      <c r="M2495" s="28">
        <f>IF(L2489=0,0,L2495/L2489*100)</f>
        <v>0</v>
      </c>
      <c r="N2495" s="37" t="str">
        <f t="shared" si="1560"/>
        <v xml:space="preserve">     －</v>
      </c>
      <c r="O2495" s="29">
        <f t="shared" si="1554"/>
        <v>0</v>
      </c>
      <c r="P2495" s="30">
        <f t="shared" si="1555"/>
        <v>0</v>
      </c>
      <c r="Q2495" s="6">
        <f t="shared" si="1556"/>
        <v>0</v>
      </c>
      <c r="R2495" s="7">
        <f t="shared" si="1557"/>
        <v>0</v>
      </c>
      <c r="S2495" s="8">
        <f t="shared" si="1558"/>
        <v>0</v>
      </c>
      <c r="T2495" s="9">
        <f t="shared" si="1559"/>
        <v>0</v>
      </c>
      <c r="U2495" s="51"/>
      <c r="V2495" s="1"/>
      <c r="W2495" s="1"/>
      <c r="X2495" s="1"/>
      <c r="Y2495" s="1"/>
      <c r="Z2495" s="1"/>
      <c r="AA2495" s="1"/>
      <c r="AB2495" s="1"/>
      <c r="AC2495" s="1"/>
      <c r="AD2495" s="1"/>
      <c r="AE2495" s="1"/>
    </row>
    <row r="2496" spans="1:31">
      <c r="A2496" s="1"/>
      <c r="B2496" s="31">
        <v>1997</v>
      </c>
      <c r="C2496" s="33"/>
      <c r="E2496" s="35"/>
      <c r="F2496" s="35"/>
      <c r="G2496" s="35"/>
      <c r="H2496" s="35"/>
      <c r="I2496" s="34"/>
      <c r="J2496" s="34"/>
      <c r="K2496" s="72"/>
      <c r="L2496" s="36">
        <f t="shared" si="1553"/>
        <v>0</v>
      </c>
      <c r="M2496" s="28">
        <f>IF(L2489=0,0,L2496/L2489*100)</f>
        <v>0</v>
      </c>
      <c r="N2496" s="37" t="str">
        <f t="shared" si="1560"/>
        <v xml:space="preserve">     －</v>
      </c>
      <c r="O2496" s="29">
        <f t="shared" si="1554"/>
        <v>0</v>
      </c>
      <c r="P2496" s="30">
        <f t="shared" si="1555"/>
        <v>0</v>
      </c>
      <c r="Q2496" s="6">
        <f t="shared" si="1556"/>
        <v>0</v>
      </c>
      <c r="R2496" s="7">
        <f t="shared" si="1557"/>
        <v>0</v>
      </c>
      <c r="S2496" s="8">
        <f t="shared" si="1558"/>
        <v>0</v>
      </c>
      <c r="T2496" s="9">
        <f t="shared" si="1559"/>
        <v>0</v>
      </c>
      <c r="U2496" s="51"/>
      <c r="V2496" s="1"/>
      <c r="W2496" s="1"/>
      <c r="X2496" s="1"/>
      <c r="Y2496" s="1"/>
      <c r="Z2496" s="1"/>
      <c r="AA2496" s="1"/>
      <c r="AB2496" s="1"/>
      <c r="AC2496" s="1"/>
      <c r="AD2496" s="1"/>
      <c r="AE2496" s="1"/>
    </row>
    <row r="2497" spans="1:31">
      <c r="A2497" s="1"/>
      <c r="B2497" s="31">
        <v>1998</v>
      </c>
      <c r="C2497" s="33"/>
      <c r="D2497" s="34"/>
      <c r="E2497" s="35"/>
      <c r="F2497" s="35"/>
      <c r="G2497" s="35"/>
      <c r="H2497" s="35"/>
      <c r="I2497" s="34"/>
      <c r="J2497" s="34"/>
      <c r="K2497" s="72"/>
      <c r="L2497" s="36">
        <f t="shared" si="1553"/>
        <v>0</v>
      </c>
      <c r="M2497" s="28">
        <f>IF(L2489=0,0,L2497/L2489*100)</f>
        <v>0</v>
      </c>
      <c r="N2497" s="37" t="str">
        <f t="shared" si="1560"/>
        <v xml:space="preserve">     －</v>
      </c>
      <c r="O2497" s="29">
        <f t="shared" si="1554"/>
        <v>0</v>
      </c>
      <c r="P2497" s="30">
        <f t="shared" si="1555"/>
        <v>0</v>
      </c>
      <c r="Q2497" s="6">
        <f t="shared" si="1556"/>
        <v>0</v>
      </c>
      <c r="R2497" s="7">
        <f t="shared" si="1557"/>
        <v>0</v>
      </c>
      <c r="S2497" s="8">
        <f t="shared" si="1558"/>
        <v>0</v>
      </c>
      <c r="T2497" s="9">
        <f t="shared" si="1559"/>
        <v>0</v>
      </c>
      <c r="U2497" s="51"/>
      <c r="V2497" s="1"/>
      <c r="W2497" s="1"/>
      <c r="X2497" s="1"/>
      <c r="Y2497" s="1"/>
      <c r="Z2497" s="1"/>
      <c r="AA2497" s="1"/>
      <c r="AB2497" s="1"/>
      <c r="AC2497" s="1"/>
      <c r="AD2497" s="1"/>
      <c r="AE2497" s="1"/>
    </row>
    <row r="2498" spans="1:31">
      <c r="A2498" s="1"/>
      <c r="B2498" s="32">
        <v>1999</v>
      </c>
      <c r="C2498" s="33"/>
      <c r="D2498" s="34"/>
      <c r="E2498" s="35"/>
      <c r="F2498" s="35"/>
      <c r="G2498" s="35"/>
      <c r="H2498" s="35"/>
      <c r="I2498" s="34"/>
      <c r="J2498" s="34"/>
      <c r="K2498" s="72"/>
      <c r="L2498" s="36">
        <f t="shared" si="1553"/>
        <v>0</v>
      </c>
      <c r="M2498" s="28">
        <f>IF(L2489=0,0,L2498/L2489*100)</f>
        <v>0</v>
      </c>
      <c r="N2498" s="37" t="str">
        <f t="shared" si="1560"/>
        <v xml:space="preserve">     －</v>
      </c>
      <c r="O2498" s="29">
        <f t="shared" si="1554"/>
        <v>0</v>
      </c>
      <c r="P2498" s="30">
        <f t="shared" si="1555"/>
        <v>0</v>
      </c>
      <c r="Q2498" s="6">
        <f t="shared" si="1556"/>
        <v>0</v>
      </c>
      <c r="R2498" s="7">
        <f t="shared" si="1557"/>
        <v>0</v>
      </c>
      <c r="S2498" s="8">
        <f t="shared" si="1558"/>
        <v>0</v>
      </c>
      <c r="T2498" s="9">
        <f t="shared" si="1559"/>
        <v>0</v>
      </c>
      <c r="U2498" s="51"/>
      <c r="V2498" s="1"/>
      <c r="W2498" s="1"/>
      <c r="X2498" s="1"/>
      <c r="Y2498" s="1"/>
      <c r="Z2498" s="1"/>
      <c r="AA2498" s="1"/>
      <c r="AB2498" s="1"/>
      <c r="AC2498" s="1"/>
      <c r="AD2498" s="1"/>
      <c r="AE2498" s="1"/>
    </row>
    <row r="2499" spans="1:31">
      <c r="A2499" s="1"/>
      <c r="B2499" s="32">
        <v>2000</v>
      </c>
      <c r="C2499" s="33"/>
      <c r="D2499" s="34"/>
      <c r="E2499" s="35"/>
      <c r="F2499" s="35"/>
      <c r="G2499" s="35"/>
      <c r="H2499" s="35"/>
      <c r="I2499" s="34"/>
      <c r="J2499" s="34"/>
      <c r="K2499" s="72"/>
      <c r="L2499" s="36">
        <f t="shared" si="1553"/>
        <v>0</v>
      </c>
      <c r="M2499" s="28">
        <f>IF(L2489=0,0,L2499/L2489*100)</f>
        <v>0</v>
      </c>
      <c r="N2499" s="37" t="str">
        <f t="shared" si="1560"/>
        <v xml:space="preserve">     －</v>
      </c>
      <c r="O2499" s="29">
        <f t="shared" si="1554"/>
        <v>0</v>
      </c>
      <c r="P2499" s="30">
        <f t="shared" si="1555"/>
        <v>0</v>
      </c>
      <c r="Q2499" s="6">
        <f t="shared" si="1556"/>
        <v>0</v>
      </c>
      <c r="R2499" s="7">
        <f t="shared" si="1557"/>
        <v>0</v>
      </c>
      <c r="S2499" s="8">
        <f t="shared" si="1558"/>
        <v>0</v>
      </c>
      <c r="T2499" s="9">
        <f t="shared" si="1559"/>
        <v>0</v>
      </c>
      <c r="U2499" s="51"/>
      <c r="V2499" s="1"/>
      <c r="W2499" s="1"/>
      <c r="X2499" s="1"/>
      <c r="Y2499" s="1"/>
      <c r="Z2499" s="1"/>
      <c r="AA2499" s="1"/>
      <c r="AB2499" s="1"/>
      <c r="AC2499" s="1"/>
      <c r="AD2499" s="1"/>
      <c r="AE2499" s="1"/>
    </row>
    <row r="2500" spans="1:31">
      <c r="A2500" s="1"/>
      <c r="B2500" s="32" t="s">
        <v>101</v>
      </c>
      <c r="C2500" s="33">
        <v>35</v>
      </c>
      <c r="D2500" s="34"/>
      <c r="E2500" s="35">
        <v>809</v>
      </c>
      <c r="F2500" s="35">
        <v>660</v>
      </c>
      <c r="G2500" s="35"/>
      <c r="H2500" s="35">
        <v>2965309</v>
      </c>
      <c r="I2500" s="34">
        <v>2423243</v>
      </c>
      <c r="J2500" s="34"/>
      <c r="K2500" s="72">
        <v>63157</v>
      </c>
      <c r="L2500" s="36">
        <f t="shared" si="1553"/>
        <v>155.2109692673813</v>
      </c>
      <c r="M2500" s="28">
        <f>IF(L2489=0,0,L2500/L2489*100)</f>
        <v>0</v>
      </c>
      <c r="N2500" s="37" t="str">
        <f t="shared" si="1560"/>
        <v xml:space="preserve">     －</v>
      </c>
      <c r="O2500" s="29">
        <f t="shared" si="1554"/>
        <v>3665.4004944375774</v>
      </c>
      <c r="P2500" s="30">
        <f t="shared" si="1555"/>
        <v>78.067985166872688</v>
      </c>
      <c r="Q2500" s="6">
        <f t="shared" si="1556"/>
        <v>81.582200247218779</v>
      </c>
      <c r="R2500" s="7">
        <f t="shared" si="1557"/>
        <v>0</v>
      </c>
      <c r="S2500" s="8">
        <f t="shared" si="1558"/>
        <v>81.719746576157831</v>
      </c>
      <c r="T2500" s="9">
        <f t="shared" si="1559"/>
        <v>149</v>
      </c>
      <c r="U2500" s="51"/>
      <c r="V2500" s="1"/>
      <c r="W2500" s="1"/>
      <c r="X2500" s="1"/>
      <c r="Y2500" s="1"/>
      <c r="Z2500" s="1"/>
      <c r="AA2500" s="1"/>
      <c r="AB2500" s="1"/>
      <c r="AC2500" s="1"/>
      <c r="AD2500" s="1"/>
      <c r="AE2500" s="1"/>
    </row>
    <row r="2501" spans="1:31">
      <c r="A2501" s="1"/>
      <c r="B2501" s="32">
        <v>2002</v>
      </c>
      <c r="C2501" s="33">
        <v>113</v>
      </c>
      <c r="D2501" s="34"/>
      <c r="E2501" s="35">
        <v>3110</v>
      </c>
      <c r="F2501" s="35">
        <v>2821</v>
      </c>
      <c r="G2501" s="35">
        <v>2492</v>
      </c>
      <c r="H2501" s="35">
        <v>11799738</v>
      </c>
      <c r="I2501" s="34">
        <v>10797891</v>
      </c>
      <c r="J2501" s="34"/>
      <c r="K2501" s="72">
        <v>255138</v>
      </c>
      <c r="L2501" s="36">
        <f t="shared" si="1553"/>
        <v>152.88721353008961</v>
      </c>
      <c r="M2501" s="28">
        <f>IF(L2489=0,0,L2501/L2489*100)</f>
        <v>0</v>
      </c>
      <c r="N2501" s="37">
        <f t="shared" si="1560"/>
        <v>-1.4971594780060722</v>
      </c>
      <c r="O2501" s="29">
        <f t="shared" si="1554"/>
        <v>3794.1279742765273</v>
      </c>
      <c r="P2501" s="30">
        <f t="shared" si="1555"/>
        <v>82.037942122186493</v>
      </c>
      <c r="Q2501" s="6">
        <f t="shared" si="1556"/>
        <v>90.707395498392287</v>
      </c>
      <c r="R2501" s="7">
        <f t="shared" si="1557"/>
        <v>80.128617363344063</v>
      </c>
      <c r="S2501" s="8">
        <f t="shared" si="1558"/>
        <v>91.509582670394877</v>
      </c>
      <c r="T2501" s="9">
        <f t="shared" si="1559"/>
        <v>289</v>
      </c>
      <c r="U2501" s="51"/>
      <c r="V2501" s="1"/>
      <c r="W2501" s="1"/>
      <c r="X2501" s="1"/>
      <c r="Y2501" s="1"/>
      <c r="Z2501" s="1"/>
      <c r="AA2501" s="1"/>
      <c r="AB2501" s="1"/>
      <c r="AC2501" s="1"/>
      <c r="AD2501" s="1"/>
      <c r="AE2501" s="1"/>
    </row>
    <row r="2502" spans="1:31">
      <c r="A2502" s="1"/>
      <c r="B2502" s="31">
        <v>2003</v>
      </c>
      <c r="C2502" s="33">
        <v>91</v>
      </c>
      <c r="D2502" s="34"/>
      <c r="E2502" s="35">
        <v>2417</v>
      </c>
      <c r="F2502" s="35">
        <v>2156</v>
      </c>
      <c r="G2502" s="35"/>
      <c r="H2502" s="35">
        <v>8538624</v>
      </c>
      <c r="I2502" s="34">
        <v>7667445</v>
      </c>
      <c r="J2502" s="34"/>
      <c r="K2502" s="72">
        <v>189539</v>
      </c>
      <c r="L2502" s="36">
        <f t="shared" si="1553"/>
        <v>148.92350622679237</v>
      </c>
      <c r="M2502" s="28">
        <f>IF(L2489=0,0,L2502/L2489*100)</f>
        <v>0</v>
      </c>
      <c r="N2502" s="37">
        <f t="shared" si="1560"/>
        <v>-2.5925695234920001</v>
      </c>
      <c r="O2502" s="29">
        <f t="shared" si="1554"/>
        <v>3532.7364501448078</v>
      </c>
      <c r="P2502" s="30">
        <f t="shared" si="1555"/>
        <v>78.419114604882083</v>
      </c>
      <c r="Q2502" s="15">
        <f t="shared" si="1556"/>
        <v>89.201489449731071</v>
      </c>
      <c r="R2502" s="16">
        <f t="shared" si="1557"/>
        <v>0</v>
      </c>
      <c r="S2502" s="17">
        <f t="shared" si="1558"/>
        <v>89.797196831714331</v>
      </c>
      <c r="T2502" s="18">
        <f t="shared" si="1559"/>
        <v>261</v>
      </c>
      <c r="U2502" s="51"/>
      <c r="V2502" s="1"/>
      <c r="W2502" s="1"/>
      <c r="X2502" s="1"/>
      <c r="Y2502" s="1"/>
      <c r="Z2502" s="1"/>
      <c r="AA2502" s="1"/>
      <c r="AB2502" s="1"/>
      <c r="AC2502" s="1"/>
      <c r="AD2502" s="1"/>
      <c r="AE2502" s="1"/>
    </row>
    <row r="2503" spans="1:31">
      <c r="A2503" s="1"/>
      <c r="B2503" s="31">
        <f t="shared" ref="B2503:B2513" si="1561">B2502+1</f>
        <v>2004</v>
      </c>
      <c r="C2503" s="33">
        <v>69</v>
      </c>
      <c r="D2503" s="34"/>
      <c r="E2503" s="35">
        <v>2105</v>
      </c>
      <c r="F2503" s="35">
        <v>2005</v>
      </c>
      <c r="G2503" s="35"/>
      <c r="H2503" s="35">
        <v>7550479</v>
      </c>
      <c r="I2503" s="34">
        <v>7199841</v>
      </c>
      <c r="J2503" s="34"/>
      <c r="K2503" s="72">
        <v>158438</v>
      </c>
      <c r="L2503" s="36">
        <f t="shared" si="1553"/>
        <v>157.53936851399286</v>
      </c>
      <c r="M2503" s="28">
        <f>IF(L2489=0,0,L2503/L2489*100)</f>
        <v>0</v>
      </c>
      <c r="N2503" s="37">
        <f t="shared" si="1560"/>
        <v>5.7854280398687203</v>
      </c>
      <c r="O2503" s="29">
        <f t="shared" si="1554"/>
        <v>3586.9258907363419</v>
      </c>
      <c r="P2503" s="30">
        <f t="shared" si="1555"/>
        <v>75.267458432304039</v>
      </c>
      <c r="Q2503" s="6">
        <f t="shared" si="1556"/>
        <v>95.249406175771966</v>
      </c>
      <c r="R2503" s="7">
        <f t="shared" si="1557"/>
        <v>0</v>
      </c>
      <c r="S2503" s="8">
        <f t="shared" si="1558"/>
        <v>95.356082706805751</v>
      </c>
      <c r="T2503" s="9">
        <f t="shared" si="1559"/>
        <v>100</v>
      </c>
      <c r="U2503" s="51"/>
      <c r="V2503" s="1"/>
      <c r="W2503" s="1"/>
      <c r="X2503" s="1"/>
      <c r="Y2503" s="1"/>
      <c r="Z2503" s="1"/>
      <c r="AA2503" s="1"/>
      <c r="AB2503" s="1"/>
      <c r="AC2503" s="1"/>
      <c r="AD2503" s="1"/>
      <c r="AE2503" s="1"/>
    </row>
    <row r="2504" spans="1:31">
      <c r="A2504" s="1"/>
      <c r="B2504" s="31">
        <f t="shared" si="1561"/>
        <v>2005</v>
      </c>
      <c r="C2504" s="33">
        <v>62</v>
      </c>
      <c r="D2504" s="34"/>
      <c r="E2504" s="35">
        <v>2149</v>
      </c>
      <c r="F2504" s="35">
        <v>2049</v>
      </c>
      <c r="G2504" s="35"/>
      <c r="H2504" s="35">
        <v>7825199</v>
      </c>
      <c r="I2504" s="34">
        <v>7464107</v>
      </c>
      <c r="J2504" s="34"/>
      <c r="K2504" s="72">
        <v>161388</v>
      </c>
      <c r="L2504" s="36">
        <f t="shared" si="1553"/>
        <v>160.28692560921507</v>
      </c>
      <c r="M2504" s="28">
        <f>IF(L2489=0,0,L2504/L2489*100)</f>
        <v>0</v>
      </c>
      <c r="N2504" s="37">
        <f t="shared" si="1560"/>
        <v>1.7440447560116874</v>
      </c>
      <c r="O2504" s="29">
        <f t="shared" si="1554"/>
        <v>3641.3210795718937</v>
      </c>
      <c r="P2504" s="30">
        <f t="shared" si="1555"/>
        <v>75.099115867845512</v>
      </c>
      <c r="Q2504" s="6">
        <f t="shared" si="1556"/>
        <v>95.34667287110284</v>
      </c>
      <c r="R2504" s="7">
        <f t="shared" si="1557"/>
        <v>0</v>
      </c>
      <c r="S2504" s="8">
        <f t="shared" si="1558"/>
        <v>95.385523102990732</v>
      </c>
      <c r="T2504" s="9">
        <f t="shared" si="1559"/>
        <v>100</v>
      </c>
      <c r="U2504" s="51"/>
      <c r="V2504" s="1"/>
      <c r="W2504" s="1"/>
      <c r="X2504" s="1"/>
      <c r="Y2504" s="1"/>
      <c r="Z2504" s="1"/>
      <c r="AA2504" s="1"/>
      <c r="AB2504" s="1"/>
      <c r="AC2504" s="1"/>
      <c r="AD2504" s="1"/>
      <c r="AE2504" s="1"/>
    </row>
    <row r="2505" spans="1:31">
      <c r="A2505" s="1"/>
      <c r="B2505" s="31">
        <f t="shared" si="1561"/>
        <v>2006</v>
      </c>
      <c r="C2505" s="33">
        <v>94</v>
      </c>
      <c r="D2505" s="34">
        <v>0</v>
      </c>
      <c r="E2505" s="35">
        <v>3169</v>
      </c>
      <c r="F2505" s="35">
        <v>2888</v>
      </c>
      <c r="G2505" s="35">
        <v>0</v>
      </c>
      <c r="H2505" s="35">
        <v>12234074</v>
      </c>
      <c r="I2505" s="34">
        <v>11106620</v>
      </c>
      <c r="J2505" s="34">
        <v>0</v>
      </c>
      <c r="K2505" s="72">
        <v>244977</v>
      </c>
      <c r="L2505" s="36">
        <f t="shared" si="1553"/>
        <v>165.08960901521368</v>
      </c>
      <c r="M2505" s="28">
        <f>IF(L2489=0,0,L2505/L2489*100)</f>
        <v>0</v>
      </c>
      <c r="N2505" s="37">
        <f t="shared" si="1560"/>
        <v>2.9963039017341386</v>
      </c>
      <c r="O2505" s="29">
        <f t="shared" si="1554"/>
        <v>3860.5471757652258</v>
      </c>
      <c r="P2505" s="30">
        <f t="shared" si="1555"/>
        <v>77.304196907541808</v>
      </c>
      <c r="Q2505" s="6"/>
      <c r="R2505" s="7"/>
      <c r="S2505" s="8"/>
      <c r="T2505" s="9"/>
      <c r="U2505" s="51"/>
      <c r="V2505" s="1"/>
      <c r="W2505" s="1"/>
      <c r="X2505" s="1"/>
      <c r="Y2505" s="1"/>
      <c r="Z2505" s="1"/>
      <c r="AA2505" s="1"/>
      <c r="AB2505" s="1"/>
      <c r="AC2505" s="1"/>
      <c r="AD2505" s="1"/>
      <c r="AE2505" s="1"/>
    </row>
    <row r="2506" spans="1:31">
      <c r="A2506" s="1"/>
      <c r="B2506" s="31">
        <f t="shared" si="1561"/>
        <v>2007</v>
      </c>
      <c r="C2506" s="33">
        <v>103</v>
      </c>
      <c r="D2506" s="34"/>
      <c r="E2506" s="35">
        <v>2704</v>
      </c>
      <c r="F2506" s="35">
        <v>2483</v>
      </c>
      <c r="G2506" s="35"/>
      <c r="H2506" s="35">
        <v>11101605</v>
      </c>
      <c r="I2506" s="34">
        <v>10241827</v>
      </c>
      <c r="J2506" s="34"/>
      <c r="K2506" s="72">
        <v>203087</v>
      </c>
      <c r="L2506" s="36">
        <f t="shared" ref="L2506:L2511" si="1562">IF(H2506=0,0,H2506/K2506*3.30578)</f>
        <v>180.70808952271688</v>
      </c>
      <c r="M2506" s="28">
        <f>IF(L2489=0,0,L2506/L2489*100)</f>
        <v>0</v>
      </c>
      <c r="N2506" s="37">
        <f>IF(L2505=0,"     －",IF(L2506=0,"     －",(L2506-L2505)/L2505*100))</f>
        <v>9.4606078484708789</v>
      </c>
      <c r="O2506" s="29">
        <f>IF(H2506=0,0,H2506/E2506)</f>
        <v>4105.6231508875744</v>
      </c>
      <c r="P2506" s="30">
        <f>IF(K2506=0,0,K2506/E2506)</f>
        <v>75.106139053254438</v>
      </c>
      <c r="Q2506" s="6"/>
      <c r="R2506" s="7"/>
      <c r="S2506" s="8"/>
      <c r="T2506" s="9"/>
      <c r="U2506" s="51"/>
      <c r="V2506" s="1"/>
      <c r="W2506" s="1"/>
      <c r="X2506" s="1"/>
      <c r="Y2506" s="1"/>
      <c r="Z2506" s="1"/>
      <c r="AA2506" s="1"/>
      <c r="AB2506" s="1"/>
      <c r="AC2506" s="1"/>
      <c r="AD2506" s="1"/>
      <c r="AE2506" s="1"/>
    </row>
    <row r="2507" spans="1:31">
      <c r="A2507" s="1"/>
      <c r="B2507" s="31">
        <f t="shared" si="1561"/>
        <v>2008</v>
      </c>
      <c r="C2507" s="33">
        <v>58</v>
      </c>
      <c r="D2507" s="34"/>
      <c r="E2507" s="35">
        <v>1434</v>
      </c>
      <c r="F2507" s="35">
        <v>1127</v>
      </c>
      <c r="G2507" s="35"/>
      <c r="H2507" s="35">
        <v>5672228</v>
      </c>
      <c r="I2507" s="34">
        <v>4486040</v>
      </c>
      <c r="J2507" s="34"/>
      <c r="K2507" s="72">
        <v>112043</v>
      </c>
      <c r="L2507" s="36">
        <f t="shared" si="1562"/>
        <v>167.35662092089646</v>
      </c>
      <c r="M2507" s="28">
        <f>IF(L2489=0,0,L2507/L2489*100)</f>
        <v>0</v>
      </c>
      <c r="N2507" s="37">
        <f>IF(L2506=0,"     －",IF(L2507=0,"     －",(L2507-L2506)/L2506*100))</f>
        <v>-7.3884177720455604</v>
      </c>
      <c r="O2507" s="29">
        <f>IF(H2507=0,0,H2507/E2507)</f>
        <v>3955.5285913528592</v>
      </c>
      <c r="P2507" s="30">
        <f>IF(K2507=0,0,K2507/E2507)</f>
        <v>78.133193863319391</v>
      </c>
      <c r="Q2507" s="6"/>
      <c r="R2507" s="7"/>
      <c r="S2507" s="8"/>
      <c r="T2507" s="9"/>
      <c r="U2507" s="51"/>
      <c r="V2507" s="1"/>
      <c r="W2507" s="1"/>
      <c r="X2507" s="1"/>
      <c r="Y2507" s="1"/>
      <c r="Z2507" s="1"/>
      <c r="AA2507" s="1"/>
      <c r="AB2507" s="1"/>
      <c r="AC2507" s="1"/>
      <c r="AD2507" s="1"/>
      <c r="AE2507" s="1"/>
    </row>
    <row r="2508" spans="1:31">
      <c r="A2508" s="1"/>
      <c r="B2508" s="31">
        <f t="shared" si="1561"/>
        <v>2009</v>
      </c>
      <c r="C2508" s="33">
        <v>54</v>
      </c>
      <c r="D2508" s="34"/>
      <c r="E2508" s="35">
        <v>1852</v>
      </c>
      <c r="F2508" s="35">
        <v>1685</v>
      </c>
      <c r="G2508" s="35"/>
      <c r="H2508" s="35">
        <v>7613263</v>
      </c>
      <c r="I2508" s="34">
        <v>6940433</v>
      </c>
      <c r="J2508" s="34"/>
      <c r="K2508" s="72">
        <v>140202</v>
      </c>
      <c r="L2508" s="36">
        <f t="shared" si="1562"/>
        <v>179.5107955673956</v>
      </c>
      <c r="M2508" s="28">
        <f>IF(L2489=0,0,L2508/L2489*100)</f>
        <v>0</v>
      </c>
      <c r="N2508" s="37">
        <f>IF(L2507=0,"     －",IF(L2508=0,"     －",(L2508-L2507)/L2507*100))</f>
        <v>7.2624402785020319</v>
      </c>
      <c r="O2508" s="29">
        <f>IF(H2508=0,0,H2508/E2508)</f>
        <v>4110.8331533477321</v>
      </c>
      <c r="P2508" s="30">
        <f>IF(K2508=0,0,K2508/E2508)</f>
        <v>75.703023758099349</v>
      </c>
      <c r="Q2508" s="6"/>
      <c r="R2508" s="7"/>
      <c r="S2508" s="8"/>
      <c r="T2508" s="9"/>
      <c r="U2508" s="51"/>
      <c r="V2508" s="1"/>
      <c r="W2508" s="1"/>
      <c r="X2508" s="1"/>
      <c r="Y2508" s="1"/>
      <c r="Z2508" s="1"/>
      <c r="AA2508" s="1"/>
      <c r="AB2508" s="1"/>
      <c r="AC2508" s="1"/>
      <c r="AD2508" s="1"/>
      <c r="AE2508" s="1"/>
    </row>
    <row r="2509" spans="1:31">
      <c r="A2509" s="1"/>
      <c r="B2509" s="31">
        <f t="shared" si="1561"/>
        <v>2010</v>
      </c>
      <c r="C2509" s="33">
        <v>67</v>
      </c>
      <c r="D2509" s="34"/>
      <c r="E2509" s="35">
        <v>1811</v>
      </c>
      <c r="F2509" s="35">
        <v>1713</v>
      </c>
      <c r="G2509" s="35"/>
      <c r="H2509" s="35">
        <v>7649834</v>
      </c>
      <c r="I2509" s="34">
        <v>7278504</v>
      </c>
      <c r="J2509" s="34"/>
      <c r="K2509" s="72">
        <v>133080</v>
      </c>
      <c r="L2509" s="36">
        <f t="shared" si="1562"/>
        <v>190.02606132040876</v>
      </c>
      <c r="M2509" s="28">
        <f>IF(L2489=0,0,L2509/L2489*100)</f>
        <v>0</v>
      </c>
      <c r="N2509" s="37">
        <f>IF(L2508=0,"     －",IF(L2509=0,"     －",(L2509-L2508)/L2508*100))</f>
        <v>5.857734472055915</v>
      </c>
      <c r="O2509" s="29">
        <f>IF(H2509=0,0,H2509/E2509)</f>
        <v>4224.0938707896194</v>
      </c>
      <c r="P2509" s="30">
        <f>IF(K2509=0,0,K2509/E2509)</f>
        <v>73.484262838210938</v>
      </c>
      <c r="Q2509" s="6"/>
      <c r="R2509" s="7"/>
      <c r="S2509" s="8"/>
      <c r="T2509" s="9"/>
      <c r="U2509" s="51"/>
      <c r="V2509" s="1"/>
      <c r="W2509" s="1"/>
      <c r="X2509" s="1"/>
      <c r="Y2509" s="1"/>
      <c r="Z2509" s="1"/>
      <c r="AA2509" s="1"/>
      <c r="AB2509" s="1"/>
      <c r="AC2509" s="1"/>
      <c r="AD2509" s="1"/>
      <c r="AE2509" s="1"/>
    </row>
    <row r="2510" spans="1:31">
      <c r="A2510" s="1"/>
      <c r="B2510" s="31">
        <f t="shared" si="1561"/>
        <v>2011</v>
      </c>
      <c r="C2510" s="33">
        <v>57</v>
      </c>
      <c r="D2510" s="34"/>
      <c r="E2510" s="35">
        <v>1477</v>
      </c>
      <c r="F2510" s="35">
        <v>1396</v>
      </c>
      <c r="G2510" s="35"/>
      <c r="H2510" s="35">
        <v>6567130</v>
      </c>
      <c r="I2510" s="34">
        <v>6265758</v>
      </c>
      <c r="J2510" s="34"/>
      <c r="K2510" s="72">
        <v>108304</v>
      </c>
      <c r="L2510" s="36">
        <f t="shared" si="1562"/>
        <v>200.44954028844731</v>
      </c>
      <c r="M2510" s="28">
        <f>IF(L2489=0,0,L2510/L2489*100)</f>
        <v>0</v>
      </c>
      <c r="N2510" s="37">
        <f>IF(L2509=0,"     －",IF(L2510=0,"     －",(L2510-L2509)/L2509*100))</f>
        <v>5.485289173290397</v>
      </c>
      <c r="O2510" s="29">
        <f>IF(H2510=0,0,H2510/E2510)</f>
        <v>4446.2626946513201</v>
      </c>
      <c r="P2510" s="30">
        <f>IF(K2510=0,0,K2510/E2510)</f>
        <v>73.327014218009481</v>
      </c>
      <c r="Q2510" s="6"/>
      <c r="R2510" s="7"/>
      <c r="S2510" s="8"/>
      <c r="T2510" s="9"/>
      <c r="U2510" s="51"/>
      <c r="V2510" s="1"/>
      <c r="W2510" s="1"/>
      <c r="X2510" s="1"/>
      <c r="Y2510" s="1"/>
      <c r="Z2510" s="1"/>
      <c r="AA2510" s="1"/>
      <c r="AB2510" s="1"/>
      <c r="AC2510" s="1"/>
      <c r="AD2510" s="1"/>
      <c r="AE2510" s="1"/>
    </row>
    <row r="2511" spans="1:31">
      <c r="A2511" s="1"/>
      <c r="B2511" s="31">
        <f t="shared" si="1561"/>
        <v>2012</v>
      </c>
      <c r="C2511" s="33">
        <v>95</v>
      </c>
      <c r="D2511" s="34"/>
      <c r="E2511" s="35">
        <v>1567</v>
      </c>
      <c r="F2511" s="35">
        <v>1469</v>
      </c>
      <c r="G2511" s="35"/>
      <c r="H2511" s="35">
        <v>6456169</v>
      </c>
      <c r="I2511" s="34">
        <v>6093964</v>
      </c>
      <c r="J2511" s="34"/>
      <c r="K2511" s="72">
        <v>114451</v>
      </c>
      <c r="L2511" s="36">
        <f t="shared" si="1562"/>
        <v>186.47870579392054</v>
      </c>
      <c r="M2511" s="28">
        <f>IF(L2489=0,0,L2511/L2489*100)</f>
        <v>0</v>
      </c>
      <c r="N2511" s="37">
        <f t="shared" ref="N2511:N2513" si="1563">IF(L2510=0,"     －",IF(L2511=0,"     －",(L2511-L2510)/L2510*100))</f>
        <v>-6.969751327153312</v>
      </c>
      <c r="O2511" s="29">
        <f t="shared" ref="O2511:O2518" si="1564">IF(H2511=0,0,H2511/E2511)</f>
        <v>4120.0823229100188</v>
      </c>
      <c r="P2511" s="30">
        <f t="shared" ref="P2511:P2518" si="1565">IF(K2511=0,0,K2511/E2511)</f>
        <v>73.038289725590303</v>
      </c>
      <c r="Q2511" s="6"/>
      <c r="R2511" s="7"/>
      <c r="S2511" s="8"/>
      <c r="T2511" s="9"/>
      <c r="U2511" s="51"/>
      <c r="V2511" s="1"/>
      <c r="W2511" s="1"/>
      <c r="X2511" s="1"/>
      <c r="Y2511" s="1"/>
      <c r="Z2511" s="1"/>
      <c r="AA2511" s="1"/>
      <c r="AB2511" s="1"/>
      <c r="AC2511" s="1"/>
      <c r="AD2511" s="1"/>
      <c r="AE2511" s="1"/>
    </row>
    <row r="2512" spans="1:31">
      <c r="A2512" s="1"/>
      <c r="B2512" s="31">
        <f t="shared" si="1561"/>
        <v>2013</v>
      </c>
      <c r="C2512" s="33">
        <v>68</v>
      </c>
      <c r="D2512" s="34"/>
      <c r="E2512" s="35">
        <v>1258</v>
      </c>
      <c r="F2512" s="35">
        <v>1166</v>
      </c>
      <c r="G2512" s="35"/>
      <c r="H2512" s="35">
        <v>5707912</v>
      </c>
      <c r="I2512" s="34">
        <v>5342711</v>
      </c>
      <c r="J2512" s="34"/>
      <c r="K2512" s="72">
        <v>92859</v>
      </c>
      <c r="L2512" s="36">
        <f>IF(H2512=0,0,H2512/K2512*3.30578)</f>
        <v>203.20164261256315</v>
      </c>
      <c r="M2512" s="28">
        <f>IF(L2489=0,0,L2512/L2489*100)</f>
        <v>0</v>
      </c>
      <c r="N2512" s="37">
        <f t="shared" si="1563"/>
        <v>8.9677460745160307</v>
      </c>
      <c r="O2512" s="29">
        <f t="shared" si="1564"/>
        <v>4537.2909379968205</v>
      </c>
      <c r="P2512" s="30">
        <f t="shared" si="1565"/>
        <v>73.814785373608899</v>
      </c>
      <c r="Q2512" s="6"/>
      <c r="R2512" s="7"/>
      <c r="S2512" s="8"/>
      <c r="T2512" s="9"/>
      <c r="U2512" s="51"/>
      <c r="V2512" s="1"/>
      <c r="W2512" s="1"/>
      <c r="X2512" s="1"/>
      <c r="Y2512" s="1"/>
      <c r="Z2512" s="1"/>
      <c r="AA2512" s="1"/>
      <c r="AB2512" s="1"/>
      <c r="AC2512" s="1"/>
      <c r="AD2512" s="1"/>
      <c r="AE2512" s="1"/>
    </row>
    <row r="2513" spans="1:31">
      <c r="A2513" s="1"/>
      <c r="B2513" s="31">
        <f t="shared" si="1561"/>
        <v>2014</v>
      </c>
      <c r="C2513" s="33">
        <v>46</v>
      </c>
      <c r="D2513" s="34"/>
      <c r="E2513" s="35">
        <v>1081</v>
      </c>
      <c r="F2513" s="35">
        <v>1008</v>
      </c>
      <c r="G2513" s="35"/>
      <c r="H2513" s="35">
        <v>5308122</v>
      </c>
      <c r="I2513" s="34">
        <v>4989091</v>
      </c>
      <c r="J2513" s="34"/>
      <c r="K2513" s="72">
        <v>80270</v>
      </c>
      <c r="L2513" s="36">
        <f>IF(H2513=0,0,H2513/K2513*3.30578)</f>
        <v>218.60574990855861</v>
      </c>
      <c r="M2513" s="28">
        <f>IF(L2489=0,0,L2513/L2489*100)</f>
        <v>0</v>
      </c>
      <c r="N2513" s="37">
        <f t="shared" si="1563"/>
        <v>7.58070018428241</v>
      </c>
      <c r="O2513" s="29">
        <f t="shared" si="1564"/>
        <v>4910.3811285846441</v>
      </c>
      <c r="P2513" s="30">
        <f t="shared" si="1565"/>
        <v>74.255319148936167</v>
      </c>
      <c r="Q2513" s="6"/>
      <c r="R2513" s="7"/>
      <c r="S2513" s="8"/>
      <c r="T2513" s="9"/>
      <c r="U2513" s="51"/>
      <c r="V2513" s="1"/>
      <c r="W2513" s="1"/>
      <c r="X2513" s="1"/>
      <c r="Y2513" s="1"/>
      <c r="Z2513" s="1"/>
      <c r="AA2513" s="1"/>
      <c r="AB2513" s="1"/>
      <c r="AC2513" s="1"/>
      <c r="AD2513" s="1"/>
      <c r="AE2513" s="1"/>
    </row>
    <row r="2514" spans="1:31">
      <c r="A2514" s="1"/>
      <c r="B2514" s="31">
        <f t="shared" ref="B2514:B2523" si="1566">B2513+1</f>
        <v>2015</v>
      </c>
      <c r="C2514" s="33">
        <v>50</v>
      </c>
      <c r="D2514" s="34"/>
      <c r="E2514" s="35">
        <v>1220</v>
      </c>
      <c r="F2514" s="35">
        <v>1134</v>
      </c>
      <c r="G2514" s="35"/>
      <c r="H2514" s="35">
        <v>6404332</v>
      </c>
      <c r="I2514" s="34">
        <v>6001742</v>
      </c>
      <c r="J2514" s="34"/>
      <c r="K2514" s="72">
        <v>87233</v>
      </c>
      <c r="L2514" s="36">
        <f>IF(H2514=0,0,H2514/K2514*3.30578)</f>
        <v>242.69843567182144</v>
      </c>
      <c r="M2514" s="28">
        <f>IF(L2489=0,0,L2514/L2489*100)</f>
        <v>0</v>
      </c>
      <c r="N2514" s="37">
        <f>IF(L2513=0,"     －",IF(L2514=0,"     －",(L2514-L2513)/L2513*100))</f>
        <v>11.021066817016777</v>
      </c>
      <c r="O2514" s="29">
        <f t="shared" si="1564"/>
        <v>5249.4524590163937</v>
      </c>
      <c r="P2514" s="30">
        <f t="shared" si="1565"/>
        <v>71.502459016393445</v>
      </c>
      <c r="Q2514" s="6"/>
      <c r="R2514" s="7"/>
      <c r="S2514" s="8"/>
      <c r="T2514" s="9"/>
      <c r="U2514" s="51"/>
      <c r="V2514" s="1"/>
      <c r="W2514" s="1"/>
      <c r="X2514" s="1"/>
      <c r="Y2514" s="1"/>
      <c r="Z2514" s="1"/>
      <c r="AA2514" s="1"/>
      <c r="AB2514" s="1"/>
      <c r="AC2514" s="1"/>
      <c r="AD2514" s="1"/>
      <c r="AE2514" s="1"/>
    </row>
    <row r="2515" spans="1:31">
      <c r="A2515" s="1"/>
      <c r="B2515" s="31">
        <f t="shared" si="1566"/>
        <v>2016</v>
      </c>
      <c r="C2515" s="33">
        <v>62</v>
      </c>
      <c r="D2515" s="34"/>
      <c r="E2515" s="35">
        <v>985</v>
      </c>
      <c r="F2515" s="35">
        <v>918</v>
      </c>
      <c r="G2515" s="35"/>
      <c r="H2515" s="35">
        <v>5243735</v>
      </c>
      <c r="I2515" s="34">
        <v>4904295</v>
      </c>
      <c r="J2515" s="34"/>
      <c r="K2515" s="72">
        <v>71422</v>
      </c>
      <c r="L2515" s="36">
        <f>IF(H2515=0,0,H2515/K2515*3.30578)</f>
        <v>242.70720909943716</v>
      </c>
      <c r="M2515" s="28">
        <f>IF(L2489=0,0,L2515/L2489*100)</f>
        <v>0</v>
      </c>
      <c r="N2515" s="37">
        <f>IF(L2514=0,"     －",IF(L2515=0,"     －",(L2515-L2514)/L2514*100))</f>
        <v>3.6149502123637815E-3</v>
      </c>
      <c r="O2515" s="29">
        <f t="shared" si="1564"/>
        <v>5323.5888324873094</v>
      </c>
      <c r="P2515" s="30">
        <f t="shared" si="1565"/>
        <v>72.509644670050761</v>
      </c>
      <c r="Q2515" s="6"/>
      <c r="R2515" s="7"/>
      <c r="S2515" s="8"/>
      <c r="T2515" s="9"/>
      <c r="U2515" s="51"/>
      <c r="V2515" s="1"/>
      <c r="W2515" s="1"/>
      <c r="X2515" s="1"/>
      <c r="Y2515" s="1"/>
      <c r="Z2515" s="1"/>
      <c r="AA2515" s="1"/>
      <c r="AB2515" s="1"/>
      <c r="AC2515" s="1"/>
      <c r="AD2515" s="1"/>
      <c r="AE2515" s="1"/>
    </row>
    <row r="2516" spans="1:31">
      <c r="A2516" s="1"/>
      <c r="B2516" s="31">
        <f t="shared" si="1566"/>
        <v>2017</v>
      </c>
      <c r="C2516" s="33">
        <v>90</v>
      </c>
      <c r="D2516" s="34"/>
      <c r="E2516" s="35">
        <v>1252</v>
      </c>
      <c r="F2516" s="35">
        <v>1128</v>
      </c>
      <c r="G2516" s="35"/>
      <c r="H2516" s="35">
        <v>6279003</v>
      </c>
      <c r="I2516" s="34">
        <v>5728030</v>
      </c>
      <c r="J2516" s="34"/>
      <c r="K2516" s="72">
        <v>89387</v>
      </c>
      <c r="L2516" s="36">
        <f t="shared" ref="L2516:L2523" si="1567">IF(H2516=0,0,H2516/K2516*3.30578)</f>
        <v>232.2150037179903</v>
      </c>
      <c r="M2516" s="28">
        <f>IF(L2489=0,0,L2516/L2489*100)</f>
        <v>0</v>
      </c>
      <c r="N2516" s="37">
        <f>IF(L2515=0,"     －",IF(L2516=0,"     －",(L2516-L2515)/L2515*100))</f>
        <v>-4.3229887650960581</v>
      </c>
      <c r="O2516" s="29">
        <f t="shared" si="1564"/>
        <v>5015.1781150159741</v>
      </c>
      <c r="P2516" s="30">
        <f t="shared" si="1565"/>
        <v>71.395367412140573</v>
      </c>
      <c r="Q2516" s="6"/>
      <c r="R2516" s="7"/>
      <c r="S2516" s="8"/>
      <c r="T2516" s="9"/>
      <c r="U2516" s="51"/>
      <c r="V2516" s="1"/>
      <c r="W2516" s="1"/>
      <c r="X2516" s="1"/>
      <c r="Y2516" s="1"/>
      <c r="Z2516" s="1"/>
      <c r="AA2516" s="1"/>
      <c r="AB2516" s="1"/>
      <c r="AC2516" s="1"/>
      <c r="AD2516" s="1"/>
      <c r="AE2516" s="1"/>
    </row>
    <row r="2517" spans="1:31">
      <c r="A2517" s="1"/>
      <c r="B2517" s="31">
        <f t="shared" si="1566"/>
        <v>2018</v>
      </c>
      <c r="C2517" s="33">
        <v>68</v>
      </c>
      <c r="D2517" s="34"/>
      <c r="E2517" s="35">
        <v>922</v>
      </c>
      <c r="F2517" s="35">
        <v>833</v>
      </c>
      <c r="G2517" s="35"/>
      <c r="H2517" s="35">
        <v>4295448</v>
      </c>
      <c r="I2517" s="34">
        <v>3920357</v>
      </c>
      <c r="J2517" s="34"/>
      <c r="K2517" s="72">
        <v>63075</v>
      </c>
      <c r="L2517" s="36">
        <f t="shared" si="1567"/>
        <v>225.12574061736026</v>
      </c>
      <c r="M2517" s="28">
        <f>IF(L2489=0,0,L2517/L2489*100)</f>
        <v>0</v>
      </c>
      <c r="N2517" s="37">
        <f>IF(L2516=0,"     －",IF(L2517=0,"     －",(L2517-L2516)/L2516*100))</f>
        <v>-3.0528876201468336</v>
      </c>
      <c r="O2517" s="29">
        <f t="shared" si="1564"/>
        <v>4658.8373101952275</v>
      </c>
      <c r="P2517" s="30">
        <f t="shared" si="1565"/>
        <v>68.41106290672451</v>
      </c>
      <c r="Q2517" s="6"/>
      <c r="R2517" s="7"/>
      <c r="S2517" s="8"/>
      <c r="T2517" s="9"/>
      <c r="U2517" s="51"/>
      <c r="V2517" s="1"/>
      <c r="W2517" s="1"/>
      <c r="X2517" s="1"/>
      <c r="Y2517" s="1"/>
      <c r="Z2517" s="1"/>
      <c r="AA2517" s="1"/>
      <c r="AB2517" s="1"/>
      <c r="AC2517" s="1"/>
      <c r="AD2517" s="1"/>
      <c r="AE2517" s="1"/>
    </row>
    <row r="2518" spans="1:31">
      <c r="A2518" s="1"/>
      <c r="B2518" s="31">
        <f t="shared" si="1566"/>
        <v>2019</v>
      </c>
      <c r="C2518" s="33">
        <v>76</v>
      </c>
      <c r="D2518" s="34"/>
      <c r="E2518" s="35">
        <v>1523</v>
      </c>
      <c r="F2518" s="35">
        <v>1381</v>
      </c>
      <c r="G2518" s="35"/>
      <c r="H2518" s="35">
        <v>7605690</v>
      </c>
      <c r="I2518" s="34">
        <v>6952047</v>
      </c>
      <c r="J2518" s="34"/>
      <c r="K2518" s="72">
        <v>108213</v>
      </c>
      <c r="L2518" s="36">
        <f t="shared" si="1567"/>
        <v>232.3448928335782</v>
      </c>
      <c r="M2518" s="28">
        <f>IF(L2489=0,0,L2518/L2489*100)</f>
        <v>0</v>
      </c>
      <c r="N2518" s="37">
        <f>IF(L2517=0,"     －",IF(L2518=0,"     －",(L2518-L2517)/L2517*100))</f>
        <v>3.206720029624742</v>
      </c>
      <c r="O2518" s="29">
        <f t="shared" si="1564"/>
        <v>4993.8870650032832</v>
      </c>
      <c r="P2518" s="30">
        <f t="shared" si="1565"/>
        <v>71.052527905449764</v>
      </c>
      <c r="Q2518" s="6"/>
      <c r="R2518" s="7"/>
      <c r="S2518" s="8"/>
      <c r="T2518" s="9"/>
      <c r="U2518" s="51"/>
      <c r="V2518" s="1"/>
      <c r="W2518" s="1"/>
      <c r="X2518" s="1"/>
      <c r="Y2518" s="1"/>
      <c r="Z2518" s="1"/>
      <c r="AA2518" s="1"/>
      <c r="AB2518" s="1"/>
      <c r="AC2518" s="1"/>
      <c r="AD2518" s="1"/>
      <c r="AE2518" s="1"/>
    </row>
    <row r="2519" spans="1:31">
      <c r="A2519" s="1"/>
      <c r="B2519" s="31">
        <f t="shared" si="1566"/>
        <v>2020</v>
      </c>
      <c r="C2519" s="33">
        <v>53</v>
      </c>
      <c r="D2519" s="34"/>
      <c r="E2519" s="35">
        <v>937</v>
      </c>
      <c r="F2519" s="35">
        <v>834</v>
      </c>
      <c r="G2519" s="35"/>
      <c r="H2519" s="35">
        <v>4859474</v>
      </c>
      <c r="I2519" s="34">
        <v>4361009</v>
      </c>
      <c r="J2519" s="34"/>
      <c r="K2519" s="72">
        <v>66051</v>
      </c>
      <c r="L2519" s="36">
        <f t="shared" si="1567"/>
        <v>243.2113360845407</v>
      </c>
      <c r="M2519" s="28">
        <f>IF(L2489=0,0,L2519/L2489*100)</f>
        <v>0</v>
      </c>
      <c r="N2519" s="37">
        <f t="shared" ref="N2519:N2523" si="1568">IF(L2518=0,"     －",IF(L2519=0,"     －",(L2519-L2518)/L2518*100))</f>
        <v>4.6768590944436284</v>
      </c>
      <c r="O2519" s="29">
        <f>IF(H2519=0,0,H2519/E2519)</f>
        <v>5186.204909284952</v>
      </c>
      <c r="P2519" s="30">
        <f>IF(K2519=0,0,K2519/E2519)</f>
        <v>70.491995731056562</v>
      </c>
      <c r="Q2519" s="6"/>
      <c r="R2519" s="7"/>
      <c r="S2519" s="8"/>
      <c r="T2519" s="9"/>
      <c r="U2519" s="51"/>
      <c r="V2519" s="1"/>
      <c r="W2519" s="1"/>
      <c r="X2519" s="1"/>
      <c r="Y2519" s="1"/>
      <c r="Z2519" s="1"/>
      <c r="AA2519" s="1"/>
      <c r="AB2519" s="1"/>
      <c r="AC2519" s="1"/>
      <c r="AD2519" s="1"/>
      <c r="AE2519" s="1"/>
    </row>
    <row r="2520" spans="1:31">
      <c r="A2520" s="1"/>
      <c r="B2520" s="31">
        <f t="shared" si="1566"/>
        <v>2021</v>
      </c>
      <c r="C2520" s="81">
        <v>68</v>
      </c>
      <c r="D2520" s="34"/>
      <c r="E2520" s="35">
        <v>982</v>
      </c>
      <c r="F2520" s="35">
        <v>951</v>
      </c>
      <c r="G2520" s="35"/>
      <c r="H2520" s="35">
        <v>5727244</v>
      </c>
      <c r="I2520" s="34">
        <v>5556634</v>
      </c>
      <c r="J2520" s="34"/>
      <c r="K2520" s="72">
        <v>68052</v>
      </c>
      <c r="L2520" s="36">
        <f t="shared" si="1567"/>
        <v>278.21384632810202</v>
      </c>
      <c r="M2520" s="28">
        <f>IF(L2489=0,0,L2520/L2489*100)</f>
        <v>0</v>
      </c>
      <c r="N2520" s="37">
        <f t="shared" si="1568"/>
        <v>14.391808707220118</v>
      </c>
      <c r="O2520" s="29">
        <f>IF(H2520=0,0,H2520/E2520)</f>
        <v>5832.2240325865578</v>
      </c>
      <c r="P2520" s="30">
        <f>IF(K2520=0,0,K2520/E2520)</f>
        <v>69.299389002036662</v>
      </c>
      <c r="Q2520" s="6"/>
      <c r="R2520" s="7"/>
      <c r="S2520" s="8"/>
      <c r="T2520" s="9"/>
      <c r="U2520" s="51"/>
      <c r="V2520" s="1"/>
      <c r="W2520" s="1"/>
      <c r="X2520" s="1"/>
      <c r="Y2520" s="1"/>
      <c r="Z2520" s="1"/>
      <c r="AA2520" s="1"/>
      <c r="AB2520" s="1"/>
      <c r="AC2520" s="1"/>
      <c r="AD2520" s="1"/>
      <c r="AE2520" s="1"/>
    </row>
    <row r="2521" spans="1:31">
      <c r="A2521" s="1"/>
      <c r="B2521" s="31">
        <f t="shared" si="1566"/>
        <v>2022</v>
      </c>
      <c r="C2521" s="81">
        <v>46</v>
      </c>
      <c r="D2521" s="34"/>
      <c r="E2521" s="35">
        <v>1199</v>
      </c>
      <c r="F2521" s="35">
        <v>1127</v>
      </c>
      <c r="G2521" s="35"/>
      <c r="H2521" s="35">
        <v>7879048</v>
      </c>
      <c r="I2521" s="34">
        <v>7499257</v>
      </c>
      <c r="J2521" s="34"/>
      <c r="K2521" s="72">
        <v>82627</v>
      </c>
      <c r="L2521" s="36">
        <f t="shared" si="1567"/>
        <v>315.22866977428686</v>
      </c>
      <c r="M2521" s="28">
        <f>IF(L2489=0,0,L2521/L2489*100)</f>
        <v>0</v>
      </c>
      <c r="N2521" s="37">
        <f t="shared" si="1568"/>
        <v>13.304450491846714</v>
      </c>
      <c r="O2521" s="29">
        <f>IF(H2521=0,0,H2521/E2521)</f>
        <v>6571.349457881568</v>
      </c>
      <c r="P2521" s="30">
        <f>IF(K2521=0,0,K2521/E2521)</f>
        <v>68.913261050875732</v>
      </c>
      <c r="Q2521" s="6"/>
      <c r="R2521" s="7"/>
      <c r="S2521" s="8"/>
      <c r="T2521" s="9"/>
      <c r="U2521" s="51"/>
      <c r="V2521" s="1"/>
      <c r="W2521" s="1"/>
      <c r="X2521" s="1"/>
      <c r="Y2521" s="1"/>
      <c r="Z2521" s="1"/>
      <c r="AA2521" s="1"/>
      <c r="AB2521" s="1"/>
      <c r="AC2521" s="1"/>
      <c r="AD2521" s="1"/>
      <c r="AE2521" s="1"/>
    </row>
    <row r="2522" spans="1:31">
      <c r="A2522" s="1"/>
      <c r="B2522" s="31">
        <f t="shared" si="1566"/>
        <v>2023</v>
      </c>
      <c r="C2522" s="81">
        <v>61</v>
      </c>
      <c r="D2522" s="34"/>
      <c r="E2522" s="35">
        <v>757</v>
      </c>
      <c r="F2522" s="35">
        <v>648</v>
      </c>
      <c r="G2522" s="35"/>
      <c r="H2522" s="35">
        <v>4070992</v>
      </c>
      <c r="I2522" s="34">
        <v>3568996</v>
      </c>
      <c r="J2522" s="34"/>
      <c r="K2522" s="72">
        <v>43800</v>
      </c>
      <c r="L2522" s="36">
        <f t="shared" si="1567"/>
        <v>307.25579757442921</v>
      </c>
      <c r="M2522" s="28">
        <f>IF(L2489=0,0,L2522/L2489*100)</f>
        <v>0</v>
      </c>
      <c r="N2522" s="37">
        <f t="shared" si="1568"/>
        <v>-2.5292344778051001</v>
      </c>
      <c r="O2522" s="29">
        <f>IF(H2522=0,0,H2522/E2522)</f>
        <v>5377.7965653896963</v>
      </c>
      <c r="P2522" s="30">
        <f>IF(K2522=0,0,K2522/E2522)</f>
        <v>57.859973579920741</v>
      </c>
      <c r="Q2522" s="6"/>
      <c r="R2522" s="7"/>
      <c r="S2522" s="8"/>
      <c r="T2522" s="9"/>
      <c r="U2522" s="51"/>
      <c r="V2522" s="1"/>
      <c r="W2522" s="1"/>
      <c r="X2522" s="1"/>
      <c r="Y2522" s="1"/>
      <c r="Z2522" s="1"/>
      <c r="AA2522" s="1"/>
      <c r="AB2522" s="1"/>
      <c r="AC2522" s="1"/>
      <c r="AD2522" s="1"/>
      <c r="AE2522" s="1"/>
    </row>
    <row r="2523" spans="1:31">
      <c r="A2523" s="1"/>
      <c r="B2523" s="31">
        <f t="shared" si="1566"/>
        <v>2024</v>
      </c>
      <c r="C2523" s="81">
        <v>46</v>
      </c>
      <c r="D2523" s="34"/>
      <c r="E2523" s="35">
        <v>389</v>
      </c>
      <c r="F2523" s="35">
        <v>367</v>
      </c>
      <c r="G2523" s="35"/>
      <c r="H2523" s="35">
        <v>3315826</v>
      </c>
      <c r="I2523" s="34">
        <v>3202478</v>
      </c>
      <c r="J2523" s="34"/>
      <c r="K2523" s="72">
        <v>25377</v>
      </c>
      <c r="L2523" s="36">
        <f t="shared" si="1567"/>
        <v>431.94196612207907</v>
      </c>
      <c r="M2523" s="28">
        <f>IF(L2489=0,0,L2523/L2489*100)</f>
        <v>0</v>
      </c>
      <c r="N2523" s="37">
        <f t="shared" si="1568"/>
        <v>40.580574730228172</v>
      </c>
      <c r="O2523" s="29">
        <f>IF(H2523=0,0,H2523/E2523)</f>
        <v>8523.9742930591256</v>
      </c>
      <c r="P2523" s="30">
        <f>IF(K2523=0,0,K2523/E2523)</f>
        <v>65.236503856041125</v>
      </c>
      <c r="Q2523" s="6"/>
      <c r="R2523" s="7"/>
      <c r="S2523" s="8"/>
      <c r="T2523" s="9"/>
      <c r="U2523" s="51"/>
      <c r="V2523" s="1"/>
      <c r="W2523" s="1"/>
      <c r="X2523" s="1"/>
      <c r="Y2523" s="1"/>
      <c r="Z2523" s="1"/>
      <c r="AA2523" s="1"/>
      <c r="AB2523" s="1"/>
      <c r="AC2523" s="1"/>
      <c r="AD2523" s="1"/>
      <c r="AE2523" s="1"/>
    </row>
    <row r="2524" spans="1:31">
      <c r="A2524" s="1"/>
      <c r="B2524" s="58" t="s">
        <v>102</v>
      </c>
      <c r="C2524" s="66"/>
      <c r="D2524" s="67"/>
      <c r="E2524" s="68"/>
      <c r="F2524" s="68"/>
      <c r="G2524" s="68"/>
      <c r="H2524" s="68"/>
      <c r="I2524" s="67"/>
      <c r="J2524" s="67"/>
      <c r="K2524" s="74"/>
      <c r="L2524" s="63">
        <f t="shared" si="1553"/>
        <v>0</v>
      </c>
      <c r="M2524" s="62">
        <v>100</v>
      </c>
      <c r="N2524" s="63"/>
      <c r="O2524" s="64">
        <f t="shared" si="1554"/>
        <v>0</v>
      </c>
      <c r="P2524" s="65">
        <f t="shared" si="1555"/>
        <v>0</v>
      </c>
      <c r="Q2524" s="6">
        <f t="shared" ref="Q2524:Q2537" si="1569">IF(F2524=0,0,F2524/E2524*100)</f>
        <v>0</v>
      </c>
      <c r="R2524" s="7">
        <f t="shared" ref="R2524:R2537" si="1570">IF(G2524=0,0,G2524/E2524*100)</f>
        <v>0</v>
      </c>
      <c r="S2524" s="8">
        <f t="shared" ref="S2524:S2537" si="1571">IF(I2524=0,0,I2524/H2524*100)</f>
        <v>0</v>
      </c>
      <c r="T2524" s="9">
        <f t="shared" ref="T2524:T2537" si="1572">E2524-F2524</f>
        <v>0</v>
      </c>
      <c r="U2524" s="51"/>
      <c r="V2524" s="1"/>
      <c r="W2524" s="1"/>
      <c r="X2524" s="1"/>
      <c r="Y2524" s="1"/>
      <c r="Z2524" s="1"/>
      <c r="AA2524" s="1"/>
      <c r="AB2524" s="1"/>
      <c r="AC2524" s="1"/>
      <c r="AD2524" s="1"/>
      <c r="AE2524" s="1"/>
    </row>
    <row r="2525" spans="1:31">
      <c r="A2525" s="1"/>
      <c r="B2525" s="31">
        <v>1991</v>
      </c>
      <c r="C2525" s="43"/>
      <c r="D2525" s="44"/>
      <c r="E2525" s="45"/>
      <c r="F2525" s="45"/>
      <c r="G2525" s="45"/>
      <c r="H2525" s="45"/>
      <c r="I2525" s="44"/>
      <c r="J2525" s="44"/>
      <c r="K2525" s="75"/>
      <c r="L2525" s="36">
        <f t="shared" si="1553"/>
        <v>0</v>
      </c>
      <c r="M2525" s="28">
        <f>IF(L$2524=0,0,L2525/L$2524*100)</f>
        <v>0</v>
      </c>
      <c r="N2525" s="37" t="str">
        <f t="shared" ref="N2525:N2539" si="1573">IF(L2524=0,"     －",IF(L2525=0,"     －",(L2525-L2524)/L2524*100))</f>
        <v xml:space="preserve">     －</v>
      </c>
      <c r="O2525" s="29">
        <f t="shared" si="1554"/>
        <v>0</v>
      </c>
      <c r="P2525" s="30">
        <f t="shared" si="1555"/>
        <v>0</v>
      </c>
      <c r="Q2525" s="6">
        <f t="shared" si="1569"/>
        <v>0</v>
      </c>
      <c r="R2525" s="7">
        <f t="shared" si="1570"/>
        <v>0</v>
      </c>
      <c r="S2525" s="8">
        <f t="shared" si="1571"/>
        <v>0</v>
      </c>
      <c r="T2525" s="9">
        <f t="shared" si="1572"/>
        <v>0</v>
      </c>
      <c r="U2525" s="51"/>
      <c r="V2525" s="1"/>
      <c r="W2525" s="1"/>
      <c r="X2525" s="1"/>
      <c r="Y2525" s="1"/>
      <c r="Z2525" s="1"/>
      <c r="AA2525" s="1"/>
      <c r="AB2525" s="1"/>
      <c r="AC2525" s="1"/>
      <c r="AD2525" s="1"/>
      <c r="AE2525" s="1"/>
    </row>
    <row r="2526" spans="1:31">
      <c r="A2526" s="1"/>
      <c r="B2526" s="31">
        <v>1992</v>
      </c>
      <c r="C2526" s="43"/>
      <c r="D2526" s="44"/>
      <c r="E2526" s="45"/>
      <c r="F2526" s="45"/>
      <c r="G2526" s="45"/>
      <c r="H2526" s="45"/>
      <c r="I2526" s="44"/>
      <c r="J2526" s="44"/>
      <c r="K2526" s="75"/>
      <c r="L2526" s="36">
        <f t="shared" si="1553"/>
        <v>0</v>
      </c>
      <c r="M2526" s="28">
        <f t="shared" ref="M2526:M2540" si="1574">IF(L$2524=0,0,L2526/L$2524*100)</f>
        <v>0</v>
      </c>
      <c r="N2526" s="37" t="str">
        <f t="shared" si="1573"/>
        <v xml:space="preserve">     －</v>
      </c>
      <c r="O2526" s="29">
        <f t="shared" si="1554"/>
        <v>0</v>
      </c>
      <c r="P2526" s="30">
        <f t="shared" si="1555"/>
        <v>0</v>
      </c>
      <c r="Q2526" s="6">
        <f t="shared" si="1569"/>
        <v>0</v>
      </c>
      <c r="R2526" s="7">
        <f t="shared" si="1570"/>
        <v>0</v>
      </c>
      <c r="S2526" s="8">
        <f t="shared" si="1571"/>
        <v>0</v>
      </c>
      <c r="T2526" s="9">
        <f t="shared" si="1572"/>
        <v>0</v>
      </c>
      <c r="U2526" s="51"/>
      <c r="V2526" s="1"/>
      <c r="W2526" s="1"/>
      <c r="X2526" s="1"/>
      <c r="Y2526" s="1"/>
      <c r="Z2526" s="1"/>
      <c r="AA2526" s="1"/>
      <c r="AB2526" s="1"/>
      <c r="AC2526" s="1"/>
      <c r="AD2526" s="1"/>
      <c r="AE2526" s="1"/>
    </row>
    <row r="2527" spans="1:31">
      <c r="A2527" s="1"/>
      <c r="B2527" s="31">
        <v>1993</v>
      </c>
      <c r="C2527" s="43"/>
      <c r="D2527" s="44"/>
      <c r="E2527" s="45"/>
      <c r="F2527" s="45"/>
      <c r="G2527" s="45"/>
      <c r="H2527" s="45"/>
      <c r="I2527" s="44"/>
      <c r="J2527" s="44"/>
      <c r="K2527" s="75"/>
      <c r="L2527" s="36">
        <f t="shared" si="1553"/>
        <v>0</v>
      </c>
      <c r="M2527" s="28">
        <f t="shared" si="1574"/>
        <v>0</v>
      </c>
      <c r="N2527" s="37" t="str">
        <f t="shared" si="1573"/>
        <v xml:space="preserve">     －</v>
      </c>
      <c r="O2527" s="29">
        <f t="shared" si="1554"/>
        <v>0</v>
      </c>
      <c r="P2527" s="30">
        <f t="shared" si="1555"/>
        <v>0</v>
      </c>
      <c r="Q2527" s="6">
        <f t="shared" si="1569"/>
        <v>0</v>
      </c>
      <c r="R2527" s="7">
        <f t="shared" si="1570"/>
        <v>0</v>
      </c>
      <c r="S2527" s="8">
        <f t="shared" si="1571"/>
        <v>0</v>
      </c>
      <c r="T2527" s="9">
        <f t="shared" si="1572"/>
        <v>0</v>
      </c>
      <c r="U2527" s="51"/>
      <c r="V2527" s="1"/>
      <c r="W2527" s="1"/>
      <c r="X2527" s="1"/>
      <c r="Y2527" s="1"/>
      <c r="Z2527" s="1"/>
      <c r="AA2527" s="1"/>
      <c r="AB2527" s="1"/>
      <c r="AC2527" s="1"/>
      <c r="AD2527" s="1"/>
      <c r="AE2527" s="1"/>
    </row>
    <row r="2528" spans="1:31">
      <c r="A2528" s="1"/>
      <c r="B2528" s="31">
        <v>1994</v>
      </c>
      <c r="C2528" s="43"/>
      <c r="D2528" s="44"/>
      <c r="E2528" s="45"/>
      <c r="F2528" s="45"/>
      <c r="G2528" s="45"/>
      <c r="H2528" s="45"/>
      <c r="I2528" s="44"/>
      <c r="J2528" s="44"/>
      <c r="K2528" s="75"/>
      <c r="L2528" s="36">
        <f t="shared" si="1553"/>
        <v>0</v>
      </c>
      <c r="M2528" s="28">
        <f t="shared" si="1574"/>
        <v>0</v>
      </c>
      <c r="N2528" s="37" t="str">
        <f t="shared" si="1573"/>
        <v xml:space="preserve">     －</v>
      </c>
      <c r="O2528" s="29">
        <f t="shared" si="1554"/>
        <v>0</v>
      </c>
      <c r="P2528" s="30">
        <f t="shared" si="1555"/>
        <v>0</v>
      </c>
      <c r="Q2528" s="6">
        <f t="shared" si="1569"/>
        <v>0</v>
      </c>
      <c r="R2528" s="7">
        <f t="shared" si="1570"/>
        <v>0</v>
      </c>
      <c r="S2528" s="8">
        <f t="shared" si="1571"/>
        <v>0</v>
      </c>
      <c r="T2528" s="9">
        <f t="shared" si="1572"/>
        <v>0</v>
      </c>
      <c r="U2528" s="51"/>
      <c r="V2528" s="1"/>
      <c r="W2528" s="1"/>
      <c r="X2528" s="1"/>
      <c r="Y2528" s="1"/>
      <c r="Z2528" s="1"/>
      <c r="AA2528" s="1"/>
      <c r="AB2528" s="1"/>
      <c r="AC2528" s="1"/>
      <c r="AD2528" s="1"/>
      <c r="AE2528" s="1"/>
    </row>
    <row r="2529" spans="1:31">
      <c r="A2529" s="1"/>
      <c r="B2529" s="31">
        <v>1995</v>
      </c>
      <c r="C2529" s="43"/>
      <c r="D2529" s="44"/>
      <c r="E2529" s="45"/>
      <c r="F2529" s="45"/>
      <c r="G2529" s="45"/>
      <c r="H2529" s="45"/>
      <c r="I2529" s="44"/>
      <c r="J2529" s="44"/>
      <c r="K2529" s="75"/>
      <c r="L2529" s="36">
        <f t="shared" si="1553"/>
        <v>0</v>
      </c>
      <c r="M2529" s="28">
        <f t="shared" si="1574"/>
        <v>0</v>
      </c>
      <c r="N2529" s="37" t="str">
        <f t="shared" si="1573"/>
        <v xml:space="preserve">     －</v>
      </c>
      <c r="O2529" s="29">
        <f t="shared" si="1554"/>
        <v>0</v>
      </c>
      <c r="P2529" s="30">
        <f t="shared" si="1555"/>
        <v>0</v>
      </c>
      <c r="Q2529" s="6">
        <f t="shared" si="1569"/>
        <v>0</v>
      </c>
      <c r="R2529" s="7">
        <f t="shared" si="1570"/>
        <v>0</v>
      </c>
      <c r="S2529" s="8">
        <f t="shared" si="1571"/>
        <v>0</v>
      </c>
      <c r="T2529" s="9">
        <f t="shared" si="1572"/>
        <v>0</v>
      </c>
      <c r="U2529" s="51"/>
      <c r="V2529" s="1"/>
      <c r="W2529" s="1"/>
      <c r="X2529" s="1"/>
      <c r="Y2529" s="1"/>
      <c r="Z2529" s="1"/>
      <c r="AA2529" s="1"/>
      <c r="AB2529" s="1"/>
      <c r="AC2529" s="1"/>
      <c r="AD2529" s="1"/>
      <c r="AE2529" s="1"/>
    </row>
    <row r="2530" spans="1:31">
      <c r="A2530" s="1"/>
      <c r="B2530" s="31">
        <v>1996</v>
      </c>
      <c r="C2530" s="43"/>
      <c r="D2530" s="44"/>
      <c r="E2530" s="45"/>
      <c r="F2530" s="45"/>
      <c r="G2530" s="45"/>
      <c r="H2530" s="45"/>
      <c r="I2530" s="44"/>
      <c r="J2530" s="44"/>
      <c r="K2530" s="75"/>
      <c r="L2530" s="36">
        <f t="shared" si="1553"/>
        <v>0</v>
      </c>
      <c r="M2530" s="28">
        <f t="shared" si="1574"/>
        <v>0</v>
      </c>
      <c r="N2530" s="37" t="str">
        <f t="shared" si="1573"/>
        <v xml:space="preserve">     －</v>
      </c>
      <c r="O2530" s="29">
        <f t="shared" si="1554"/>
        <v>0</v>
      </c>
      <c r="P2530" s="30">
        <f t="shared" si="1555"/>
        <v>0</v>
      </c>
      <c r="Q2530" s="6">
        <f t="shared" si="1569"/>
        <v>0</v>
      </c>
      <c r="R2530" s="7">
        <f t="shared" si="1570"/>
        <v>0</v>
      </c>
      <c r="S2530" s="8">
        <f t="shared" si="1571"/>
        <v>0</v>
      </c>
      <c r="T2530" s="9">
        <f t="shared" si="1572"/>
        <v>0</v>
      </c>
      <c r="U2530" s="51"/>
      <c r="V2530" s="1"/>
      <c r="W2530" s="1"/>
      <c r="X2530" s="1"/>
      <c r="Y2530" s="1"/>
      <c r="Z2530" s="1"/>
      <c r="AA2530" s="1"/>
      <c r="AB2530" s="1"/>
      <c r="AC2530" s="1"/>
      <c r="AD2530" s="1"/>
      <c r="AE2530" s="1"/>
    </row>
    <row r="2531" spans="1:31">
      <c r="A2531" s="1"/>
      <c r="B2531" s="31">
        <v>1997</v>
      </c>
      <c r="C2531" s="43"/>
      <c r="D2531" s="46"/>
      <c r="E2531" s="45"/>
      <c r="F2531" s="45"/>
      <c r="G2531" s="45"/>
      <c r="H2531" s="45"/>
      <c r="I2531" s="44"/>
      <c r="J2531" s="44"/>
      <c r="K2531" s="75"/>
      <c r="L2531" s="36">
        <f t="shared" si="1553"/>
        <v>0</v>
      </c>
      <c r="M2531" s="28">
        <f t="shared" si="1574"/>
        <v>0</v>
      </c>
      <c r="N2531" s="37" t="str">
        <f t="shared" si="1573"/>
        <v xml:space="preserve">     －</v>
      </c>
      <c r="O2531" s="29">
        <f t="shared" si="1554"/>
        <v>0</v>
      </c>
      <c r="P2531" s="30">
        <f t="shared" si="1555"/>
        <v>0</v>
      </c>
      <c r="Q2531" s="6">
        <f t="shared" si="1569"/>
        <v>0</v>
      </c>
      <c r="R2531" s="7">
        <f t="shared" si="1570"/>
        <v>0</v>
      </c>
      <c r="S2531" s="8">
        <f t="shared" si="1571"/>
        <v>0</v>
      </c>
      <c r="T2531" s="9">
        <f t="shared" si="1572"/>
        <v>0</v>
      </c>
      <c r="U2531" s="51"/>
      <c r="V2531" s="1"/>
      <c r="W2531" s="1"/>
      <c r="X2531" s="1"/>
      <c r="Y2531" s="1"/>
      <c r="Z2531" s="1"/>
      <c r="AA2531" s="1"/>
      <c r="AB2531" s="1"/>
      <c r="AC2531" s="1"/>
      <c r="AD2531" s="1"/>
      <c r="AE2531" s="1"/>
    </row>
    <row r="2532" spans="1:31">
      <c r="A2532" s="1"/>
      <c r="B2532" s="31">
        <v>1998</v>
      </c>
      <c r="C2532" s="43"/>
      <c r="D2532" s="44"/>
      <c r="E2532" s="45"/>
      <c r="F2532" s="45"/>
      <c r="G2532" s="45"/>
      <c r="H2532" s="45"/>
      <c r="I2532" s="44"/>
      <c r="J2532" s="44"/>
      <c r="K2532" s="75"/>
      <c r="L2532" s="36">
        <f t="shared" si="1553"/>
        <v>0</v>
      </c>
      <c r="M2532" s="28">
        <f t="shared" si="1574"/>
        <v>0</v>
      </c>
      <c r="N2532" s="37" t="str">
        <f t="shared" si="1573"/>
        <v xml:space="preserve">     －</v>
      </c>
      <c r="O2532" s="29">
        <f t="shared" si="1554"/>
        <v>0</v>
      </c>
      <c r="P2532" s="30">
        <f t="shared" si="1555"/>
        <v>0</v>
      </c>
      <c r="Q2532" s="6">
        <f t="shared" si="1569"/>
        <v>0</v>
      </c>
      <c r="R2532" s="7">
        <f t="shared" si="1570"/>
        <v>0</v>
      </c>
      <c r="S2532" s="8">
        <f t="shared" si="1571"/>
        <v>0</v>
      </c>
      <c r="T2532" s="9">
        <f t="shared" si="1572"/>
        <v>0</v>
      </c>
      <c r="U2532" s="51"/>
      <c r="V2532" s="1"/>
      <c r="W2532" s="1"/>
      <c r="X2532" s="1"/>
      <c r="Y2532" s="1"/>
      <c r="Z2532" s="1"/>
      <c r="AA2532" s="1"/>
      <c r="AB2532" s="1"/>
      <c r="AC2532" s="1"/>
      <c r="AD2532" s="1"/>
      <c r="AE2532" s="1"/>
    </row>
    <row r="2533" spans="1:31">
      <c r="A2533" s="1"/>
      <c r="B2533" s="32">
        <v>1999</v>
      </c>
      <c r="C2533" s="43"/>
      <c r="D2533" s="44"/>
      <c r="E2533" s="45"/>
      <c r="F2533" s="45"/>
      <c r="G2533" s="45"/>
      <c r="H2533" s="45"/>
      <c r="I2533" s="44"/>
      <c r="J2533" s="44"/>
      <c r="K2533" s="75"/>
      <c r="L2533" s="36">
        <f t="shared" si="1553"/>
        <v>0</v>
      </c>
      <c r="M2533" s="28">
        <f t="shared" si="1574"/>
        <v>0</v>
      </c>
      <c r="N2533" s="37" t="str">
        <f t="shared" si="1573"/>
        <v xml:space="preserve">     －</v>
      </c>
      <c r="O2533" s="29">
        <f t="shared" si="1554"/>
        <v>0</v>
      </c>
      <c r="P2533" s="30">
        <f t="shared" si="1555"/>
        <v>0</v>
      </c>
      <c r="Q2533" s="6">
        <f t="shared" si="1569"/>
        <v>0</v>
      </c>
      <c r="R2533" s="7">
        <f t="shared" si="1570"/>
        <v>0</v>
      </c>
      <c r="S2533" s="8">
        <f t="shared" si="1571"/>
        <v>0</v>
      </c>
      <c r="T2533" s="9">
        <f t="shared" si="1572"/>
        <v>0</v>
      </c>
      <c r="U2533" s="51"/>
      <c r="V2533" s="1"/>
      <c r="W2533" s="1"/>
      <c r="X2533" s="1"/>
      <c r="Y2533" s="1"/>
      <c r="Z2533" s="1"/>
      <c r="AA2533" s="1"/>
      <c r="AB2533" s="1"/>
      <c r="AC2533" s="1"/>
      <c r="AD2533" s="1"/>
      <c r="AE2533" s="1"/>
    </row>
    <row r="2534" spans="1:31">
      <c r="A2534" s="1"/>
      <c r="B2534" s="32">
        <v>2000</v>
      </c>
      <c r="C2534" s="43"/>
      <c r="D2534" s="44"/>
      <c r="E2534" s="45"/>
      <c r="F2534" s="45"/>
      <c r="G2534" s="45"/>
      <c r="H2534" s="45"/>
      <c r="I2534" s="44"/>
      <c r="J2534" s="44"/>
      <c r="K2534" s="75"/>
      <c r="L2534" s="36">
        <f t="shared" si="1553"/>
        <v>0</v>
      </c>
      <c r="M2534" s="28">
        <f t="shared" si="1574"/>
        <v>0</v>
      </c>
      <c r="N2534" s="37" t="str">
        <f t="shared" si="1573"/>
        <v xml:space="preserve">     －</v>
      </c>
      <c r="O2534" s="29">
        <f t="shared" si="1554"/>
        <v>0</v>
      </c>
      <c r="P2534" s="30">
        <f t="shared" si="1555"/>
        <v>0</v>
      </c>
      <c r="Q2534" s="6">
        <f t="shared" si="1569"/>
        <v>0</v>
      </c>
      <c r="R2534" s="7">
        <f t="shared" si="1570"/>
        <v>0</v>
      </c>
      <c r="S2534" s="8">
        <f t="shared" si="1571"/>
        <v>0</v>
      </c>
      <c r="T2534" s="9">
        <f t="shared" si="1572"/>
        <v>0</v>
      </c>
      <c r="U2534" s="51"/>
      <c r="V2534" s="1"/>
      <c r="W2534" s="1"/>
      <c r="X2534" s="1"/>
      <c r="Y2534" s="1"/>
      <c r="Z2534" s="1"/>
      <c r="AA2534" s="1"/>
      <c r="AB2534" s="1"/>
      <c r="AC2534" s="1"/>
      <c r="AD2534" s="1"/>
      <c r="AE2534" s="1"/>
    </row>
    <row r="2535" spans="1:31">
      <c r="A2535" s="1"/>
      <c r="B2535" s="32" t="s">
        <v>103</v>
      </c>
      <c r="C2535" s="43">
        <v>70</v>
      </c>
      <c r="D2535" s="44"/>
      <c r="E2535" s="45">
        <v>1930</v>
      </c>
      <c r="F2535" s="45">
        <v>1773</v>
      </c>
      <c r="G2535" s="45">
        <v>1601</v>
      </c>
      <c r="H2535" s="45">
        <v>6949220</v>
      </c>
      <c r="I2535" s="44">
        <v>6379929</v>
      </c>
      <c r="J2535" s="44"/>
      <c r="K2535" s="75">
        <v>149747</v>
      </c>
      <c r="L2535" s="36">
        <f t="shared" si="1553"/>
        <v>153.40936707646898</v>
      </c>
      <c r="M2535" s="28">
        <f t="shared" si="1574"/>
        <v>0</v>
      </c>
      <c r="N2535" s="37" t="str">
        <f t="shared" si="1573"/>
        <v xml:space="preserve">     －</v>
      </c>
      <c r="O2535" s="29">
        <f t="shared" si="1554"/>
        <v>3600.6321243523316</v>
      </c>
      <c r="P2535" s="30">
        <f t="shared" si="1555"/>
        <v>77.589119170984461</v>
      </c>
      <c r="Q2535" s="6">
        <f t="shared" si="1569"/>
        <v>91.865284974093271</v>
      </c>
      <c r="R2535" s="7">
        <f t="shared" si="1570"/>
        <v>82.953367875647672</v>
      </c>
      <c r="S2535" s="8">
        <f t="shared" si="1571"/>
        <v>91.807843182400333</v>
      </c>
      <c r="T2535" s="9">
        <f t="shared" si="1572"/>
        <v>157</v>
      </c>
      <c r="U2535" s="51"/>
      <c r="V2535" s="1"/>
      <c r="W2535" s="1"/>
      <c r="X2535" s="1"/>
      <c r="Y2535" s="1"/>
      <c r="Z2535" s="1"/>
      <c r="AA2535" s="1"/>
      <c r="AB2535" s="1"/>
      <c r="AC2535" s="1"/>
      <c r="AD2535" s="1"/>
      <c r="AE2535" s="1"/>
    </row>
    <row r="2536" spans="1:31">
      <c r="A2536" s="1"/>
      <c r="B2536" s="32">
        <v>2002</v>
      </c>
      <c r="C2536" s="43">
        <f t="shared" ref="C2536:K2536" si="1575">C2396+C2501</f>
        <v>113</v>
      </c>
      <c r="D2536" s="44">
        <f t="shared" si="1575"/>
        <v>0</v>
      </c>
      <c r="E2536" s="45">
        <f t="shared" si="1575"/>
        <v>3110</v>
      </c>
      <c r="F2536" s="45">
        <f t="shared" si="1575"/>
        <v>2821</v>
      </c>
      <c r="G2536" s="45">
        <f t="shared" si="1575"/>
        <v>2492</v>
      </c>
      <c r="H2536" s="45">
        <f t="shared" si="1575"/>
        <v>11799738</v>
      </c>
      <c r="I2536" s="44">
        <f t="shared" si="1575"/>
        <v>10797891</v>
      </c>
      <c r="J2536" s="44">
        <f t="shared" si="1575"/>
        <v>0</v>
      </c>
      <c r="K2536" s="75">
        <f t="shared" si="1575"/>
        <v>255138</v>
      </c>
      <c r="L2536" s="36">
        <f t="shared" si="1553"/>
        <v>152.88721353008961</v>
      </c>
      <c r="M2536" s="28">
        <f t="shared" si="1574"/>
        <v>0</v>
      </c>
      <c r="N2536" s="37">
        <f t="shared" si="1573"/>
        <v>-0.34036614343053567</v>
      </c>
      <c r="O2536" s="29">
        <f t="shared" si="1554"/>
        <v>3794.1279742765273</v>
      </c>
      <c r="P2536" s="30">
        <f t="shared" si="1555"/>
        <v>82.037942122186493</v>
      </c>
      <c r="Q2536" s="6">
        <f t="shared" si="1569"/>
        <v>90.707395498392287</v>
      </c>
      <c r="R2536" s="7">
        <f t="shared" si="1570"/>
        <v>80.128617363344063</v>
      </c>
      <c r="S2536" s="8">
        <f t="shared" si="1571"/>
        <v>91.509582670394877</v>
      </c>
      <c r="T2536" s="9">
        <f t="shared" si="1572"/>
        <v>289</v>
      </c>
      <c r="U2536" s="51"/>
      <c r="V2536" s="1"/>
      <c r="W2536" s="1"/>
      <c r="X2536" s="1"/>
      <c r="Y2536" s="1"/>
      <c r="Z2536" s="1"/>
      <c r="AA2536" s="1"/>
      <c r="AB2536" s="1"/>
      <c r="AC2536" s="1"/>
      <c r="AD2536" s="1"/>
      <c r="AE2536" s="1"/>
    </row>
    <row r="2537" spans="1:31">
      <c r="A2537" s="1"/>
      <c r="B2537" s="31">
        <f t="shared" ref="B2537:B2558" si="1576">B2536+1</f>
        <v>2003</v>
      </c>
      <c r="C2537" s="43">
        <f t="shared" ref="C2537:K2537" si="1577">C2397+C2502</f>
        <v>91</v>
      </c>
      <c r="D2537" s="44">
        <f t="shared" si="1577"/>
        <v>0</v>
      </c>
      <c r="E2537" s="45">
        <f t="shared" si="1577"/>
        <v>2417</v>
      </c>
      <c r="F2537" s="45">
        <f t="shared" si="1577"/>
        <v>2156</v>
      </c>
      <c r="G2537" s="45">
        <f t="shared" si="1577"/>
        <v>0</v>
      </c>
      <c r="H2537" s="45">
        <f t="shared" si="1577"/>
        <v>8538624</v>
      </c>
      <c r="I2537" s="44">
        <f t="shared" si="1577"/>
        <v>7667445</v>
      </c>
      <c r="J2537" s="44">
        <f t="shared" si="1577"/>
        <v>0</v>
      </c>
      <c r="K2537" s="75">
        <f t="shared" si="1577"/>
        <v>189539</v>
      </c>
      <c r="L2537" s="36">
        <f t="shared" si="1553"/>
        <v>148.92350622679237</v>
      </c>
      <c r="M2537" s="28">
        <f t="shared" si="1574"/>
        <v>0</v>
      </c>
      <c r="N2537" s="37">
        <f t="shared" si="1573"/>
        <v>-2.5925695234920001</v>
      </c>
      <c r="O2537" s="29">
        <f t="shared" si="1554"/>
        <v>3532.7364501448078</v>
      </c>
      <c r="P2537" s="30">
        <f t="shared" si="1555"/>
        <v>78.419114604882083</v>
      </c>
      <c r="Q2537" s="15">
        <f t="shared" si="1569"/>
        <v>89.201489449731071</v>
      </c>
      <c r="R2537" s="16">
        <f t="shared" si="1570"/>
        <v>0</v>
      </c>
      <c r="S2537" s="17">
        <f t="shared" si="1571"/>
        <v>89.797196831714331</v>
      </c>
      <c r="T2537" s="18">
        <f t="shared" si="1572"/>
        <v>261</v>
      </c>
      <c r="U2537" s="51"/>
      <c r="V2537" s="1"/>
      <c r="W2537" s="1"/>
      <c r="X2537" s="1"/>
      <c r="Y2537" s="1"/>
      <c r="Z2537" s="1"/>
      <c r="AA2537" s="1"/>
      <c r="AB2537" s="1"/>
      <c r="AC2537" s="1"/>
      <c r="AD2537" s="1"/>
      <c r="AE2537" s="1"/>
    </row>
    <row r="2538" spans="1:31">
      <c r="A2538" s="1"/>
      <c r="B2538" s="31">
        <f t="shared" si="1576"/>
        <v>2004</v>
      </c>
      <c r="C2538" s="43">
        <f t="shared" ref="C2538:K2538" si="1578">C2398+C2503</f>
        <v>69</v>
      </c>
      <c r="D2538" s="44">
        <f t="shared" si="1578"/>
        <v>0</v>
      </c>
      <c r="E2538" s="45">
        <f t="shared" si="1578"/>
        <v>2105</v>
      </c>
      <c r="F2538" s="45">
        <f t="shared" si="1578"/>
        <v>2005</v>
      </c>
      <c r="G2538" s="45">
        <f t="shared" si="1578"/>
        <v>0</v>
      </c>
      <c r="H2538" s="45">
        <f t="shared" si="1578"/>
        <v>7550479</v>
      </c>
      <c r="I2538" s="44">
        <f t="shared" si="1578"/>
        <v>7199841</v>
      </c>
      <c r="J2538" s="44">
        <f t="shared" si="1578"/>
        <v>0</v>
      </c>
      <c r="K2538" s="75">
        <f t="shared" si="1578"/>
        <v>158438</v>
      </c>
      <c r="L2538" s="36">
        <f t="shared" si="1553"/>
        <v>157.53936851399286</v>
      </c>
      <c r="M2538" s="28">
        <f t="shared" si="1574"/>
        <v>0</v>
      </c>
      <c r="N2538" s="37">
        <f t="shared" si="1573"/>
        <v>5.7854280398687203</v>
      </c>
      <c r="O2538" s="29">
        <f t="shared" si="1554"/>
        <v>3586.9258907363419</v>
      </c>
      <c r="P2538" s="30">
        <f t="shared" si="1555"/>
        <v>75.267458432304039</v>
      </c>
      <c r="Q2538" s="6"/>
      <c r="R2538" s="7"/>
      <c r="S2538" s="8"/>
      <c r="T2538" s="9"/>
      <c r="U2538" s="51"/>
      <c r="V2538" s="1"/>
      <c r="W2538" s="1"/>
      <c r="X2538" s="1"/>
      <c r="Y2538" s="1"/>
      <c r="Z2538" s="1"/>
      <c r="AA2538" s="1"/>
      <c r="AB2538" s="1"/>
      <c r="AC2538" s="1"/>
      <c r="AD2538" s="1"/>
      <c r="AE2538" s="1"/>
    </row>
    <row r="2539" spans="1:31">
      <c r="A2539" s="1"/>
      <c r="B2539" s="31">
        <f t="shared" si="1576"/>
        <v>2005</v>
      </c>
      <c r="C2539" s="43">
        <f t="shared" ref="C2539:K2539" si="1579">C2399+C2504</f>
        <v>62</v>
      </c>
      <c r="D2539" s="44">
        <f t="shared" si="1579"/>
        <v>0</v>
      </c>
      <c r="E2539" s="45">
        <f t="shared" si="1579"/>
        <v>2149</v>
      </c>
      <c r="F2539" s="45">
        <f t="shared" si="1579"/>
        <v>2049</v>
      </c>
      <c r="G2539" s="45">
        <f t="shared" si="1579"/>
        <v>0</v>
      </c>
      <c r="H2539" s="45">
        <f t="shared" si="1579"/>
        <v>7825199</v>
      </c>
      <c r="I2539" s="44">
        <f t="shared" si="1579"/>
        <v>7464107</v>
      </c>
      <c r="J2539" s="44">
        <f t="shared" si="1579"/>
        <v>0</v>
      </c>
      <c r="K2539" s="75">
        <f t="shared" si="1579"/>
        <v>161388</v>
      </c>
      <c r="L2539" s="36">
        <f t="shared" si="1553"/>
        <v>160.28692560921507</v>
      </c>
      <c r="M2539" s="28">
        <f t="shared" si="1574"/>
        <v>0</v>
      </c>
      <c r="N2539" s="37">
        <f t="shared" si="1573"/>
        <v>1.7440447560116874</v>
      </c>
      <c r="O2539" s="29">
        <f t="shared" si="1554"/>
        <v>3641.3210795718937</v>
      </c>
      <c r="P2539" s="30">
        <f t="shared" si="1555"/>
        <v>75.099115867845512</v>
      </c>
      <c r="Q2539" s="6"/>
      <c r="R2539" s="7"/>
      <c r="S2539" s="8"/>
      <c r="T2539" s="9"/>
      <c r="U2539" s="51"/>
      <c r="V2539" s="1"/>
      <c r="W2539" s="1"/>
      <c r="X2539" s="1"/>
      <c r="Y2539" s="1"/>
      <c r="Z2539" s="1"/>
      <c r="AA2539" s="1"/>
      <c r="AB2539" s="1"/>
      <c r="AC2539" s="1"/>
      <c r="AD2539" s="1"/>
      <c r="AE2539" s="1"/>
    </row>
    <row r="2540" spans="1:31">
      <c r="A2540" s="1"/>
      <c r="B2540" s="31">
        <f t="shared" si="1576"/>
        <v>2006</v>
      </c>
      <c r="C2540" s="43">
        <f t="shared" ref="C2540:K2540" si="1580">C2400+C2505</f>
        <v>94</v>
      </c>
      <c r="D2540" s="44">
        <f t="shared" si="1580"/>
        <v>0</v>
      </c>
      <c r="E2540" s="45">
        <f t="shared" si="1580"/>
        <v>3169</v>
      </c>
      <c r="F2540" s="45">
        <f t="shared" si="1580"/>
        <v>2888</v>
      </c>
      <c r="G2540" s="45">
        <f t="shared" si="1580"/>
        <v>0</v>
      </c>
      <c r="H2540" s="45">
        <f t="shared" si="1580"/>
        <v>12234074</v>
      </c>
      <c r="I2540" s="44">
        <f t="shared" si="1580"/>
        <v>11106620</v>
      </c>
      <c r="J2540" s="44">
        <f t="shared" si="1580"/>
        <v>0</v>
      </c>
      <c r="K2540" s="75">
        <f t="shared" si="1580"/>
        <v>244977</v>
      </c>
      <c r="L2540" s="36">
        <f t="shared" ref="L2540:L2545" si="1581">IF(H2540=0,0,H2540/K2540*3.30578)</f>
        <v>165.08960901521368</v>
      </c>
      <c r="M2540" s="28">
        <f t="shared" si="1574"/>
        <v>0</v>
      </c>
      <c r="N2540" s="37">
        <f t="shared" ref="N2540:N2545" si="1582">IF(L2539=0,"     －",IF(L2540=0,"     －",(L2540-L2539)/L2539*100))</f>
        <v>2.9963039017341386</v>
      </c>
      <c r="O2540" s="29">
        <f t="shared" ref="O2540:O2545" si="1583">IF(H2540=0,0,H2540/E2540)</f>
        <v>3860.5471757652258</v>
      </c>
      <c r="P2540" s="30">
        <f t="shared" ref="P2540:P2545" si="1584">IF(K2540=0,0,K2540/E2540)</f>
        <v>77.304196907541808</v>
      </c>
      <c r="Q2540" s="6"/>
      <c r="R2540" s="7"/>
      <c r="S2540" s="8"/>
      <c r="T2540" s="9"/>
      <c r="U2540" s="51"/>
      <c r="V2540" s="1"/>
      <c r="W2540" s="1"/>
      <c r="X2540" s="1"/>
      <c r="Y2540" s="1"/>
      <c r="Z2540" s="1"/>
      <c r="AA2540" s="1"/>
      <c r="AB2540" s="1"/>
      <c r="AC2540" s="1"/>
      <c r="AD2540" s="1"/>
      <c r="AE2540" s="1"/>
    </row>
    <row r="2541" spans="1:31">
      <c r="A2541" s="1"/>
      <c r="B2541" s="31">
        <f t="shared" si="1576"/>
        <v>2007</v>
      </c>
      <c r="C2541" s="43">
        <f t="shared" ref="C2541:K2541" si="1585">C2401+C2506</f>
        <v>103</v>
      </c>
      <c r="D2541" s="44">
        <f t="shared" si="1585"/>
        <v>0</v>
      </c>
      <c r="E2541" s="45">
        <f t="shared" si="1585"/>
        <v>2704</v>
      </c>
      <c r="F2541" s="45">
        <f t="shared" si="1585"/>
        <v>2483</v>
      </c>
      <c r="G2541" s="45">
        <f t="shared" si="1585"/>
        <v>0</v>
      </c>
      <c r="H2541" s="45">
        <f t="shared" si="1585"/>
        <v>11101605</v>
      </c>
      <c r="I2541" s="44">
        <f t="shared" si="1585"/>
        <v>10241827</v>
      </c>
      <c r="J2541" s="44">
        <f t="shared" si="1585"/>
        <v>0</v>
      </c>
      <c r="K2541" s="75">
        <f t="shared" si="1585"/>
        <v>203087</v>
      </c>
      <c r="L2541" s="36">
        <f t="shared" si="1581"/>
        <v>180.70808952271688</v>
      </c>
      <c r="M2541" s="28">
        <f t="shared" ref="M2541:M2546" si="1586">IF(L$2524=0,0,L2541/L$2524*100)</f>
        <v>0</v>
      </c>
      <c r="N2541" s="37">
        <f t="shared" si="1582"/>
        <v>9.4606078484708789</v>
      </c>
      <c r="O2541" s="29">
        <f t="shared" si="1583"/>
        <v>4105.6231508875744</v>
      </c>
      <c r="P2541" s="30">
        <f t="shared" si="1584"/>
        <v>75.106139053254438</v>
      </c>
      <c r="Q2541" s="6"/>
      <c r="R2541" s="7"/>
      <c r="S2541" s="8"/>
      <c r="T2541" s="9"/>
      <c r="U2541" s="51"/>
      <c r="V2541" s="1"/>
      <c r="W2541" s="1"/>
      <c r="X2541" s="1"/>
      <c r="Y2541" s="1"/>
      <c r="Z2541" s="1"/>
      <c r="AA2541" s="1"/>
      <c r="AB2541" s="1"/>
      <c r="AC2541" s="1"/>
      <c r="AD2541" s="1"/>
      <c r="AE2541" s="1"/>
    </row>
    <row r="2542" spans="1:31">
      <c r="A2542" s="1"/>
      <c r="B2542" s="31">
        <f t="shared" si="1576"/>
        <v>2008</v>
      </c>
      <c r="C2542" s="43">
        <f t="shared" ref="C2542:K2542" si="1587">C2402+C2507</f>
        <v>58</v>
      </c>
      <c r="D2542" s="44">
        <f t="shared" si="1587"/>
        <v>0</v>
      </c>
      <c r="E2542" s="45">
        <f t="shared" si="1587"/>
        <v>1434</v>
      </c>
      <c r="F2542" s="45">
        <f t="shared" si="1587"/>
        <v>1127</v>
      </c>
      <c r="G2542" s="45">
        <f t="shared" si="1587"/>
        <v>0</v>
      </c>
      <c r="H2542" s="45">
        <f t="shared" si="1587"/>
        <v>5672228</v>
      </c>
      <c r="I2542" s="44">
        <f t="shared" si="1587"/>
        <v>4486040</v>
      </c>
      <c r="J2542" s="44">
        <f t="shared" si="1587"/>
        <v>0</v>
      </c>
      <c r="K2542" s="75">
        <f t="shared" si="1587"/>
        <v>112043</v>
      </c>
      <c r="L2542" s="36">
        <f t="shared" si="1581"/>
        <v>167.35662092089646</v>
      </c>
      <c r="M2542" s="28">
        <f t="shared" si="1586"/>
        <v>0</v>
      </c>
      <c r="N2542" s="37">
        <f t="shared" si="1582"/>
        <v>-7.3884177720455604</v>
      </c>
      <c r="O2542" s="29">
        <f t="shared" si="1583"/>
        <v>3955.5285913528592</v>
      </c>
      <c r="P2542" s="30">
        <f t="shared" si="1584"/>
        <v>78.133193863319391</v>
      </c>
      <c r="Q2542" s="6"/>
      <c r="R2542" s="7"/>
      <c r="S2542" s="8"/>
      <c r="T2542" s="9"/>
      <c r="U2542" s="51"/>
      <c r="V2542" s="1"/>
      <c r="W2542" s="1"/>
      <c r="X2542" s="1"/>
      <c r="Y2542" s="1"/>
      <c r="Z2542" s="1"/>
      <c r="AA2542" s="1"/>
      <c r="AB2542" s="1"/>
      <c r="AC2542" s="1"/>
      <c r="AD2542" s="1"/>
      <c r="AE2542" s="1"/>
    </row>
    <row r="2543" spans="1:31">
      <c r="A2543" s="1"/>
      <c r="B2543" s="31">
        <f t="shared" si="1576"/>
        <v>2009</v>
      </c>
      <c r="C2543" s="43">
        <f t="shared" ref="C2543:K2543" si="1588">C2403+C2508</f>
        <v>54</v>
      </c>
      <c r="D2543" s="44">
        <f t="shared" si="1588"/>
        <v>0</v>
      </c>
      <c r="E2543" s="45">
        <f t="shared" si="1588"/>
        <v>1852</v>
      </c>
      <c r="F2543" s="45">
        <f t="shared" si="1588"/>
        <v>1685</v>
      </c>
      <c r="G2543" s="45">
        <f t="shared" si="1588"/>
        <v>0</v>
      </c>
      <c r="H2543" s="45">
        <f t="shared" si="1588"/>
        <v>7613263</v>
      </c>
      <c r="I2543" s="44">
        <f t="shared" si="1588"/>
        <v>6940433</v>
      </c>
      <c r="J2543" s="44">
        <f t="shared" si="1588"/>
        <v>0</v>
      </c>
      <c r="K2543" s="75">
        <f t="shared" si="1588"/>
        <v>140202</v>
      </c>
      <c r="L2543" s="36">
        <f t="shared" si="1581"/>
        <v>179.5107955673956</v>
      </c>
      <c r="M2543" s="28">
        <f t="shared" si="1586"/>
        <v>0</v>
      </c>
      <c r="N2543" s="37">
        <f t="shared" si="1582"/>
        <v>7.2624402785020319</v>
      </c>
      <c r="O2543" s="29">
        <f t="shared" si="1583"/>
        <v>4110.8331533477321</v>
      </c>
      <c r="P2543" s="30">
        <f t="shared" si="1584"/>
        <v>75.703023758099349</v>
      </c>
      <c r="Q2543" s="6"/>
      <c r="R2543" s="7"/>
      <c r="S2543" s="8"/>
      <c r="T2543" s="9"/>
      <c r="U2543" s="51"/>
      <c r="V2543" s="1"/>
      <c r="W2543" s="1"/>
      <c r="X2543" s="1"/>
      <c r="Y2543" s="1"/>
      <c r="Z2543" s="1"/>
      <c r="AA2543" s="1"/>
      <c r="AB2543" s="1"/>
      <c r="AC2543" s="1"/>
      <c r="AD2543" s="1"/>
      <c r="AE2543" s="1"/>
    </row>
    <row r="2544" spans="1:31">
      <c r="A2544" s="1"/>
      <c r="B2544" s="31">
        <f t="shared" si="1576"/>
        <v>2010</v>
      </c>
      <c r="C2544" s="43">
        <f t="shared" ref="C2544:K2544" si="1589">C2404+C2509</f>
        <v>67</v>
      </c>
      <c r="D2544" s="44">
        <f t="shared" si="1589"/>
        <v>0</v>
      </c>
      <c r="E2544" s="45">
        <f t="shared" si="1589"/>
        <v>1811</v>
      </c>
      <c r="F2544" s="45">
        <f t="shared" si="1589"/>
        <v>1713</v>
      </c>
      <c r="G2544" s="45">
        <f t="shared" si="1589"/>
        <v>0</v>
      </c>
      <c r="H2544" s="45">
        <f t="shared" si="1589"/>
        <v>7649834</v>
      </c>
      <c r="I2544" s="44">
        <f t="shared" si="1589"/>
        <v>7278504</v>
      </c>
      <c r="J2544" s="44">
        <f t="shared" si="1589"/>
        <v>0</v>
      </c>
      <c r="K2544" s="75">
        <f t="shared" si="1589"/>
        <v>133080</v>
      </c>
      <c r="L2544" s="36">
        <f t="shared" si="1581"/>
        <v>190.02606132040876</v>
      </c>
      <c r="M2544" s="28">
        <f t="shared" si="1586"/>
        <v>0</v>
      </c>
      <c r="N2544" s="37">
        <f t="shared" si="1582"/>
        <v>5.857734472055915</v>
      </c>
      <c r="O2544" s="29">
        <f t="shared" si="1583"/>
        <v>4224.0938707896194</v>
      </c>
      <c r="P2544" s="30">
        <f t="shared" si="1584"/>
        <v>73.484262838210938</v>
      </c>
      <c r="Q2544" s="6"/>
      <c r="R2544" s="7"/>
      <c r="S2544" s="8"/>
      <c r="T2544" s="9"/>
      <c r="U2544" s="51"/>
      <c r="V2544" s="1"/>
      <c r="W2544" s="1"/>
      <c r="X2544" s="1"/>
      <c r="Y2544" s="1"/>
      <c r="Z2544" s="1"/>
      <c r="AA2544" s="1"/>
      <c r="AB2544" s="1"/>
      <c r="AC2544" s="1"/>
      <c r="AD2544" s="1"/>
      <c r="AE2544" s="1"/>
    </row>
    <row r="2545" spans="1:31">
      <c r="A2545" s="1"/>
      <c r="B2545" s="31">
        <f t="shared" si="1576"/>
        <v>2011</v>
      </c>
      <c r="C2545" s="43">
        <f t="shared" ref="C2545:K2545" si="1590">C2405+C2510</f>
        <v>57</v>
      </c>
      <c r="D2545" s="44">
        <f t="shared" si="1590"/>
        <v>0</v>
      </c>
      <c r="E2545" s="45">
        <f t="shared" si="1590"/>
        <v>1477</v>
      </c>
      <c r="F2545" s="45">
        <f t="shared" si="1590"/>
        <v>1396</v>
      </c>
      <c r="G2545" s="45">
        <f t="shared" si="1590"/>
        <v>0</v>
      </c>
      <c r="H2545" s="45">
        <f t="shared" si="1590"/>
        <v>6567130</v>
      </c>
      <c r="I2545" s="44">
        <f t="shared" si="1590"/>
        <v>6265758</v>
      </c>
      <c r="J2545" s="44">
        <f t="shared" si="1590"/>
        <v>0</v>
      </c>
      <c r="K2545" s="75">
        <f t="shared" si="1590"/>
        <v>108304</v>
      </c>
      <c r="L2545" s="36">
        <f t="shared" si="1581"/>
        <v>200.44954028844731</v>
      </c>
      <c r="M2545" s="28">
        <f t="shared" si="1586"/>
        <v>0</v>
      </c>
      <c r="N2545" s="37">
        <f t="shared" si="1582"/>
        <v>5.485289173290397</v>
      </c>
      <c r="O2545" s="29">
        <f t="shared" si="1583"/>
        <v>4446.2626946513201</v>
      </c>
      <c r="P2545" s="30">
        <f t="shared" si="1584"/>
        <v>73.327014218009481</v>
      </c>
      <c r="Q2545" s="6"/>
      <c r="R2545" s="7"/>
      <c r="S2545" s="8"/>
      <c r="T2545" s="9"/>
      <c r="U2545" s="51"/>
      <c r="V2545" s="1"/>
      <c r="W2545" s="1"/>
      <c r="X2545" s="1"/>
      <c r="Y2545" s="1"/>
      <c r="Z2545" s="1"/>
      <c r="AA2545" s="1"/>
      <c r="AB2545" s="1"/>
      <c r="AC2545" s="1"/>
      <c r="AD2545" s="1"/>
      <c r="AE2545" s="1"/>
    </row>
    <row r="2546" spans="1:31">
      <c r="A2546" s="1"/>
      <c r="B2546" s="31">
        <f t="shared" si="1576"/>
        <v>2012</v>
      </c>
      <c r="C2546" s="43">
        <f t="shared" ref="C2546:K2546" si="1591">C2406+C2511</f>
        <v>95</v>
      </c>
      <c r="D2546" s="44">
        <f t="shared" si="1591"/>
        <v>0</v>
      </c>
      <c r="E2546" s="45">
        <f t="shared" si="1591"/>
        <v>1567</v>
      </c>
      <c r="F2546" s="45">
        <f t="shared" si="1591"/>
        <v>1469</v>
      </c>
      <c r="G2546" s="45">
        <f t="shared" si="1591"/>
        <v>0</v>
      </c>
      <c r="H2546" s="45">
        <f t="shared" si="1591"/>
        <v>6456169</v>
      </c>
      <c r="I2546" s="44">
        <f t="shared" si="1591"/>
        <v>6093964</v>
      </c>
      <c r="J2546" s="44">
        <f t="shared" si="1591"/>
        <v>0</v>
      </c>
      <c r="K2546" s="75">
        <f t="shared" si="1591"/>
        <v>114451</v>
      </c>
      <c r="L2546" s="36">
        <f t="shared" ref="L2546" si="1592">IF(H2546=0,0,H2546/K2546*3.30578)</f>
        <v>186.47870579392054</v>
      </c>
      <c r="M2546" s="28">
        <f t="shared" si="1586"/>
        <v>0</v>
      </c>
      <c r="N2546" s="37">
        <f t="shared" ref="N2546" si="1593">IF(L2545=0,"     －",IF(L2546=0,"     －",(L2546-L2545)/L2545*100))</f>
        <v>-6.969751327153312</v>
      </c>
      <c r="O2546" s="29">
        <f t="shared" ref="O2546" si="1594">IF(H2546=0,0,H2546/E2546)</f>
        <v>4120.0823229100188</v>
      </c>
      <c r="P2546" s="30">
        <f t="shared" ref="P2546" si="1595">IF(K2546=0,0,K2546/E2546)</f>
        <v>73.038289725590303</v>
      </c>
      <c r="Q2546" s="6"/>
      <c r="R2546" s="7"/>
      <c r="S2546" s="8"/>
      <c r="T2546" s="9"/>
      <c r="U2546" s="51"/>
      <c r="V2546" s="1"/>
      <c r="W2546" s="1"/>
      <c r="X2546" s="1"/>
      <c r="Y2546" s="1"/>
      <c r="Z2546" s="1"/>
      <c r="AA2546" s="1"/>
      <c r="AB2546" s="1"/>
      <c r="AC2546" s="1"/>
      <c r="AD2546" s="1"/>
      <c r="AE2546" s="1"/>
    </row>
    <row r="2547" spans="1:31">
      <c r="A2547" s="1"/>
      <c r="B2547" s="31">
        <f t="shared" si="1576"/>
        <v>2013</v>
      </c>
      <c r="C2547" s="43">
        <f t="shared" ref="C2547:K2547" si="1596">C2407+C2512</f>
        <v>68</v>
      </c>
      <c r="D2547" s="44">
        <f t="shared" si="1596"/>
        <v>0</v>
      </c>
      <c r="E2547" s="45">
        <f t="shared" si="1596"/>
        <v>1258</v>
      </c>
      <c r="F2547" s="45">
        <f t="shared" si="1596"/>
        <v>1166</v>
      </c>
      <c r="G2547" s="45">
        <f t="shared" si="1596"/>
        <v>0</v>
      </c>
      <c r="H2547" s="45">
        <f t="shared" si="1596"/>
        <v>5707912</v>
      </c>
      <c r="I2547" s="44">
        <f t="shared" si="1596"/>
        <v>5342711</v>
      </c>
      <c r="J2547" s="44">
        <f t="shared" si="1596"/>
        <v>0</v>
      </c>
      <c r="K2547" s="75">
        <f t="shared" si="1596"/>
        <v>92859</v>
      </c>
      <c r="L2547" s="36">
        <f t="shared" ref="L2547" si="1597">IF(H2547=0,0,H2547/K2547*3.30578)</f>
        <v>203.20164261256315</v>
      </c>
      <c r="M2547" s="28">
        <f t="shared" ref="M2547" si="1598">IF(L$2524=0,0,L2547/L$2524*100)</f>
        <v>0</v>
      </c>
      <c r="N2547" s="37">
        <f t="shared" ref="N2547" si="1599">IF(L2546=0,"     －",IF(L2547=0,"     －",(L2547-L2546)/L2546*100))</f>
        <v>8.9677460745160307</v>
      </c>
      <c r="O2547" s="29">
        <f t="shared" ref="O2547" si="1600">IF(H2547=0,0,H2547/E2547)</f>
        <v>4537.2909379968205</v>
      </c>
      <c r="P2547" s="30">
        <f t="shared" ref="P2547" si="1601">IF(K2547=0,0,K2547/E2547)</f>
        <v>73.814785373608899</v>
      </c>
      <c r="Q2547" s="6"/>
      <c r="R2547" s="7"/>
      <c r="S2547" s="8"/>
      <c r="T2547" s="9"/>
      <c r="U2547" s="51"/>
      <c r="V2547" s="1"/>
      <c r="W2547" s="1"/>
      <c r="X2547" s="1"/>
      <c r="Y2547" s="1"/>
      <c r="Z2547" s="1"/>
      <c r="AA2547" s="1"/>
      <c r="AB2547" s="1"/>
      <c r="AC2547" s="1"/>
      <c r="AD2547" s="1"/>
      <c r="AE2547" s="1"/>
    </row>
    <row r="2548" spans="1:31">
      <c r="A2548" s="1"/>
      <c r="B2548" s="31">
        <f t="shared" si="1576"/>
        <v>2014</v>
      </c>
      <c r="C2548" s="43">
        <f t="shared" ref="C2548:K2548" si="1602">C2408+C2513</f>
        <v>46</v>
      </c>
      <c r="D2548" s="44">
        <f t="shared" si="1602"/>
        <v>0</v>
      </c>
      <c r="E2548" s="45">
        <f t="shared" si="1602"/>
        <v>1081</v>
      </c>
      <c r="F2548" s="45">
        <f t="shared" si="1602"/>
        <v>1008</v>
      </c>
      <c r="G2548" s="45">
        <f t="shared" si="1602"/>
        <v>0</v>
      </c>
      <c r="H2548" s="45">
        <f t="shared" si="1602"/>
        <v>5308122</v>
      </c>
      <c r="I2548" s="44">
        <f t="shared" si="1602"/>
        <v>4989091</v>
      </c>
      <c r="J2548" s="44">
        <f t="shared" si="1602"/>
        <v>0</v>
      </c>
      <c r="K2548" s="75">
        <f t="shared" si="1602"/>
        <v>80270</v>
      </c>
      <c r="L2548" s="36">
        <f t="shared" ref="L2548" si="1603">IF(H2548=0,0,H2548/K2548*3.30578)</f>
        <v>218.60574990855861</v>
      </c>
      <c r="M2548" s="28">
        <f t="shared" ref="M2548" si="1604">IF(L$2524=0,0,L2548/L$2524*100)</f>
        <v>0</v>
      </c>
      <c r="N2548" s="37">
        <f t="shared" ref="N2548" si="1605">IF(L2547=0,"     －",IF(L2548=0,"     －",(L2548-L2547)/L2547*100))</f>
        <v>7.58070018428241</v>
      </c>
      <c r="O2548" s="29">
        <f t="shared" ref="O2548" si="1606">IF(H2548=0,0,H2548/E2548)</f>
        <v>4910.3811285846441</v>
      </c>
      <c r="P2548" s="30">
        <f t="shared" ref="P2548" si="1607">IF(K2548=0,0,K2548/E2548)</f>
        <v>74.255319148936167</v>
      </c>
      <c r="Q2548" s="6"/>
      <c r="R2548" s="7"/>
      <c r="S2548" s="8"/>
      <c r="T2548" s="9"/>
      <c r="U2548" s="51"/>
      <c r="V2548" s="1"/>
      <c r="W2548" s="1"/>
      <c r="X2548" s="1"/>
      <c r="Y2548" s="1"/>
      <c r="Z2548" s="1"/>
      <c r="AA2548" s="1"/>
      <c r="AB2548" s="1"/>
      <c r="AC2548" s="1"/>
      <c r="AD2548" s="1"/>
      <c r="AE2548" s="1"/>
    </row>
    <row r="2549" spans="1:31">
      <c r="A2549" s="1"/>
      <c r="B2549" s="31">
        <f t="shared" si="1576"/>
        <v>2015</v>
      </c>
      <c r="C2549" s="43">
        <f t="shared" ref="C2549:K2549" si="1608">C2409+C2514</f>
        <v>50</v>
      </c>
      <c r="D2549" s="44">
        <f t="shared" si="1608"/>
        <v>0</v>
      </c>
      <c r="E2549" s="45">
        <f t="shared" si="1608"/>
        <v>1220</v>
      </c>
      <c r="F2549" s="45">
        <f t="shared" si="1608"/>
        <v>1134</v>
      </c>
      <c r="G2549" s="45">
        <f t="shared" si="1608"/>
        <v>0</v>
      </c>
      <c r="H2549" s="45">
        <f t="shared" si="1608"/>
        <v>6404332</v>
      </c>
      <c r="I2549" s="44">
        <f t="shared" si="1608"/>
        <v>6001742</v>
      </c>
      <c r="J2549" s="44">
        <f t="shared" si="1608"/>
        <v>0</v>
      </c>
      <c r="K2549" s="75">
        <f t="shared" si="1608"/>
        <v>87233</v>
      </c>
      <c r="L2549" s="36">
        <f t="shared" ref="L2549" si="1609">IF(H2549=0,0,H2549/K2549*3.30578)</f>
        <v>242.69843567182144</v>
      </c>
      <c r="M2549" s="28">
        <f t="shared" ref="M2549" si="1610">IF(L$2524=0,0,L2549/L$2524*100)</f>
        <v>0</v>
      </c>
      <c r="N2549" s="37">
        <f t="shared" ref="N2549" si="1611">IF(L2548=0,"     －",IF(L2549=0,"     －",(L2549-L2548)/L2548*100))</f>
        <v>11.021066817016777</v>
      </c>
      <c r="O2549" s="29">
        <f t="shared" ref="O2549" si="1612">IF(H2549=0,0,H2549/E2549)</f>
        <v>5249.4524590163937</v>
      </c>
      <c r="P2549" s="30">
        <f t="shared" ref="P2549" si="1613">IF(K2549=0,0,K2549/E2549)</f>
        <v>71.502459016393445</v>
      </c>
      <c r="Q2549" s="6"/>
      <c r="R2549" s="7"/>
      <c r="S2549" s="8"/>
      <c r="T2549" s="9"/>
      <c r="U2549" s="51"/>
      <c r="V2549" s="1"/>
      <c r="W2549" s="1"/>
      <c r="X2549" s="1"/>
      <c r="Y2549" s="1"/>
      <c r="Z2549" s="1"/>
      <c r="AA2549" s="1"/>
      <c r="AB2549" s="1"/>
      <c r="AC2549" s="1"/>
      <c r="AD2549" s="1"/>
      <c r="AE2549" s="1"/>
    </row>
    <row r="2550" spans="1:31">
      <c r="A2550" s="1"/>
      <c r="B2550" s="31">
        <f t="shared" si="1576"/>
        <v>2016</v>
      </c>
      <c r="C2550" s="43">
        <f t="shared" ref="C2550:K2550" si="1614">C2410+C2515</f>
        <v>62</v>
      </c>
      <c r="D2550" s="44">
        <f t="shared" si="1614"/>
        <v>0</v>
      </c>
      <c r="E2550" s="45">
        <f t="shared" si="1614"/>
        <v>985</v>
      </c>
      <c r="F2550" s="45">
        <f t="shared" si="1614"/>
        <v>918</v>
      </c>
      <c r="G2550" s="45">
        <f t="shared" si="1614"/>
        <v>0</v>
      </c>
      <c r="H2550" s="45">
        <f t="shared" si="1614"/>
        <v>5243735</v>
      </c>
      <c r="I2550" s="44">
        <f t="shared" si="1614"/>
        <v>4904295</v>
      </c>
      <c r="J2550" s="44">
        <f t="shared" si="1614"/>
        <v>0</v>
      </c>
      <c r="K2550" s="75">
        <f t="shared" si="1614"/>
        <v>71422</v>
      </c>
      <c r="L2550" s="36">
        <f t="shared" ref="L2550" si="1615">IF(H2550=0,0,H2550/K2550*3.30578)</f>
        <v>242.70720909943716</v>
      </c>
      <c r="M2550" s="28">
        <f t="shared" ref="M2550" si="1616">IF(L$2524=0,0,L2550/L$2524*100)</f>
        <v>0</v>
      </c>
      <c r="N2550" s="37">
        <f t="shared" ref="N2550" si="1617">IF(L2549=0,"     －",IF(L2550=0,"     －",(L2550-L2549)/L2549*100))</f>
        <v>3.6149502123637815E-3</v>
      </c>
      <c r="O2550" s="29">
        <f t="shared" ref="O2550" si="1618">IF(H2550=0,0,H2550/E2550)</f>
        <v>5323.5888324873094</v>
      </c>
      <c r="P2550" s="30">
        <f t="shared" ref="P2550" si="1619">IF(K2550=0,0,K2550/E2550)</f>
        <v>72.509644670050761</v>
      </c>
      <c r="Q2550" s="6"/>
      <c r="R2550" s="7"/>
      <c r="S2550" s="8"/>
      <c r="T2550" s="9"/>
      <c r="U2550" s="51"/>
      <c r="V2550" s="1"/>
      <c r="W2550" s="1"/>
      <c r="X2550" s="1"/>
      <c r="Y2550" s="1"/>
      <c r="Z2550" s="1"/>
      <c r="AA2550" s="1"/>
      <c r="AB2550" s="1"/>
      <c r="AC2550" s="1"/>
      <c r="AD2550" s="1"/>
      <c r="AE2550" s="1"/>
    </row>
    <row r="2551" spans="1:31">
      <c r="A2551" s="1"/>
      <c r="B2551" s="31">
        <f t="shared" si="1576"/>
        <v>2017</v>
      </c>
      <c r="C2551" s="43">
        <f t="shared" ref="C2551:K2551" si="1620">C2411+C2516</f>
        <v>90</v>
      </c>
      <c r="D2551" s="44">
        <f t="shared" si="1620"/>
        <v>0</v>
      </c>
      <c r="E2551" s="45">
        <f t="shared" si="1620"/>
        <v>1252</v>
      </c>
      <c r="F2551" s="45">
        <f t="shared" si="1620"/>
        <v>1128</v>
      </c>
      <c r="G2551" s="45">
        <f t="shared" si="1620"/>
        <v>0</v>
      </c>
      <c r="H2551" s="45">
        <f t="shared" si="1620"/>
        <v>6279003</v>
      </c>
      <c r="I2551" s="44">
        <f t="shared" si="1620"/>
        <v>5728030</v>
      </c>
      <c r="J2551" s="44">
        <f t="shared" si="1620"/>
        <v>0</v>
      </c>
      <c r="K2551" s="75">
        <f t="shared" si="1620"/>
        <v>89387</v>
      </c>
      <c r="L2551" s="36">
        <f t="shared" ref="L2551" si="1621">IF(H2551=0,0,H2551/K2551*3.30578)</f>
        <v>232.2150037179903</v>
      </c>
      <c r="M2551" s="28">
        <f t="shared" ref="M2551" si="1622">IF(L$2524=0,0,L2551/L$2524*100)</f>
        <v>0</v>
      </c>
      <c r="N2551" s="37">
        <f t="shared" ref="N2551" si="1623">IF(L2550=0,"     －",IF(L2551=0,"     －",(L2551-L2550)/L2550*100))</f>
        <v>-4.3229887650960581</v>
      </c>
      <c r="O2551" s="29">
        <f t="shared" ref="O2551" si="1624">IF(H2551=0,0,H2551/E2551)</f>
        <v>5015.1781150159741</v>
      </c>
      <c r="P2551" s="30">
        <f t="shared" ref="P2551" si="1625">IF(K2551=0,0,K2551/E2551)</f>
        <v>71.395367412140573</v>
      </c>
      <c r="Q2551" s="6"/>
      <c r="R2551" s="7"/>
      <c r="S2551" s="8"/>
      <c r="T2551" s="9"/>
      <c r="U2551" s="51"/>
      <c r="V2551" s="1"/>
      <c r="W2551" s="1"/>
      <c r="X2551" s="1"/>
      <c r="Y2551" s="1"/>
      <c r="Z2551" s="1"/>
      <c r="AA2551" s="1"/>
      <c r="AB2551" s="1"/>
      <c r="AC2551" s="1"/>
      <c r="AD2551" s="1"/>
      <c r="AE2551" s="1"/>
    </row>
    <row r="2552" spans="1:31">
      <c r="A2552" s="1"/>
      <c r="B2552" s="31">
        <f t="shared" si="1576"/>
        <v>2018</v>
      </c>
      <c r="C2552" s="43">
        <f t="shared" ref="C2552:K2552" si="1626">C2412+C2517</f>
        <v>68</v>
      </c>
      <c r="D2552" s="44">
        <f t="shared" si="1626"/>
        <v>0</v>
      </c>
      <c r="E2552" s="45">
        <f t="shared" si="1626"/>
        <v>922</v>
      </c>
      <c r="F2552" s="45">
        <f t="shared" si="1626"/>
        <v>833</v>
      </c>
      <c r="G2552" s="45">
        <f t="shared" si="1626"/>
        <v>0</v>
      </c>
      <c r="H2552" s="45">
        <f t="shared" si="1626"/>
        <v>4295448</v>
      </c>
      <c r="I2552" s="44">
        <f t="shared" si="1626"/>
        <v>3920357</v>
      </c>
      <c r="J2552" s="44">
        <f t="shared" si="1626"/>
        <v>0</v>
      </c>
      <c r="K2552" s="75">
        <f t="shared" si="1626"/>
        <v>63075</v>
      </c>
      <c r="L2552" s="36">
        <f t="shared" ref="L2552" si="1627">IF(H2552=0,0,H2552/K2552*3.30578)</f>
        <v>225.12574061736026</v>
      </c>
      <c r="M2552" s="28">
        <f t="shared" ref="M2552" si="1628">IF(L$2524=0,0,L2552/L$2524*100)</f>
        <v>0</v>
      </c>
      <c r="N2552" s="37">
        <f t="shared" ref="N2552" si="1629">IF(L2551=0,"     －",IF(L2552=0,"     －",(L2552-L2551)/L2551*100))</f>
        <v>-3.0528876201468336</v>
      </c>
      <c r="O2552" s="29">
        <f t="shared" ref="O2552" si="1630">IF(H2552=0,0,H2552/E2552)</f>
        <v>4658.8373101952275</v>
      </c>
      <c r="P2552" s="30">
        <f t="shared" ref="P2552" si="1631">IF(K2552=0,0,K2552/E2552)</f>
        <v>68.41106290672451</v>
      </c>
      <c r="Q2552" s="6"/>
      <c r="R2552" s="7"/>
      <c r="S2552" s="8"/>
      <c r="T2552" s="9"/>
      <c r="U2552" s="51"/>
      <c r="V2552" s="1"/>
      <c r="W2552" s="1"/>
      <c r="X2552" s="1"/>
      <c r="Y2552" s="1"/>
      <c r="Z2552" s="1"/>
      <c r="AA2552" s="1"/>
      <c r="AB2552" s="1"/>
      <c r="AC2552" s="1"/>
      <c r="AD2552" s="1"/>
      <c r="AE2552" s="1"/>
    </row>
    <row r="2553" spans="1:31">
      <c r="A2553" s="1"/>
      <c r="B2553" s="31">
        <f t="shared" si="1576"/>
        <v>2019</v>
      </c>
      <c r="C2553" s="43">
        <f t="shared" ref="C2553:K2553" si="1632">C2413+C2518</f>
        <v>76</v>
      </c>
      <c r="D2553" s="44">
        <f t="shared" si="1632"/>
        <v>0</v>
      </c>
      <c r="E2553" s="45">
        <f t="shared" si="1632"/>
        <v>1523</v>
      </c>
      <c r="F2553" s="45">
        <f t="shared" si="1632"/>
        <v>1381</v>
      </c>
      <c r="G2553" s="45">
        <f t="shared" si="1632"/>
        <v>0</v>
      </c>
      <c r="H2553" s="45">
        <f t="shared" si="1632"/>
        <v>7605690</v>
      </c>
      <c r="I2553" s="44">
        <f t="shared" si="1632"/>
        <v>6952047</v>
      </c>
      <c r="J2553" s="44">
        <f t="shared" si="1632"/>
        <v>0</v>
      </c>
      <c r="K2553" s="75">
        <f t="shared" si="1632"/>
        <v>108213</v>
      </c>
      <c r="L2553" s="36">
        <f t="shared" ref="L2553" si="1633">IF(H2553=0,0,H2553/K2553*3.30578)</f>
        <v>232.3448928335782</v>
      </c>
      <c r="M2553" s="28">
        <f t="shared" ref="M2553" si="1634">IF(L$2524=0,0,L2553/L$2524*100)</f>
        <v>0</v>
      </c>
      <c r="N2553" s="37">
        <f t="shared" ref="N2553" si="1635">IF(L2552=0,"     －",IF(L2553=0,"     －",(L2553-L2552)/L2552*100))</f>
        <v>3.206720029624742</v>
      </c>
      <c r="O2553" s="29">
        <f t="shared" ref="O2553" si="1636">IF(H2553=0,0,H2553/E2553)</f>
        <v>4993.8870650032832</v>
      </c>
      <c r="P2553" s="30">
        <f t="shared" ref="P2553" si="1637">IF(K2553=0,0,K2553/E2553)</f>
        <v>71.052527905449764</v>
      </c>
      <c r="Q2553" s="6"/>
      <c r="R2553" s="7"/>
      <c r="S2553" s="8"/>
      <c r="T2553" s="9"/>
      <c r="U2553" s="51"/>
      <c r="V2553" s="1"/>
      <c r="W2553" s="1"/>
      <c r="X2553" s="1"/>
      <c r="Y2553" s="1"/>
      <c r="Z2553" s="1"/>
      <c r="AA2553" s="1"/>
      <c r="AB2553" s="1"/>
      <c r="AC2553" s="1"/>
      <c r="AD2553" s="1"/>
      <c r="AE2553" s="1"/>
    </row>
    <row r="2554" spans="1:31">
      <c r="A2554" s="1"/>
      <c r="B2554" s="31">
        <f t="shared" si="1576"/>
        <v>2020</v>
      </c>
      <c r="C2554" s="43">
        <f t="shared" ref="C2554:K2554" si="1638">C2414+C2519</f>
        <v>53</v>
      </c>
      <c r="D2554" s="44">
        <f t="shared" si="1638"/>
        <v>0</v>
      </c>
      <c r="E2554" s="45">
        <f t="shared" si="1638"/>
        <v>937</v>
      </c>
      <c r="F2554" s="45">
        <f t="shared" si="1638"/>
        <v>834</v>
      </c>
      <c r="G2554" s="45">
        <f t="shared" si="1638"/>
        <v>0</v>
      </c>
      <c r="H2554" s="45">
        <f t="shared" si="1638"/>
        <v>4859474</v>
      </c>
      <c r="I2554" s="44">
        <f t="shared" si="1638"/>
        <v>4361009</v>
      </c>
      <c r="J2554" s="44">
        <f t="shared" si="1638"/>
        <v>0</v>
      </c>
      <c r="K2554" s="75">
        <f t="shared" si="1638"/>
        <v>66051</v>
      </c>
      <c r="L2554" s="36">
        <f t="shared" ref="L2554" si="1639">IF(H2554=0,0,H2554/K2554*3.30578)</f>
        <v>243.2113360845407</v>
      </c>
      <c r="M2554" s="28">
        <f t="shared" ref="M2554" si="1640">IF(L$2524=0,0,L2554/L$2524*100)</f>
        <v>0</v>
      </c>
      <c r="N2554" s="37">
        <f t="shared" ref="N2554" si="1641">IF(L2553=0,"     －",IF(L2554=0,"     －",(L2554-L2553)/L2553*100))</f>
        <v>4.6768590944436284</v>
      </c>
      <c r="O2554" s="29">
        <f t="shared" ref="O2554" si="1642">IF(H2554=0,0,H2554/E2554)</f>
        <v>5186.204909284952</v>
      </c>
      <c r="P2554" s="30">
        <f t="shared" ref="P2554" si="1643">IF(K2554=0,0,K2554/E2554)</f>
        <v>70.491995731056562</v>
      </c>
      <c r="Q2554" s="6"/>
      <c r="R2554" s="7"/>
      <c r="S2554" s="8"/>
      <c r="T2554" s="9"/>
      <c r="U2554" s="51"/>
      <c r="V2554" s="1"/>
      <c r="W2554" s="1"/>
      <c r="X2554" s="1"/>
      <c r="Y2554" s="1"/>
      <c r="Z2554" s="1"/>
      <c r="AA2554" s="1"/>
      <c r="AB2554" s="1"/>
      <c r="AC2554" s="1"/>
      <c r="AD2554" s="1"/>
      <c r="AE2554" s="1"/>
    </row>
    <row r="2555" spans="1:31">
      <c r="A2555" s="1"/>
      <c r="B2555" s="31">
        <f t="shared" si="1576"/>
        <v>2021</v>
      </c>
      <c r="C2555" s="43">
        <f t="shared" ref="C2555:K2555" si="1644">C2415+C2520</f>
        <v>68</v>
      </c>
      <c r="D2555" s="44">
        <f t="shared" si="1644"/>
        <v>0</v>
      </c>
      <c r="E2555" s="45">
        <f t="shared" si="1644"/>
        <v>982</v>
      </c>
      <c r="F2555" s="45">
        <f t="shared" si="1644"/>
        <v>951</v>
      </c>
      <c r="G2555" s="45">
        <f t="shared" si="1644"/>
        <v>0</v>
      </c>
      <c r="H2555" s="45">
        <f t="shared" si="1644"/>
        <v>5727244</v>
      </c>
      <c r="I2555" s="44">
        <f t="shared" si="1644"/>
        <v>5556634</v>
      </c>
      <c r="J2555" s="44">
        <f t="shared" si="1644"/>
        <v>0</v>
      </c>
      <c r="K2555" s="75">
        <f t="shared" si="1644"/>
        <v>68052</v>
      </c>
      <c r="L2555" s="36">
        <f t="shared" ref="L2555" si="1645">IF(H2555=0,0,H2555/K2555*3.30578)</f>
        <v>278.21384632810202</v>
      </c>
      <c r="M2555" s="28">
        <f t="shared" ref="M2555" si="1646">IF(L$2524=0,0,L2555/L$2524*100)</f>
        <v>0</v>
      </c>
      <c r="N2555" s="37">
        <f t="shared" ref="N2555" si="1647">IF(L2554=0,"     －",IF(L2555=0,"     －",(L2555-L2554)/L2554*100))</f>
        <v>14.391808707220118</v>
      </c>
      <c r="O2555" s="29">
        <f t="shared" ref="O2555" si="1648">IF(H2555=0,0,H2555/E2555)</f>
        <v>5832.2240325865578</v>
      </c>
      <c r="P2555" s="30">
        <f t="shared" ref="P2555" si="1649">IF(K2555=0,0,K2555/E2555)</f>
        <v>69.299389002036662</v>
      </c>
      <c r="Q2555" s="6"/>
      <c r="R2555" s="7"/>
      <c r="S2555" s="8"/>
      <c r="T2555" s="9"/>
      <c r="U2555" s="51"/>
      <c r="V2555" s="1"/>
      <c r="W2555" s="1"/>
      <c r="X2555" s="1"/>
      <c r="Y2555" s="1"/>
      <c r="Z2555" s="1"/>
      <c r="AA2555" s="1"/>
      <c r="AB2555" s="1"/>
      <c r="AC2555" s="1"/>
      <c r="AD2555" s="1"/>
      <c r="AE2555" s="1"/>
    </row>
    <row r="2556" spans="1:31">
      <c r="A2556" s="1"/>
      <c r="B2556" s="31">
        <f t="shared" si="1576"/>
        <v>2022</v>
      </c>
      <c r="C2556" s="43">
        <f t="shared" ref="C2556:K2556" si="1650">C2416+C2521</f>
        <v>46</v>
      </c>
      <c r="D2556" s="44">
        <f t="shared" si="1650"/>
        <v>0</v>
      </c>
      <c r="E2556" s="45">
        <f t="shared" si="1650"/>
        <v>1199</v>
      </c>
      <c r="F2556" s="45">
        <f t="shared" si="1650"/>
        <v>1127</v>
      </c>
      <c r="G2556" s="45">
        <f t="shared" si="1650"/>
        <v>0</v>
      </c>
      <c r="H2556" s="45">
        <f t="shared" si="1650"/>
        <v>7879048</v>
      </c>
      <c r="I2556" s="44">
        <f t="shared" si="1650"/>
        <v>7499257</v>
      </c>
      <c r="J2556" s="44">
        <f t="shared" si="1650"/>
        <v>0</v>
      </c>
      <c r="K2556" s="75">
        <f t="shared" si="1650"/>
        <v>82627</v>
      </c>
      <c r="L2556" s="36">
        <f t="shared" ref="L2556" si="1651">IF(H2556=0,0,H2556/K2556*3.30578)</f>
        <v>315.22866977428686</v>
      </c>
      <c r="M2556" s="28">
        <f t="shared" ref="M2556" si="1652">IF(L$2524=0,0,L2556/L$2524*100)</f>
        <v>0</v>
      </c>
      <c r="N2556" s="37">
        <f t="shared" ref="N2556" si="1653">IF(L2555=0,"     －",IF(L2556=0,"     －",(L2556-L2555)/L2555*100))</f>
        <v>13.304450491846714</v>
      </c>
      <c r="O2556" s="29">
        <f t="shared" ref="O2556" si="1654">IF(H2556=0,0,H2556/E2556)</f>
        <v>6571.349457881568</v>
      </c>
      <c r="P2556" s="30">
        <f t="shared" ref="P2556" si="1655">IF(K2556=0,0,K2556/E2556)</f>
        <v>68.913261050875732</v>
      </c>
      <c r="Q2556" s="6"/>
      <c r="R2556" s="7"/>
      <c r="S2556" s="8"/>
      <c r="T2556" s="9"/>
      <c r="U2556" s="51"/>
      <c r="V2556" s="1"/>
      <c r="W2556" s="1"/>
      <c r="X2556" s="1"/>
      <c r="Y2556" s="1"/>
      <c r="Z2556" s="1"/>
      <c r="AA2556" s="1"/>
      <c r="AB2556" s="1"/>
      <c r="AC2556" s="1"/>
      <c r="AD2556" s="1"/>
      <c r="AE2556" s="1"/>
    </row>
    <row r="2557" spans="1:31">
      <c r="A2557" s="1"/>
      <c r="B2557" s="31">
        <f t="shared" si="1576"/>
        <v>2023</v>
      </c>
      <c r="C2557" s="43">
        <f t="shared" ref="C2557:K2558" si="1656">C2417+C2522</f>
        <v>61</v>
      </c>
      <c r="D2557" s="44">
        <f t="shared" si="1656"/>
        <v>0</v>
      </c>
      <c r="E2557" s="45">
        <f t="shared" si="1656"/>
        <v>757</v>
      </c>
      <c r="F2557" s="45">
        <f t="shared" si="1656"/>
        <v>648</v>
      </c>
      <c r="G2557" s="45">
        <f t="shared" si="1656"/>
        <v>0</v>
      </c>
      <c r="H2557" s="45">
        <f t="shared" si="1656"/>
        <v>4070992</v>
      </c>
      <c r="I2557" s="44">
        <f t="shared" si="1656"/>
        <v>3568996</v>
      </c>
      <c r="J2557" s="44">
        <f t="shared" si="1656"/>
        <v>0</v>
      </c>
      <c r="K2557" s="75">
        <f t="shared" si="1656"/>
        <v>43800</v>
      </c>
      <c r="L2557" s="36">
        <f t="shared" ref="L2557" si="1657">IF(H2557=0,0,H2557/K2557*3.30578)</f>
        <v>307.25579757442921</v>
      </c>
      <c r="M2557" s="28">
        <f t="shared" ref="M2557" si="1658">IF(L$2524=0,0,L2557/L$2524*100)</f>
        <v>0</v>
      </c>
      <c r="N2557" s="37">
        <f t="shared" ref="N2557" si="1659">IF(L2556=0,"     －",IF(L2557=0,"     －",(L2557-L2556)/L2556*100))</f>
        <v>-2.5292344778051001</v>
      </c>
      <c r="O2557" s="29">
        <f t="shared" ref="O2557" si="1660">IF(H2557=0,0,H2557/E2557)</f>
        <v>5377.7965653896963</v>
      </c>
      <c r="P2557" s="30">
        <f t="shared" ref="P2557" si="1661">IF(K2557=0,0,K2557/E2557)</f>
        <v>57.859973579920741</v>
      </c>
      <c r="Q2557" s="6"/>
      <c r="R2557" s="7"/>
      <c r="S2557" s="8"/>
      <c r="T2557" s="9"/>
      <c r="U2557" s="51"/>
      <c r="V2557" s="1"/>
      <c r="W2557" s="1"/>
      <c r="X2557" s="1"/>
      <c r="Y2557" s="1"/>
      <c r="Z2557" s="1"/>
      <c r="AA2557" s="1"/>
      <c r="AB2557" s="1"/>
      <c r="AC2557" s="1"/>
      <c r="AD2557" s="1"/>
      <c r="AE2557" s="1"/>
    </row>
    <row r="2558" spans="1:31">
      <c r="A2558" s="1"/>
      <c r="B2558" s="31">
        <f t="shared" si="1576"/>
        <v>2024</v>
      </c>
      <c r="C2558" s="43">
        <f t="shared" si="1656"/>
        <v>46</v>
      </c>
      <c r="D2558" s="44">
        <f t="shared" si="1656"/>
        <v>0</v>
      </c>
      <c r="E2558" s="45">
        <f t="shared" si="1656"/>
        <v>389</v>
      </c>
      <c r="F2558" s="45">
        <f t="shared" si="1656"/>
        <v>367</v>
      </c>
      <c r="G2558" s="45">
        <f t="shared" si="1656"/>
        <v>0</v>
      </c>
      <c r="H2558" s="45">
        <f t="shared" si="1656"/>
        <v>3315826</v>
      </c>
      <c r="I2558" s="44">
        <f t="shared" si="1656"/>
        <v>3202478</v>
      </c>
      <c r="J2558" s="44">
        <f t="shared" si="1656"/>
        <v>0</v>
      </c>
      <c r="K2558" s="75">
        <f t="shared" si="1656"/>
        <v>25377</v>
      </c>
      <c r="L2558" s="36">
        <f t="shared" ref="L2558" si="1662">IF(H2558=0,0,H2558/K2558*3.30578)</f>
        <v>431.94196612207907</v>
      </c>
      <c r="M2558" s="28">
        <f t="shared" ref="M2558" si="1663">IF(L$2524=0,0,L2558/L$2524*100)</f>
        <v>0</v>
      </c>
      <c r="N2558" s="37">
        <f t="shared" ref="N2558" si="1664">IF(L2557=0,"     －",IF(L2558=0,"     －",(L2558-L2557)/L2557*100))</f>
        <v>40.580574730228172</v>
      </c>
      <c r="O2558" s="29">
        <f t="shared" ref="O2558" si="1665">IF(H2558=0,0,H2558/E2558)</f>
        <v>8523.9742930591256</v>
      </c>
      <c r="P2558" s="30">
        <f t="shared" ref="P2558" si="1666">IF(K2558=0,0,K2558/E2558)</f>
        <v>65.236503856041125</v>
      </c>
      <c r="Q2558" s="6"/>
      <c r="R2558" s="7"/>
      <c r="S2558" s="8"/>
      <c r="T2558" s="9"/>
      <c r="U2558" s="51"/>
      <c r="V2558" s="1"/>
      <c r="W2558" s="1"/>
      <c r="X2558" s="1"/>
      <c r="Y2558" s="1"/>
      <c r="Z2558" s="1"/>
      <c r="AA2558" s="1"/>
      <c r="AB2558" s="1"/>
      <c r="AC2558" s="1"/>
      <c r="AD2558" s="1"/>
      <c r="AE2558" s="1"/>
    </row>
    <row r="2559" spans="1:31">
      <c r="A2559" s="1"/>
      <c r="B2559" s="58" t="s">
        <v>104</v>
      </c>
      <c r="C2559" s="59">
        <v>43</v>
      </c>
      <c r="D2559" s="60">
        <v>27</v>
      </c>
      <c r="E2559" s="61">
        <v>3027</v>
      </c>
      <c r="F2559" s="61">
        <v>2682</v>
      </c>
      <c r="G2559" s="61">
        <v>2663</v>
      </c>
      <c r="H2559" s="61">
        <v>14168390</v>
      </c>
      <c r="I2559" s="60">
        <v>12378740</v>
      </c>
      <c r="J2559" s="60">
        <v>12339310</v>
      </c>
      <c r="K2559" s="73">
        <v>232403</v>
      </c>
      <c r="L2559" s="63">
        <f t="shared" ref="L2559:L2609" si="1667">IF(H2559=0,0,H2559/K2559*3.30578)</f>
        <v>201.53603995731552</v>
      </c>
      <c r="M2559" s="62">
        <v>100</v>
      </c>
      <c r="N2559" s="63"/>
      <c r="O2559" s="64">
        <f t="shared" ref="O2559:O2609" si="1668">IF(H2559=0,0,H2559/E2559)</f>
        <v>4680.6706309877763</v>
      </c>
      <c r="P2559" s="65">
        <f t="shared" ref="P2559:P2609" si="1669">IF(K2559=0,0,K2559/E2559)</f>
        <v>76.776676577469445</v>
      </c>
      <c r="Q2559" s="6">
        <f t="shared" ref="Q2559:Q2574" si="1670">IF(F2559=0,0,F2559/E2559*100)</f>
        <v>88.602576808721508</v>
      </c>
      <c r="R2559" s="7">
        <f t="shared" ref="R2559:R2574" si="1671">IF(G2559=0,0,G2559/E2559*100)</f>
        <v>87.97489263296994</v>
      </c>
      <c r="S2559" s="8">
        <f t="shared" ref="S2559:S2574" si="1672">IF(I2559=0,0,I2559/H2559*100)</f>
        <v>87.368713029497357</v>
      </c>
      <c r="T2559" s="9">
        <f t="shared" ref="T2559:T2574" si="1673">E2559-F2559</f>
        <v>345</v>
      </c>
      <c r="U2559" s="51"/>
      <c r="V2559" s="1"/>
      <c r="W2559" s="1"/>
      <c r="X2559" s="1"/>
      <c r="Y2559" s="1"/>
      <c r="Z2559" s="1"/>
      <c r="AA2559" s="1"/>
      <c r="AB2559" s="1"/>
      <c r="AC2559" s="1"/>
      <c r="AD2559" s="1"/>
      <c r="AE2559" s="1"/>
    </row>
    <row r="2560" spans="1:31">
      <c r="A2560" s="1"/>
      <c r="B2560" s="31">
        <v>1991</v>
      </c>
      <c r="C2560" s="33">
        <v>29</v>
      </c>
      <c r="D2560" s="34">
        <v>10</v>
      </c>
      <c r="E2560" s="35">
        <v>1366</v>
      </c>
      <c r="F2560" s="35">
        <v>1044</v>
      </c>
      <c r="G2560" s="35">
        <v>927</v>
      </c>
      <c r="H2560" s="35">
        <v>6035082</v>
      </c>
      <c r="I2560" s="34">
        <v>4626207</v>
      </c>
      <c r="J2560" s="34">
        <v>4126374</v>
      </c>
      <c r="K2560" s="72">
        <v>93772</v>
      </c>
      <c r="L2560" s="36">
        <f t="shared" si="1667"/>
        <v>212.75704233630509</v>
      </c>
      <c r="M2560" s="28">
        <f>IF(L2559=0,0,L2560/L2559*100)</f>
        <v>105.56773983520075</v>
      </c>
      <c r="N2560" s="37">
        <f t="shared" ref="N2560:N2575" si="1674">IF(L2559=0,"     －",IF(L2560=0,"     －",(L2560-L2559)/L2559*100))</f>
        <v>5.5677398352007552</v>
      </c>
      <c r="O2560" s="29">
        <f t="shared" si="1668"/>
        <v>4418.0688140556367</v>
      </c>
      <c r="P2560" s="30">
        <f t="shared" si="1669"/>
        <v>68.647144948755496</v>
      </c>
      <c r="Q2560" s="6">
        <f t="shared" si="1670"/>
        <v>76.427525622254748</v>
      </c>
      <c r="R2560" s="7">
        <f t="shared" si="1671"/>
        <v>67.862371888726202</v>
      </c>
      <c r="S2560" s="8">
        <f t="shared" si="1672"/>
        <v>76.655246772123391</v>
      </c>
      <c r="T2560" s="9">
        <f t="shared" si="1673"/>
        <v>322</v>
      </c>
      <c r="U2560" s="51"/>
      <c r="V2560" s="1"/>
      <c r="W2560" s="1"/>
      <c r="X2560" s="1"/>
      <c r="Y2560" s="1"/>
      <c r="Z2560" s="1"/>
      <c r="AA2560" s="1"/>
      <c r="AB2560" s="1"/>
      <c r="AC2560" s="1"/>
      <c r="AD2560" s="1"/>
      <c r="AE2560" s="1"/>
    </row>
    <row r="2561" spans="1:31">
      <c r="A2561" s="1"/>
      <c r="B2561" s="31">
        <v>1992</v>
      </c>
      <c r="C2561" s="33">
        <v>25</v>
      </c>
      <c r="D2561" s="34">
        <v>19</v>
      </c>
      <c r="E2561" s="35">
        <v>1044</v>
      </c>
      <c r="F2561" s="35">
        <v>994</v>
      </c>
      <c r="G2561" s="35">
        <v>873</v>
      </c>
      <c r="H2561" s="35">
        <v>4096441</v>
      </c>
      <c r="I2561" s="34">
        <v>3897831</v>
      </c>
      <c r="J2561" s="34">
        <v>3454968</v>
      </c>
      <c r="K2561" s="72">
        <v>72302</v>
      </c>
      <c r="L2561" s="36">
        <f t="shared" si="1667"/>
        <v>187.29679302066333</v>
      </c>
      <c r="M2561" s="28">
        <f>IF(L2559=0,0,L2561/L2559*100)</f>
        <v>92.934639908738902</v>
      </c>
      <c r="N2561" s="37">
        <f t="shared" si="1674"/>
        <v>-11.966818600249548</v>
      </c>
      <c r="O2561" s="29">
        <f t="shared" si="1668"/>
        <v>3923.7940613026822</v>
      </c>
      <c r="P2561" s="30">
        <f t="shared" si="1669"/>
        <v>69.254789272030649</v>
      </c>
      <c r="Q2561" s="6">
        <f t="shared" si="1670"/>
        <v>95.210727969348667</v>
      </c>
      <c r="R2561" s="7">
        <f t="shared" si="1671"/>
        <v>83.620689655172413</v>
      </c>
      <c r="S2561" s="8">
        <f t="shared" si="1672"/>
        <v>95.151645049934814</v>
      </c>
      <c r="T2561" s="9">
        <f t="shared" si="1673"/>
        <v>50</v>
      </c>
      <c r="U2561" s="51"/>
      <c r="V2561" s="1"/>
      <c r="W2561" s="1"/>
      <c r="X2561" s="1"/>
      <c r="Y2561" s="1"/>
      <c r="Z2561" s="1"/>
      <c r="AA2561" s="1"/>
      <c r="AB2561" s="1"/>
      <c r="AC2561" s="1"/>
      <c r="AD2561" s="1"/>
      <c r="AE2561" s="1"/>
    </row>
    <row r="2562" spans="1:31">
      <c r="A2562" s="1"/>
      <c r="B2562" s="31">
        <f>B2561+1</f>
        <v>1993</v>
      </c>
      <c r="C2562" s="33">
        <v>53</v>
      </c>
      <c r="D2562" s="34">
        <v>34</v>
      </c>
      <c r="E2562" s="35">
        <v>2228</v>
      </c>
      <c r="F2562" s="35">
        <v>2157</v>
      </c>
      <c r="G2562" s="35">
        <v>2006</v>
      </c>
      <c r="H2562" s="35">
        <v>8426376</v>
      </c>
      <c r="I2562" s="34">
        <v>8141851</v>
      </c>
      <c r="J2562" s="34">
        <v>7596966</v>
      </c>
      <c r="K2562" s="72">
        <v>148049</v>
      </c>
      <c r="L2562" s="36">
        <f t="shared" si="1667"/>
        <v>188.15220132037368</v>
      </c>
      <c r="M2562" s="28">
        <f>IF(L2559=0,0,L2562/L2559*100)</f>
        <v>93.359084241321554</v>
      </c>
      <c r="N2562" s="37">
        <f t="shared" si="1674"/>
        <v>0.45671273165684995</v>
      </c>
      <c r="O2562" s="29">
        <f t="shared" si="1668"/>
        <v>3782.0359066427291</v>
      </c>
      <c r="P2562" s="30">
        <f t="shared" si="1669"/>
        <v>66.449281867145416</v>
      </c>
      <c r="Q2562" s="6">
        <f t="shared" si="1670"/>
        <v>96.813285457809698</v>
      </c>
      <c r="R2562" s="7">
        <f t="shared" si="1671"/>
        <v>90.035906642728904</v>
      </c>
      <c r="S2562" s="8">
        <f t="shared" si="1672"/>
        <v>96.623400142599863</v>
      </c>
      <c r="T2562" s="9">
        <f t="shared" si="1673"/>
        <v>71</v>
      </c>
      <c r="U2562" s="51"/>
      <c r="V2562" s="1"/>
      <c r="W2562" s="1"/>
      <c r="X2562" s="1"/>
      <c r="Y2562" s="1"/>
      <c r="Z2562" s="1"/>
      <c r="AA2562" s="1"/>
      <c r="AB2562" s="1"/>
      <c r="AC2562" s="1"/>
      <c r="AD2562" s="1"/>
      <c r="AE2562" s="1"/>
    </row>
    <row r="2563" spans="1:31">
      <c r="A2563" s="1"/>
      <c r="B2563" s="31">
        <f t="shared" ref="B2563:B2583" si="1675">B2562+1</f>
        <v>1994</v>
      </c>
      <c r="C2563" s="33">
        <v>79</v>
      </c>
      <c r="D2563" s="34">
        <v>57</v>
      </c>
      <c r="E2563" s="35">
        <v>3344</v>
      </c>
      <c r="F2563" s="35">
        <v>3114</v>
      </c>
      <c r="G2563" s="35">
        <v>2972</v>
      </c>
      <c r="H2563" s="35">
        <v>11539650</v>
      </c>
      <c r="I2563" s="34">
        <v>10666970</v>
      </c>
      <c r="J2563" s="34">
        <v>10183170</v>
      </c>
      <c r="K2563" s="72">
        <v>224948</v>
      </c>
      <c r="L2563" s="36">
        <f t="shared" si="1667"/>
        <v>169.58383349485214</v>
      </c>
      <c r="M2563" s="28">
        <f>IF(L2559=0,0,L2563/L2559*100)</f>
        <v>84.14566125779254</v>
      </c>
      <c r="N2563" s="37">
        <f t="shared" si="1674"/>
        <v>-9.8688017972771362</v>
      </c>
      <c r="O2563" s="29">
        <f t="shared" si="1668"/>
        <v>3450.8522727272725</v>
      </c>
      <c r="P2563" s="30">
        <f t="shared" si="1669"/>
        <v>67.269138755980862</v>
      </c>
      <c r="Q2563" s="6">
        <f t="shared" si="1670"/>
        <v>93.122009569377994</v>
      </c>
      <c r="R2563" s="7">
        <f t="shared" si="1671"/>
        <v>88.875598086124398</v>
      </c>
      <c r="S2563" s="8">
        <f t="shared" si="1672"/>
        <v>92.437552265449995</v>
      </c>
      <c r="T2563" s="9">
        <f t="shared" si="1673"/>
        <v>230</v>
      </c>
      <c r="U2563" s="51"/>
      <c r="V2563" s="1"/>
      <c r="W2563" s="1"/>
      <c r="X2563" s="1"/>
      <c r="Y2563" s="1"/>
      <c r="Z2563" s="1"/>
      <c r="AA2563" s="1"/>
      <c r="AB2563" s="1"/>
      <c r="AC2563" s="1"/>
      <c r="AD2563" s="1"/>
      <c r="AE2563" s="1"/>
    </row>
    <row r="2564" spans="1:31">
      <c r="A2564" s="1"/>
      <c r="B2564" s="31">
        <f t="shared" si="1675"/>
        <v>1995</v>
      </c>
      <c r="C2564" s="33">
        <v>59</v>
      </c>
      <c r="D2564" s="34">
        <v>30</v>
      </c>
      <c r="E2564" s="35">
        <v>2260</v>
      </c>
      <c r="F2564" s="35">
        <v>1966</v>
      </c>
      <c r="G2564" s="35">
        <v>1693</v>
      </c>
      <c r="H2564" s="35">
        <v>7313833</v>
      </c>
      <c r="I2564" s="34">
        <v>6297906</v>
      </c>
      <c r="J2564" s="34">
        <v>5436509</v>
      </c>
      <c r="K2564" s="72">
        <v>153212</v>
      </c>
      <c r="L2564" s="36">
        <f t="shared" si="1667"/>
        <v>157.80697892293031</v>
      </c>
      <c r="M2564" s="28">
        <f>IF(L2559=0,0,L2564/L2559*100)</f>
        <v>78.302113585417857</v>
      </c>
      <c r="N2564" s="37">
        <f t="shared" si="1674"/>
        <v>-6.9445620665718275</v>
      </c>
      <c r="O2564" s="29">
        <f t="shared" si="1668"/>
        <v>3236.2092920353984</v>
      </c>
      <c r="P2564" s="30">
        <f t="shared" si="1669"/>
        <v>67.792920353982296</v>
      </c>
      <c r="Q2564" s="6">
        <f t="shared" si="1670"/>
        <v>86.991150442477874</v>
      </c>
      <c r="R2564" s="7">
        <f t="shared" si="1671"/>
        <v>74.911504424778769</v>
      </c>
      <c r="S2564" s="8">
        <f t="shared" si="1672"/>
        <v>86.109513301711971</v>
      </c>
      <c r="T2564" s="9">
        <f t="shared" si="1673"/>
        <v>294</v>
      </c>
      <c r="U2564" s="51"/>
      <c r="V2564" s="1"/>
      <c r="W2564" s="1"/>
      <c r="X2564" s="1"/>
      <c r="Y2564" s="1"/>
      <c r="Z2564" s="1"/>
      <c r="AA2564" s="1"/>
      <c r="AB2564" s="1"/>
      <c r="AC2564" s="1"/>
      <c r="AD2564" s="1"/>
      <c r="AE2564" s="1"/>
    </row>
    <row r="2565" spans="1:31">
      <c r="A2565" s="1"/>
      <c r="B2565" s="31">
        <f t="shared" si="1675"/>
        <v>1996</v>
      </c>
      <c r="C2565" s="33">
        <v>40</v>
      </c>
      <c r="D2565" s="34">
        <v>29</v>
      </c>
      <c r="E2565" s="35">
        <v>2050</v>
      </c>
      <c r="F2565" s="35">
        <v>1990</v>
      </c>
      <c r="G2565" s="35">
        <v>1676</v>
      </c>
      <c r="H2565" s="35">
        <v>6533254</v>
      </c>
      <c r="I2565" s="34">
        <v>6337802</v>
      </c>
      <c r="J2565" s="34">
        <v>5363749</v>
      </c>
      <c r="K2565" s="72">
        <v>146758</v>
      </c>
      <c r="L2565" s="36">
        <f t="shared" si="1667"/>
        <v>147.16404153858733</v>
      </c>
      <c r="M2565" s="28">
        <f>IF(L2559=0,0,L2565/L2559*100)</f>
        <v>73.021203338993885</v>
      </c>
      <c r="N2565" s="37">
        <f t="shared" si="1674"/>
        <v>-6.7442754794392057</v>
      </c>
      <c r="O2565" s="29">
        <f t="shared" si="1668"/>
        <v>3186.9531707317074</v>
      </c>
      <c r="P2565" s="30">
        <f t="shared" si="1669"/>
        <v>71.589268292682931</v>
      </c>
      <c r="Q2565" s="6">
        <f t="shared" si="1670"/>
        <v>97.073170731707307</v>
      </c>
      <c r="R2565" s="7">
        <f t="shared" si="1671"/>
        <v>81.756097560975604</v>
      </c>
      <c r="S2565" s="8">
        <f t="shared" si="1672"/>
        <v>97.008351427940809</v>
      </c>
      <c r="T2565" s="9">
        <f t="shared" si="1673"/>
        <v>60</v>
      </c>
      <c r="U2565" s="51"/>
      <c r="V2565" s="1"/>
      <c r="W2565" s="1"/>
      <c r="X2565" s="1"/>
      <c r="Y2565" s="1"/>
      <c r="Z2565" s="1"/>
      <c r="AA2565" s="1"/>
      <c r="AB2565" s="1"/>
      <c r="AC2565" s="1"/>
      <c r="AD2565" s="1"/>
      <c r="AE2565" s="1"/>
    </row>
    <row r="2566" spans="1:31">
      <c r="A2566" s="1"/>
      <c r="B2566" s="31">
        <f t="shared" si="1675"/>
        <v>1997</v>
      </c>
      <c r="C2566" s="33">
        <v>26</v>
      </c>
      <c r="D2566">
        <v>12</v>
      </c>
      <c r="E2566" s="35">
        <v>1084</v>
      </c>
      <c r="F2566" s="35">
        <v>981</v>
      </c>
      <c r="G2566" s="35">
        <v>856</v>
      </c>
      <c r="H2566" s="35">
        <v>3654498</v>
      </c>
      <c r="I2566" s="34">
        <v>3300596</v>
      </c>
      <c r="J2566" s="34">
        <v>2875019</v>
      </c>
      <c r="K2566" s="72">
        <v>78164</v>
      </c>
      <c r="L2566" s="36">
        <f t="shared" si="1667"/>
        <v>154.55921394043293</v>
      </c>
      <c r="M2566" s="28">
        <f>IF(L2559=0,0,L2566/L2559*100)</f>
        <v>76.690607780706571</v>
      </c>
      <c r="N2566" s="37">
        <f t="shared" si="1674"/>
        <v>5.0251218467022998</v>
      </c>
      <c r="O2566" s="29">
        <f t="shared" si="1668"/>
        <v>3371.308118081181</v>
      </c>
      <c r="P2566" s="30">
        <f t="shared" si="1669"/>
        <v>72.107011070110701</v>
      </c>
      <c r="Q2566" s="6">
        <f t="shared" si="1670"/>
        <v>90.498154981549817</v>
      </c>
      <c r="R2566" s="7">
        <f t="shared" si="1671"/>
        <v>78.966789667896677</v>
      </c>
      <c r="S2566" s="8">
        <f t="shared" si="1672"/>
        <v>90.315988680251024</v>
      </c>
      <c r="T2566" s="9">
        <f t="shared" si="1673"/>
        <v>103</v>
      </c>
      <c r="U2566" s="51"/>
      <c r="V2566" s="1"/>
      <c r="W2566" s="1"/>
      <c r="X2566" s="1"/>
      <c r="Y2566" s="1"/>
      <c r="Z2566" s="1"/>
      <c r="AA2566" s="1"/>
      <c r="AB2566" s="1"/>
      <c r="AC2566" s="1"/>
      <c r="AD2566" s="1"/>
      <c r="AE2566" s="1"/>
    </row>
    <row r="2567" spans="1:31">
      <c r="A2567" s="1"/>
      <c r="B2567" s="31">
        <f t="shared" si="1675"/>
        <v>1998</v>
      </c>
      <c r="C2567" s="33">
        <v>42</v>
      </c>
      <c r="D2567" s="34">
        <v>22</v>
      </c>
      <c r="E2567" s="35">
        <v>1390</v>
      </c>
      <c r="F2567" s="35">
        <v>1216</v>
      </c>
      <c r="G2567" s="35">
        <v>1062</v>
      </c>
      <c r="H2567" s="35">
        <v>4499230</v>
      </c>
      <c r="I2567" s="34">
        <v>3940430</v>
      </c>
      <c r="J2567" s="34">
        <v>3434260</v>
      </c>
      <c r="K2567" s="72">
        <v>99632</v>
      </c>
      <c r="L2567" s="36">
        <f t="shared" si="1667"/>
        <v>149.28401065320378</v>
      </c>
      <c r="M2567" s="28">
        <f>IF(L2559=0,0,L2567/L2559*100)</f>
        <v>74.073109050282767</v>
      </c>
      <c r="N2567" s="37">
        <f t="shared" si="1674"/>
        <v>-3.4130629632098208</v>
      </c>
      <c r="O2567" s="29">
        <f t="shared" si="1668"/>
        <v>3236.8561151079139</v>
      </c>
      <c r="P2567" s="30">
        <f t="shared" si="1669"/>
        <v>71.677697841726612</v>
      </c>
      <c r="Q2567" s="6">
        <f t="shared" si="1670"/>
        <v>87.482014388489205</v>
      </c>
      <c r="R2567" s="7">
        <f t="shared" si="1671"/>
        <v>76.402877697841731</v>
      </c>
      <c r="S2567" s="8">
        <f t="shared" si="1672"/>
        <v>87.580097038826636</v>
      </c>
      <c r="T2567" s="9">
        <f t="shared" si="1673"/>
        <v>174</v>
      </c>
      <c r="U2567" s="51"/>
      <c r="V2567" s="1"/>
      <c r="W2567" s="1"/>
      <c r="X2567" s="1"/>
      <c r="Y2567" s="1"/>
      <c r="Z2567" s="1"/>
      <c r="AA2567" s="1"/>
      <c r="AB2567" s="1"/>
      <c r="AC2567" s="1"/>
      <c r="AD2567" s="1"/>
      <c r="AE2567" s="1"/>
    </row>
    <row r="2568" spans="1:31">
      <c r="A2568" s="1"/>
      <c r="B2568" s="31">
        <f t="shared" si="1675"/>
        <v>1999</v>
      </c>
      <c r="C2568" s="33">
        <v>44</v>
      </c>
      <c r="D2568" s="34">
        <v>32</v>
      </c>
      <c r="E2568" s="35">
        <v>1536</v>
      </c>
      <c r="F2568" s="35">
        <v>1312</v>
      </c>
      <c r="G2568" s="35">
        <v>1066</v>
      </c>
      <c r="H2568" s="35">
        <v>4624290</v>
      </c>
      <c r="I2568" s="34">
        <v>3960970</v>
      </c>
      <c r="J2568" s="34">
        <v>3182530</v>
      </c>
      <c r="K2568" s="72">
        <v>109578</v>
      </c>
      <c r="L2568" s="36">
        <f t="shared" si="1667"/>
        <v>139.50688455894431</v>
      </c>
      <c r="M2568" s="28">
        <f>IF(L2559=0,0,L2568/L2559*100)</f>
        <v>69.221804987580029</v>
      </c>
      <c r="N2568" s="37">
        <f t="shared" si="1674"/>
        <v>-6.549345808354758</v>
      </c>
      <c r="O2568" s="29">
        <f t="shared" si="1668"/>
        <v>3010.60546875</v>
      </c>
      <c r="P2568" s="30">
        <f t="shared" si="1669"/>
        <v>71.33984375</v>
      </c>
      <c r="Q2568" s="6">
        <f t="shared" si="1670"/>
        <v>85.416666666666657</v>
      </c>
      <c r="R2568" s="7">
        <f t="shared" si="1671"/>
        <v>69.401041666666657</v>
      </c>
      <c r="S2568" s="8">
        <f t="shared" si="1672"/>
        <v>85.655743908794648</v>
      </c>
      <c r="T2568" s="9">
        <f t="shared" si="1673"/>
        <v>224</v>
      </c>
      <c r="U2568" s="51"/>
      <c r="V2568" s="1"/>
      <c r="W2568" s="1"/>
      <c r="X2568" s="1"/>
      <c r="Y2568" s="1"/>
      <c r="Z2568" s="1"/>
      <c r="AA2568" s="1"/>
      <c r="AB2568" s="1"/>
      <c r="AC2568" s="1"/>
      <c r="AD2568" s="1"/>
      <c r="AE2568" s="1"/>
    </row>
    <row r="2569" spans="1:31">
      <c r="A2569" s="1"/>
      <c r="B2569" s="31">
        <f t="shared" si="1675"/>
        <v>2000</v>
      </c>
      <c r="C2569" s="33">
        <v>43</v>
      </c>
      <c r="D2569" s="34">
        <v>25</v>
      </c>
      <c r="E2569" s="35">
        <v>2092</v>
      </c>
      <c r="F2569" s="35">
        <v>1914</v>
      </c>
      <c r="G2569" s="35">
        <v>1741</v>
      </c>
      <c r="H2569" s="35">
        <v>6243930</v>
      </c>
      <c r="I2569" s="34">
        <v>5688800</v>
      </c>
      <c r="J2569" s="34">
        <v>5180910</v>
      </c>
      <c r="K2569" s="72">
        <v>157958</v>
      </c>
      <c r="L2569" s="36">
        <f t="shared" si="1667"/>
        <v>130.67434960812366</v>
      </c>
      <c r="M2569" s="28">
        <f>IF(L2559=0,0,L2569/L2559*100)</f>
        <v>64.839196818494557</v>
      </c>
      <c r="N2569" s="37">
        <f t="shared" si="1674"/>
        <v>-6.3312538149962991</v>
      </c>
      <c r="O2569" s="29">
        <f t="shared" si="1668"/>
        <v>2984.6701720841302</v>
      </c>
      <c r="P2569" s="30">
        <f t="shared" si="1669"/>
        <v>75.505736137667299</v>
      </c>
      <c r="Q2569" s="6">
        <f t="shared" si="1670"/>
        <v>91.491395793499038</v>
      </c>
      <c r="R2569" s="7">
        <f t="shared" si="1671"/>
        <v>83.22179732313576</v>
      </c>
      <c r="S2569" s="8">
        <f t="shared" si="1672"/>
        <v>91.109285337920184</v>
      </c>
      <c r="T2569" s="9">
        <f t="shared" si="1673"/>
        <v>178</v>
      </c>
      <c r="U2569" s="51"/>
      <c r="V2569" s="1"/>
      <c r="W2569" s="1"/>
      <c r="X2569" s="1"/>
      <c r="Y2569" s="1"/>
      <c r="Z2569" s="1"/>
      <c r="AA2569" s="1"/>
      <c r="AB2569" s="1"/>
      <c r="AC2569" s="1"/>
      <c r="AD2569" s="1"/>
      <c r="AE2569" s="1"/>
    </row>
    <row r="2570" spans="1:31">
      <c r="A2570" s="1"/>
      <c r="B2570" s="31">
        <f t="shared" si="1675"/>
        <v>2001</v>
      </c>
      <c r="C2570" s="33">
        <v>31</v>
      </c>
      <c r="D2570" s="34"/>
      <c r="E2570" s="35">
        <v>1395</v>
      </c>
      <c r="F2570" s="35">
        <v>1287</v>
      </c>
      <c r="G2570" s="35">
        <v>1133</v>
      </c>
      <c r="H2570" s="35">
        <v>4061388</v>
      </c>
      <c r="I2570" s="34">
        <v>3732277</v>
      </c>
      <c r="J2570" s="34"/>
      <c r="K2570" s="72">
        <v>106704</v>
      </c>
      <c r="L2570" s="36">
        <f t="shared" si="1667"/>
        <v>125.82522888214125</v>
      </c>
      <c r="M2570" s="28">
        <f>IF(L2559=0,0,L2570/L2559*100)</f>
        <v>62.433115639659533</v>
      </c>
      <c r="N2570" s="37">
        <f t="shared" si="1674"/>
        <v>-3.7108435898279462</v>
      </c>
      <c r="O2570" s="29">
        <f t="shared" si="1668"/>
        <v>2911.3892473118281</v>
      </c>
      <c r="P2570" s="30">
        <f t="shared" si="1669"/>
        <v>76.490322580645156</v>
      </c>
      <c r="Q2570" s="6">
        <f t="shared" si="1670"/>
        <v>92.258064516129039</v>
      </c>
      <c r="R2570" s="7">
        <f t="shared" si="1671"/>
        <v>81.218637992831546</v>
      </c>
      <c r="S2570" s="8">
        <f t="shared" si="1672"/>
        <v>91.896588062997182</v>
      </c>
      <c r="T2570" s="9">
        <f t="shared" si="1673"/>
        <v>108</v>
      </c>
      <c r="U2570" s="51"/>
      <c r="V2570" s="1"/>
      <c r="W2570" s="1"/>
      <c r="X2570" s="1"/>
      <c r="Y2570" s="1"/>
      <c r="Z2570" s="1"/>
      <c r="AA2570" s="1"/>
      <c r="AB2570" s="1"/>
      <c r="AC2570" s="1"/>
      <c r="AD2570" s="1"/>
      <c r="AE2570" s="1"/>
    </row>
    <row r="2571" spans="1:31">
      <c r="A2571" s="1"/>
      <c r="B2571" s="31">
        <f t="shared" si="1675"/>
        <v>2002</v>
      </c>
      <c r="C2571" s="33">
        <v>40</v>
      </c>
      <c r="D2571" s="34"/>
      <c r="E2571" s="35">
        <v>994</v>
      </c>
      <c r="F2571" s="35">
        <v>880</v>
      </c>
      <c r="G2571" s="35">
        <v>641</v>
      </c>
      <c r="H2571" s="35">
        <v>2838811</v>
      </c>
      <c r="I2571" s="34">
        <v>2519926</v>
      </c>
      <c r="J2571" s="34"/>
      <c r="K2571" s="72">
        <v>76249</v>
      </c>
      <c r="L2571" s="36">
        <f t="shared" si="1667"/>
        <v>123.07682235281773</v>
      </c>
      <c r="M2571" s="28">
        <f>IF(L2559=0,0,L2571/L2559*100)</f>
        <v>61.069386090391021</v>
      </c>
      <c r="N2571" s="37">
        <f t="shared" si="1674"/>
        <v>-2.1843048121119746</v>
      </c>
      <c r="O2571" s="29">
        <f t="shared" si="1668"/>
        <v>2855.946680080483</v>
      </c>
      <c r="P2571" s="30">
        <f t="shared" si="1669"/>
        <v>76.709255533199197</v>
      </c>
      <c r="Q2571" s="6">
        <f t="shared" si="1670"/>
        <v>88.531187122736426</v>
      </c>
      <c r="R2571" s="7">
        <f t="shared" si="1671"/>
        <v>64.486921529175049</v>
      </c>
      <c r="S2571" s="8">
        <f t="shared" si="1672"/>
        <v>88.766952079585437</v>
      </c>
      <c r="T2571" s="9">
        <f t="shared" si="1673"/>
        <v>114</v>
      </c>
      <c r="U2571" s="51"/>
      <c r="V2571" s="1"/>
      <c r="W2571" s="1"/>
      <c r="X2571" s="1"/>
      <c r="Y2571" s="1"/>
      <c r="Z2571" s="1"/>
      <c r="AA2571" s="1"/>
      <c r="AB2571" s="1"/>
      <c r="AC2571" s="1"/>
      <c r="AD2571" s="1"/>
      <c r="AE2571" s="1"/>
    </row>
    <row r="2572" spans="1:31">
      <c r="A2572" s="1"/>
      <c r="B2572" s="31">
        <f t="shared" si="1675"/>
        <v>2003</v>
      </c>
      <c r="C2572" s="33">
        <v>30</v>
      </c>
      <c r="D2572" s="34"/>
      <c r="E2572" s="35">
        <v>1012</v>
      </c>
      <c r="F2572" s="35">
        <v>905</v>
      </c>
      <c r="G2572" s="35"/>
      <c r="H2572" s="35">
        <v>2828533</v>
      </c>
      <c r="I2572" s="34">
        <v>2525622</v>
      </c>
      <c r="J2572" s="34"/>
      <c r="K2572" s="72">
        <v>74038</v>
      </c>
      <c r="L2572" s="36">
        <f t="shared" si="1667"/>
        <v>126.29336044652746</v>
      </c>
      <c r="M2572" s="28">
        <f>IF(L2559=0,0,L2572/L2559*100)</f>
        <v>62.665397451133728</v>
      </c>
      <c r="N2572" s="37">
        <f t="shared" si="1674"/>
        <v>2.6134393399344131</v>
      </c>
      <c r="O2572" s="29">
        <f t="shared" si="1668"/>
        <v>2794.9930830039525</v>
      </c>
      <c r="P2572" s="30">
        <f t="shared" si="1669"/>
        <v>73.160079051383406</v>
      </c>
      <c r="Q2572" s="15">
        <f t="shared" si="1670"/>
        <v>89.426877470355734</v>
      </c>
      <c r="R2572" s="16">
        <f t="shared" si="1671"/>
        <v>0</v>
      </c>
      <c r="S2572" s="17">
        <f t="shared" si="1672"/>
        <v>89.290879759932096</v>
      </c>
      <c r="T2572" s="18">
        <f t="shared" si="1673"/>
        <v>107</v>
      </c>
      <c r="U2572" s="51"/>
      <c r="V2572" s="1"/>
      <c r="W2572" s="1"/>
      <c r="X2572" s="1"/>
      <c r="Y2572" s="1"/>
      <c r="Z2572" s="1"/>
      <c r="AA2572" s="1"/>
      <c r="AB2572" s="1"/>
      <c r="AC2572" s="1"/>
      <c r="AD2572" s="1"/>
      <c r="AE2572" s="1"/>
    </row>
    <row r="2573" spans="1:31">
      <c r="A2573" s="1"/>
      <c r="B2573" s="31">
        <f t="shared" si="1675"/>
        <v>2004</v>
      </c>
      <c r="C2573" s="33">
        <v>18</v>
      </c>
      <c r="D2573" s="34"/>
      <c r="E2573" s="35">
        <v>545</v>
      </c>
      <c r="F2573" s="35">
        <v>499</v>
      </c>
      <c r="G2573" s="35"/>
      <c r="H2573" s="35">
        <v>1489688</v>
      </c>
      <c r="I2573" s="34">
        <v>1371928</v>
      </c>
      <c r="J2573" s="34"/>
      <c r="K2573" s="72">
        <v>39466</v>
      </c>
      <c r="L2573" s="36">
        <f t="shared" si="1667"/>
        <v>124.78033742056454</v>
      </c>
      <c r="M2573" s="28">
        <f>IF(L2559=0,0,L2573/L2559*100)</f>
        <v>61.914651814629515</v>
      </c>
      <c r="N2573" s="37">
        <f t="shared" si="1674"/>
        <v>-1.1980226202022204</v>
      </c>
      <c r="O2573" s="29">
        <f t="shared" si="1668"/>
        <v>2733.3724770642202</v>
      </c>
      <c r="P2573" s="30">
        <f t="shared" si="1669"/>
        <v>72.414678899082574</v>
      </c>
      <c r="Q2573" s="6">
        <f t="shared" si="1670"/>
        <v>91.559633027522935</v>
      </c>
      <c r="R2573" s="7">
        <f t="shared" si="1671"/>
        <v>0</v>
      </c>
      <c r="S2573" s="8">
        <f t="shared" si="1672"/>
        <v>92.094989017834607</v>
      </c>
      <c r="T2573" s="9">
        <f t="shared" si="1673"/>
        <v>46</v>
      </c>
      <c r="U2573" s="51"/>
      <c r="V2573" s="1"/>
      <c r="W2573" s="1"/>
      <c r="X2573" s="1"/>
      <c r="Y2573" s="1"/>
      <c r="Z2573" s="1"/>
      <c r="AA2573" s="1"/>
      <c r="AB2573" s="1"/>
      <c r="AC2573" s="1"/>
      <c r="AD2573" s="1"/>
      <c r="AE2573" s="1"/>
    </row>
    <row r="2574" spans="1:31">
      <c r="A2574" s="1"/>
      <c r="B2574" s="31">
        <f t="shared" si="1675"/>
        <v>2005</v>
      </c>
      <c r="C2574" s="33">
        <v>58</v>
      </c>
      <c r="D2574" s="34"/>
      <c r="E2574" s="35">
        <v>2377</v>
      </c>
      <c r="F2574" s="35">
        <v>2256</v>
      </c>
      <c r="G2574" s="35"/>
      <c r="H2574" s="35">
        <v>6836638</v>
      </c>
      <c r="I2574" s="34">
        <v>6502013</v>
      </c>
      <c r="J2574" s="34"/>
      <c r="K2574" s="72">
        <v>179318</v>
      </c>
      <c r="L2574" s="36">
        <f t="shared" si="1667"/>
        <v>126.03542961465106</v>
      </c>
      <c r="M2574" s="28">
        <f>IF(L2559=0,0,L2574/L2559*100)</f>
        <v>62.53741496624864</v>
      </c>
      <c r="N2574" s="37">
        <f t="shared" si="1674"/>
        <v>1.0058413208615693</v>
      </c>
      <c r="O2574" s="29">
        <f t="shared" si="1668"/>
        <v>2876.1623895666808</v>
      </c>
      <c r="P2574" s="30">
        <f t="shared" si="1669"/>
        <v>75.438788388725285</v>
      </c>
      <c r="Q2574" s="6">
        <f t="shared" si="1670"/>
        <v>94.909549852755575</v>
      </c>
      <c r="R2574" s="7">
        <f t="shared" si="1671"/>
        <v>0</v>
      </c>
      <c r="S2574" s="8">
        <f t="shared" si="1672"/>
        <v>95.105415849135198</v>
      </c>
      <c r="T2574" s="9">
        <f t="shared" si="1673"/>
        <v>121</v>
      </c>
      <c r="U2574" s="51"/>
      <c r="V2574" s="1"/>
      <c r="W2574" s="1"/>
      <c r="X2574" s="1"/>
      <c r="Y2574" s="1"/>
      <c r="Z2574" s="1"/>
      <c r="AA2574" s="1"/>
      <c r="AB2574" s="1"/>
      <c r="AC2574" s="1"/>
      <c r="AD2574" s="1"/>
      <c r="AE2574" s="1"/>
    </row>
    <row r="2575" spans="1:31">
      <c r="A2575" s="1"/>
      <c r="B2575" s="31">
        <f t="shared" si="1675"/>
        <v>2006</v>
      </c>
      <c r="C2575" s="33">
        <v>64</v>
      </c>
      <c r="D2575" s="34">
        <v>0</v>
      </c>
      <c r="E2575" s="35">
        <v>1595</v>
      </c>
      <c r="F2575" s="35">
        <v>1521</v>
      </c>
      <c r="G2575" s="35">
        <v>0</v>
      </c>
      <c r="H2575" s="35">
        <v>4722496</v>
      </c>
      <c r="I2575" s="34">
        <v>4504374</v>
      </c>
      <c r="J2575" s="34">
        <v>0</v>
      </c>
      <c r="K2575" s="72">
        <v>118119</v>
      </c>
      <c r="L2575" s="36">
        <f t="shared" si="1667"/>
        <v>132.16783774735646</v>
      </c>
      <c r="M2575" s="28">
        <f>IF(L2559=0,0,L2575/L2559*100)</f>
        <v>65.580249455804051</v>
      </c>
      <c r="N2575" s="37">
        <f t="shared" si="1674"/>
        <v>4.8656224297048993</v>
      </c>
      <c r="O2575" s="29">
        <f t="shared" si="1668"/>
        <v>2960.812539184953</v>
      </c>
      <c r="P2575" s="30">
        <f t="shared" si="1669"/>
        <v>74.055799373040756</v>
      </c>
      <c r="Q2575" s="6"/>
      <c r="R2575" s="7"/>
      <c r="S2575" s="8"/>
      <c r="T2575" s="9"/>
      <c r="U2575" s="51"/>
      <c r="V2575" s="1"/>
      <c r="W2575" s="1"/>
      <c r="X2575" s="1"/>
      <c r="Y2575" s="1"/>
      <c r="Z2575" s="1"/>
      <c r="AA2575" s="1"/>
      <c r="AB2575" s="1"/>
      <c r="AC2575" s="1"/>
      <c r="AD2575" s="1"/>
      <c r="AE2575" s="1"/>
    </row>
    <row r="2576" spans="1:31">
      <c r="A2576" s="1"/>
      <c r="B2576" s="31">
        <f t="shared" si="1675"/>
        <v>2007</v>
      </c>
      <c r="C2576" s="33">
        <v>60</v>
      </c>
      <c r="D2576" s="34"/>
      <c r="E2576" s="35">
        <v>1444</v>
      </c>
      <c r="F2576" s="35">
        <v>1271</v>
      </c>
      <c r="G2576" s="35"/>
      <c r="H2576" s="35">
        <v>4999959</v>
      </c>
      <c r="I2576" s="34">
        <v>4386385</v>
      </c>
      <c r="J2576" s="34"/>
      <c r="K2576" s="72">
        <v>108167</v>
      </c>
      <c r="L2576" s="36">
        <f t="shared" ref="L2576:L2581" si="1676">IF(H2576=0,0,H2576/K2576*3.30578)</f>
        <v>152.80782921796853</v>
      </c>
      <c r="M2576" s="28">
        <f>IF(L2559=0,0,L2576/L2559*100)</f>
        <v>75.821589652318551</v>
      </c>
      <c r="N2576" s="37">
        <f>IF(L2575=0,"     －",IF(L2576=0,"     －",(L2576-L2575)/L2575*100))</f>
        <v>15.616500823798113</v>
      </c>
      <c r="O2576" s="29">
        <f>IF(H2576=0,0,H2576/E2576)</f>
        <v>3462.575484764543</v>
      </c>
      <c r="P2576" s="30">
        <f>IF(K2576=0,0,K2576/E2576)</f>
        <v>74.90789473684211</v>
      </c>
      <c r="Q2576" s="6"/>
      <c r="R2576" s="7"/>
      <c r="S2576" s="8"/>
      <c r="T2576" s="9"/>
      <c r="U2576" s="51"/>
      <c r="V2576" s="1"/>
      <c r="W2576" s="1"/>
      <c r="X2576" s="1"/>
      <c r="Y2576" s="1"/>
      <c r="Z2576" s="1"/>
      <c r="AA2576" s="1"/>
      <c r="AB2576" s="1"/>
      <c r="AC2576" s="1"/>
      <c r="AD2576" s="1"/>
      <c r="AE2576" s="1"/>
    </row>
    <row r="2577" spans="1:31">
      <c r="A2577" s="1"/>
      <c r="B2577" s="31">
        <f t="shared" si="1675"/>
        <v>2008</v>
      </c>
      <c r="C2577" s="33">
        <v>46</v>
      </c>
      <c r="D2577" s="34"/>
      <c r="E2577" s="35">
        <v>775</v>
      </c>
      <c r="F2577" s="35">
        <v>664</v>
      </c>
      <c r="G2577" s="35"/>
      <c r="H2577" s="35">
        <v>2680890</v>
      </c>
      <c r="I2577" s="34">
        <v>2304467</v>
      </c>
      <c r="J2577" s="34"/>
      <c r="K2577" s="72">
        <v>58625</v>
      </c>
      <c r="L2577" s="36">
        <f t="shared" si="1676"/>
        <v>151.17155725714287</v>
      </c>
      <c r="M2577" s="28">
        <f>IF(L2559=0,0,L2577/L2559*100)</f>
        <v>75.009689229360845</v>
      </c>
      <c r="N2577" s="37">
        <f>IF(L2576=0,"     －",IF(L2577=0,"     －",(L2577-L2576)/L2576*100))</f>
        <v>-1.0708037469020331</v>
      </c>
      <c r="O2577" s="29">
        <f>IF(H2577=0,0,H2577/E2577)</f>
        <v>3459.2129032258063</v>
      </c>
      <c r="P2577" s="30">
        <f>IF(K2577=0,0,K2577/E2577)</f>
        <v>75.645161290322577</v>
      </c>
      <c r="Q2577" s="6"/>
      <c r="R2577" s="7"/>
      <c r="S2577" s="8"/>
      <c r="T2577" s="9"/>
      <c r="U2577" s="51"/>
      <c r="V2577" s="1"/>
      <c r="W2577" s="1"/>
      <c r="X2577" s="1"/>
      <c r="Y2577" s="1"/>
      <c r="Z2577" s="1"/>
      <c r="AA2577" s="1"/>
      <c r="AB2577" s="1"/>
      <c r="AC2577" s="1"/>
      <c r="AD2577" s="1"/>
      <c r="AE2577" s="1"/>
    </row>
    <row r="2578" spans="1:31">
      <c r="A2578" s="1"/>
      <c r="B2578" s="31">
        <f t="shared" si="1675"/>
        <v>2009</v>
      </c>
      <c r="C2578" s="33">
        <v>21</v>
      </c>
      <c r="D2578" s="34"/>
      <c r="E2578" s="35">
        <v>406</v>
      </c>
      <c r="F2578" s="35">
        <v>337</v>
      </c>
      <c r="G2578" s="35"/>
      <c r="H2578" s="35">
        <v>1334706</v>
      </c>
      <c r="I2578" s="34">
        <v>1106611</v>
      </c>
      <c r="J2578" s="34"/>
      <c r="K2578" s="72">
        <v>29412</v>
      </c>
      <c r="L2578" s="36">
        <f t="shared" si="1676"/>
        <v>150.01510950224397</v>
      </c>
      <c r="M2578" s="28">
        <f>IF(L2559=0,0,L2578/L2559*100)</f>
        <v>74.43587237995574</v>
      </c>
      <c r="N2578" s="37">
        <f>IF(L2577=0,"     －",IF(L2578=0,"     －",(L2578-L2577)/L2577*100))</f>
        <v>-0.76499030365333465</v>
      </c>
      <c r="O2578" s="29">
        <f>IF(H2578=0,0,H2578/E2578)</f>
        <v>3287.4532019704434</v>
      </c>
      <c r="P2578" s="30">
        <f>IF(K2578=0,0,K2578/E2578)</f>
        <v>72.443349753694577</v>
      </c>
      <c r="Q2578" s="6"/>
      <c r="R2578" s="7"/>
      <c r="S2578" s="8"/>
      <c r="T2578" s="9"/>
      <c r="U2578" s="51"/>
      <c r="V2578" s="1"/>
      <c r="W2578" s="1"/>
      <c r="X2578" s="1"/>
      <c r="Y2578" s="1"/>
      <c r="Z2578" s="1"/>
      <c r="AA2578" s="1"/>
      <c r="AB2578" s="1"/>
      <c r="AC2578" s="1"/>
      <c r="AD2578" s="1"/>
      <c r="AE2578" s="1"/>
    </row>
    <row r="2579" spans="1:31">
      <c r="A2579" s="1"/>
      <c r="B2579" s="31">
        <f t="shared" si="1675"/>
        <v>2010</v>
      </c>
      <c r="C2579" s="33">
        <v>24</v>
      </c>
      <c r="D2579" s="34"/>
      <c r="E2579" s="35">
        <v>738</v>
      </c>
      <c r="F2579" s="35">
        <v>691</v>
      </c>
      <c r="G2579" s="35"/>
      <c r="H2579" s="35">
        <v>2466556</v>
      </c>
      <c r="I2579" s="34">
        <v>2303158</v>
      </c>
      <c r="J2579" s="34"/>
      <c r="K2579" s="72">
        <v>57955</v>
      </c>
      <c r="L2579" s="36">
        <f t="shared" si="1676"/>
        <v>140.69349484393064</v>
      </c>
      <c r="M2579" s="28">
        <f>IF(L2559=0,0,L2579/L2559*100)</f>
        <v>69.810588157695733</v>
      </c>
      <c r="N2579" s="37">
        <f>IF(L2578=0,"     －",IF(L2579=0,"     －",(L2579-L2578)/L2578*100))</f>
        <v>-6.2137838576679512</v>
      </c>
      <c r="O2579" s="29">
        <f>IF(H2579=0,0,H2579/E2579)</f>
        <v>3342.2168021680218</v>
      </c>
      <c r="P2579" s="30">
        <f>IF(K2579=0,0,K2579/E2579)</f>
        <v>78.529810298102987</v>
      </c>
      <c r="Q2579" s="6"/>
      <c r="R2579" s="7"/>
      <c r="S2579" s="8"/>
      <c r="T2579" s="9"/>
      <c r="U2579" s="51"/>
      <c r="V2579" s="1"/>
      <c r="W2579" s="1"/>
      <c r="X2579" s="1"/>
      <c r="Y2579" s="1"/>
      <c r="Z2579" s="1"/>
      <c r="AA2579" s="1"/>
      <c r="AB2579" s="1"/>
      <c r="AC2579" s="1"/>
      <c r="AD2579" s="1"/>
      <c r="AE2579" s="1"/>
    </row>
    <row r="2580" spans="1:31">
      <c r="A2580" s="1"/>
      <c r="B2580" s="31">
        <f t="shared" si="1675"/>
        <v>2011</v>
      </c>
      <c r="C2580" s="33">
        <v>25</v>
      </c>
      <c r="D2580" s="34"/>
      <c r="E2580" s="35">
        <v>705</v>
      </c>
      <c r="F2580" s="35">
        <v>666</v>
      </c>
      <c r="G2580" s="35"/>
      <c r="H2580" s="35">
        <v>2566476</v>
      </c>
      <c r="I2580" s="34">
        <v>2422906</v>
      </c>
      <c r="J2580" s="34"/>
      <c r="K2580" s="72">
        <v>52462</v>
      </c>
      <c r="L2580" s="36">
        <f t="shared" si="1676"/>
        <v>161.72096052914489</v>
      </c>
      <c r="M2580" s="28">
        <f>IF(L2559=0,0,L2580/L2559*100)</f>
        <v>80.244188862397365</v>
      </c>
      <c r="N2580" s="37">
        <f>IF(L2579=0,"     －",IF(L2580=0,"     －",(L2580-L2579)/L2579*100))</f>
        <v>14.945584874794482</v>
      </c>
      <c r="O2580" s="29">
        <f>IF(H2580=0,0,H2580/E2580)</f>
        <v>3640.391489361702</v>
      </c>
      <c r="P2580" s="30">
        <f>IF(K2580=0,0,K2580/E2580)</f>
        <v>74.414184397163126</v>
      </c>
      <c r="Q2580" s="6"/>
      <c r="R2580" s="7"/>
      <c r="S2580" s="8"/>
      <c r="T2580" s="9"/>
      <c r="U2580" s="51"/>
      <c r="V2580" s="1"/>
      <c r="W2580" s="1"/>
      <c r="X2580" s="1"/>
      <c r="Y2580" s="1"/>
      <c r="Z2580" s="1"/>
      <c r="AA2580" s="1"/>
      <c r="AB2580" s="1"/>
      <c r="AC2580" s="1"/>
      <c r="AD2580" s="1"/>
      <c r="AE2580" s="1"/>
    </row>
    <row r="2581" spans="1:31">
      <c r="A2581" s="1"/>
      <c r="B2581" s="31">
        <f t="shared" si="1675"/>
        <v>2012</v>
      </c>
      <c r="C2581" s="33">
        <v>27</v>
      </c>
      <c r="D2581" s="34"/>
      <c r="E2581" s="35">
        <v>863</v>
      </c>
      <c r="F2581" s="35">
        <v>844</v>
      </c>
      <c r="G2581" s="35"/>
      <c r="H2581" s="35">
        <v>2840650</v>
      </c>
      <c r="I2581" s="34">
        <v>2776570</v>
      </c>
      <c r="J2581" s="34"/>
      <c r="K2581" s="72">
        <v>65215</v>
      </c>
      <c r="L2581" s="36">
        <f t="shared" si="1676"/>
        <v>143.99392711799433</v>
      </c>
      <c r="M2581" s="28">
        <f>IF(L2559=0,0,L2581/L2559*100)</f>
        <v>71.448226901993124</v>
      </c>
      <c r="N2581" s="37">
        <f t="shared" ref="N2581:N2583" si="1677">IF(L2580=0,"     －",IF(L2581=0,"     －",(L2581-L2580)/L2580*100))</f>
        <v>-10.961494016080769</v>
      </c>
      <c r="O2581" s="29">
        <f t="shared" ref="O2581:O2588" si="1678">IF(H2581=0,0,H2581/E2581)</f>
        <v>3291.5990730011586</v>
      </c>
      <c r="P2581" s="30">
        <f t="shared" ref="P2581:P2588" si="1679">IF(K2581=0,0,K2581/E2581)</f>
        <v>75.56778679026651</v>
      </c>
      <c r="Q2581" s="6"/>
      <c r="R2581" s="7"/>
      <c r="S2581" s="8"/>
      <c r="T2581" s="9"/>
      <c r="U2581" s="51"/>
      <c r="V2581" s="1"/>
      <c r="W2581" s="1"/>
      <c r="X2581" s="1"/>
      <c r="Y2581" s="1"/>
      <c r="Z2581" s="1"/>
      <c r="AA2581" s="1"/>
      <c r="AB2581" s="1"/>
      <c r="AC2581" s="1"/>
      <c r="AD2581" s="1"/>
      <c r="AE2581" s="1"/>
    </row>
    <row r="2582" spans="1:31">
      <c r="A2582" s="1"/>
      <c r="B2582" s="31">
        <f t="shared" si="1675"/>
        <v>2013</v>
      </c>
      <c r="C2582" s="33">
        <v>33</v>
      </c>
      <c r="D2582" s="34"/>
      <c r="E2582" s="35">
        <v>967</v>
      </c>
      <c r="F2582" s="35">
        <v>920</v>
      </c>
      <c r="G2582" s="35"/>
      <c r="H2582" s="35">
        <v>3090896</v>
      </c>
      <c r="I2582" s="34">
        <v>2939346</v>
      </c>
      <c r="J2582" s="34"/>
      <c r="K2582" s="72">
        <v>70752</v>
      </c>
      <c r="L2582" s="36">
        <f>IF(H2582=0,0,H2582/K2582*3.30578)</f>
        <v>144.41743242424243</v>
      </c>
      <c r="M2582" s="28">
        <f>IF(L2559=0,0,L2582/L2559*100)</f>
        <v>71.658365647568274</v>
      </c>
      <c r="N2582" s="37">
        <f t="shared" si="1677"/>
        <v>0.29411331069612806</v>
      </c>
      <c r="O2582" s="29">
        <f t="shared" si="1678"/>
        <v>3196.3764219234745</v>
      </c>
      <c r="P2582" s="30">
        <f t="shared" si="1679"/>
        <v>73.166494312306099</v>
      </c>
      <c r="Q2582" s="6"/>
      <c r="R2582" s="7"/>
      <c r="S2582" s="8"/>
      <c r="T2582" s="9"/>
      <c r="U2582" s="51"/>
      <c r="V2582" s="1"/>
      <c r="W2582" s="1"/>
      <c r="X2582" s="1"/>
      <c r="Y2582" s="1"/>
      <c r="Z2582" s="1"/>
      <c r="AA2582" s="1"/>
      <c r="AB2582" s="1"/>
      <c r="AC2582" s="1"/>
      <c r="AD2582" s="1"/>
      <c r="AE2582" s="1"/>
    </row>
    <row r="2583" spans="1:31">
      <c r="A2583" s="1"/>
      <c r="B2583" s="31">
        <f t="shared" si="1675"/>
        <v>2014</v>
      </c>
      <c r="C2583" s="33">
        <v>24</v>
      </c>
      <c r="D2583" s="34"/>
      <c r="E2583" s="35">
        <v>651</v>
      </c>
      <c r="F2583" s="35">
        <v>598</v>
      </c>
      <c r="G2583" s="35"/>
      <c r="H2583" s="35">
        <v>2290469</v>
      </c>
      <c r="I2583" s="34">
        <v>2101313</v>
      </c>
      <c r="J2583" s="34"/>
      <c r="K2583" s="72">
        <v>48772</v>
      </c>
      <c r="L2583" s="36">
        <f>IF(H2583=0,0,H2583/K2583*3.30578)</f>
        <v>155.24863878495859</v>
      </c>
      <c r="M2583" s="28">
        <f>IF(L2559=0,0,L2583/L2559*100)</f>
        <v>77.032692920749852</v>
      </c>
      <c r="N2583" s="37">
        <f t="shared" si="1677"/>
        <v>7.4999300146108867</v>
      </c>
      <c r="O2583" s="29">
        <f t="shared" si="1678"/>
        <v>3518.3855606758834</v>
      </c>
      <c r="P2583" s="30">
        <f t="shared" si="1679"/>
        <v>74.918586789554539</v>
      </c>
      <c r="Q2583" s="6"/>
      <c r="R2583" s="7"/>
      <c r="S2583" s="8"/>
      <c r="T2583" s="9"/>
      <c r="U2583" s="51"/>
      <c r="V2583" s="1"/>
      <c r="W2583" s="1"/>
      <c r="X2583" s="1"/>
      <c r="Y2583" s="1"/>
      <c r="Z2583" s="1"/>
      <c r="AA2583" s="1"/>
      <c r="AB2583" s="1"/>
      <c r="AC2583" s="1"/>
      <c r="AD2583" s="1"/>
      <c r="AE2583" s="1"/>
    </row>
    <row r="2584" spans="1:31">
      <c r="A2584" s="1"/>
      <c r="B2584" s="31">
        <f t="shared" ref="B2584:B2593" si="1680">B2583+1</f>
        <v>2015</v>
      </c>
      <c r="C2584" s="33">
        <v>20</v>
      </c>
      <c r="D2584" s="34"/>
      <c r="E2584" s="35">
        <v>621</v>
      </c>
      <c r="F2584" s="35">
        <v>580</v>
      </c>
      <c r="G2584" s="35"/>
      <c r="H2584" s="35">
        <v>2219466</v>
      </c>
      <c r="I2584" s="34">
        <v>2065584</v>
      </c>
      <c r="J2584" s="34"/>
      <c r="K2584" s="72">
        <v>45620</v>
      </c>
      <c r="L2584" s="36">
        <f>IF(H2584=0,0,H2584/K2584*3.30578)</f>
        <v>160.8300375598422</v>
      </c>
      <c r="M2584" s="28">
        <f>IF(L2559=0,0,L2584/L2559*100)</f>
        <v>79.802122535455851</v>
      </c>
      <c r="N2584" s="37">
        <f>IF(L2583=0,"     －",IF(L2584=0,"     －",(L2584-L2583)/L2583*100))</f>
        <v>3.5951354025168878</v>
      </c>
      <c r="O2584" s="29">
        <f t="shared" si="1678"/>
        <v>3574.0193236714977</v>
      </c>
      <c r="P2584" s="30">
        <f t="shared" si="1679"/>
        <v>73.462157809983893</v>
      </c>
      <c r="Q2584" s="6"/>
      <c r="R2584" s="7"/>
      <c r="S2584" s="8"/>
      <c r="T2584" s="9"/>
      <c r="U2584" s="51"/>
      <c r="V2584" s="1"/>
      <c r="W2584" s="1"/>
      <c r="X2584" s="1"/>
      <c r="Y2584" s="1"/>
      <c r="Z2584" s="1"/>
      <c r="AA2584" s="1"/>
      <c r="AB2584" s="1"/>
      <c r="AC2584" s="1"/>
      <c r="AD2584" s="1"/>
      <c r="AE2584" s="1"/>
    </row>
    <row r="2585" spans="1:31">
      <c r="A2585" s="1"/>
      <c r="B2585" s="31">
        <f t="shared" si="1680"/>
        <v>2016</v>
      </c>
      <c r="C2585" s="33">
        <v>35</v>
      </c>
      <c r="D2585" s="34"/>
      <c r="E2585" s="35">
        <v>751</v>
      </c>
      <c r="F2585" s="35">
        <v>642</v>
      </c>
      <c r="G2585" s="35"/>
      <c r="H2585" s="35">
        <v>2797548</v>
      </c>
      <c r="I2585" s="34">
        <v>2398942</v>
      </c>
      <c r="J2585" s="34"/>
      <c r="K2585" s="72">
        <v>54779</v>
      </c>
      <c r="L2585" s="36">
        <f>IF(H2585=0,0,H2585/K2585*3.30578)</f>
        <v>168.82524740210664</v>
      </c>
      <c r="M2585" s="28">
        <f>IF(L2559=0,0,L2585/L2559*100)</f>
        <v>83.769259055533254</v>
      </c>
      <c r="N2585" s="37">
        <f>IF(L2584=0,"     －",IF(L2585=0,"     －",(L2585-L2584)/L2584*100))</f>
        <v>4.9712167972910901</v>
      </c>
      <c r="O2585" s="29">
        <f t="shared" si="1678"/>
        <v>3725.0972037283623</v>
      </c>
      <c r="P2585" s="30">
        <f t="shared" si="1679"/>
        <v>72.941411451398139</v>
      </c>
      <c r="Q2585" s="6"/>
      <c r="R2585" s="7"/>
      <c r="S2585" s="8"/>
      <c r="T2585" s="9"/>
      <c r="U2585" s="51"/>
      <c r="V2585" s="1"/>
      <c r="W2585" s="1"/>
      <c r="X2585" s="1"/>
      <c r="Y2585" s="1"/>
      <c r="Z2585" s="1"/>
      <c r="AA2585" s="1"/>
      <c r="AB2585" s="1"/>
      <c r="AC2585" s="1"/>
      <c r="AD2585" s="1"/>
      <c r="AE2585" s="1"/>
    </row>
    <row r="2586" spans="1:31">
      <c r="A2586" s="1"/>
      <c r="B2586" s="31">
        <f t="shared" si="1680"/>
        <v>2017</v>
      </c>
      <c r="C2586" s="33">
        <v>37</v>
      </c>
      <c r="D2586" s="34"/>
      <c r="E2586" s="35">
        <v>740</v>
      </c>
      <c r="F2586" s="35">
        <v>622</v>
      </c>
      <c r="G2586" s="35"/>
      <c r="H2586" s="35">
        <v>2648529</v>
      </c>
      <c r="I2586" s="34">
        <v>2213823</v>
      </c>
      <c r="J2586" s="34"/>
      <c r="K2586" s="72">
        <v>53040</v>
      </c>
      <c r="L2586" s="36">
        <f t="shared" ref="L2586:L2593" si="1681">IF(H2586=0,0,H2586/K2586*3.30578)</f>
        <v>165.07266586764706</v>
      </c>
      <c r="M2586" s="28">
        <f>IF(L2559=0,0,L2586/L2559*100)</f>
        <v>81.907268745882249</v>
      </c>
      <c r="N2586" s="37">
        <f>IF(L2585=0,"     －",IF(L2586=0,"     －",(L2586-L2585)/L2585*100))</f>
        <v>-2.2227608679415765</v>
      </c>
      <c r="O2586" s="29">
        <f t="shared" si="1678"/>
        <v>3579.0932432432433</v>
      </c>
      <c r="P2586" s="30">
        <f t="shared" si="1679"/>
        <v>71.675675675675677</v>
      </c>
      <c r="Q2586" s="6"/>
      <c r="R2586" s="7"/>
      <c r="S2586" s="8"/>
      <c r="T2586" s="9"/>
      <c r="U2586" s="51"/>
      <c r="V2586" s="1"/>
      <c r="W2586" s="1"/>
      <c r="X2586" s="1"/>
      <c r="Y2586" s="1"/>
      <c r="Z2586" s="1"/>
      <c r="AA2586" s="1"/>
      <c r="AB2586" s="1"/>
      <c r="AC2586" s="1"/>
      <c r="AD2586" s="1"/>
      <c r="AE2586" s="1"/>
    </row>
    <row r="2587" spans="1:31">
      <c r="A2587" s="1"/>
      <c r="B2587" s="31">
        <f t="shared" si="1680"/>
        <v>2018</v>
      </c>
      <c r="C2587" s="33">
        <v>30</v>
      </c>
      <c r="D2587" s="34"/>
      <c r="E2587" s="35">
        <v>834</v>
      </c>
      <c r="F2587" s="35">
        <v>711</v>
      </c>
      <c r="G2587" s="35"/>
      <c r="H2587" s="35">
        <v>2948680</v>
      </c>
      <c r="I2587" s="34">
        <v>2517380</v>
      </c>
      <c r="J2587" s="34"/>
      <c r="K2587" s="72">
        <v>59421</v>
      </c>
      <c r="L2587" s="36">
        <f t="shared" si="1681"/>
        <v>164.04448545800304</v>
      </c>
      <c r="M2587" s="28">
        <f>IF(L2559=0,0,L2587/L2559*100)</f>
        <v>81.397096763808079</v>
      </c>
      <c r="N2587" s="37">
        <f>IF(L2586=0,"     －",IF(L2587=0,"     －",(L2587-L2586)/L2586*100))</f>
        <v>-0.62286533281555112</v>
      </c>
      <c r="O2587" s="29">
        <f t="shared" si="1678"/>
        <v>3535.5875299760191</v>
      </c>
      <c r="P2587" s="30">
        <f t="shared" si="1679"/>
        <v>71.248201438848923</v>
      </c>
      <c r="Q2587" s="6"/>
      <c r="R2587" s="7"/>
      <c r="S2587" s="8"/>
      <c r="T2587" s="9"/>
      <c r="U2587" s="51"/>
      <c r="V2587" s="1"/>
      <c r="W2587" s="1"/>
      <c r="X2587" s="1"/>
      <c r="Y2587" s="1"/>
      <c r="Z2587" s="1"/>
      <c r="AA2587" s="1"/>
      <c r="AB2587" s="1"/>
      <c r="AC2587" s="1"/>
      <c r="AD2587" s="1"/>
      <c r="AE2587" s="1"/>
    </row>
    <row r="2588" spans="1:31">
      <c r="A2588" s="1"/>
      <c r="B2588" s="31">
        <f t="shared" si="1680"/>
        <v>2019</v>
      </c>
      <c r="C2588" s="33">
        <v>32</v>
      </c>
      <c r="D2588" s="34"/>
      <c r="E2588" s="35">
        <v>1360</v>
      </c>
      <c r="F2588" s="35">
        <v>1188</v>
      </c>
      <c r="G2588" s="35"/>
      <c r="H2588" s="35">
        <v>4962091</v>
      </c>
      <c r="I2588" s="34">
        <v>4318391</v>
      </c>
      <c r="J2588" s="34"/>
      <c r="K2588" s="72">
        <v>97838</v>
      </c>
      <c r="L2588" s="36">
        <f t="shared" si="1681"/>
        <v>167.66063478382631</v>
      </c>
      <c r="M2588" s="28">
        <f>IF(L2559=0,0,L2588/L2559*100)</f>
        <v>83.191390889359596</v>
      </c>
      <c r="N2588" s="37">
        <f>IF(L2587=0,"     －",IF(L2588=0,"     －",(L2588-L2587)/L2587*100))</f>
        <v>2.2043711592786468</v>
      </c>
      <c r="O2588" s="29">
        <f t="shared" si="1678"/>
        <v>3648.5963235294116</v>
      </c>
      <c r="P2588" s="30">
        <f t="shared" si="1679"/>
        <v>71.939705882352939</v>
      </c>
      <c r="Q2588" s="6"/>
      <c r="R2588" s="7"/>
      <c r="S2588" s="8"/>
      <c r="T2588" s="9"/>
      <c r="U2588" s="51"/>
      <c r="V2588" s="1"/>
      <c r="W2588" s="1"/>
      <c r="X2588" s="1"/>
      <c r="Y2588" s="1"/>
      <c r="Z2588" s="1"/>
      <c r="AA2588" s="1"/>
      <c r="AB2588" s="1"/>
      <c r="AC2588" s="1"/>
      <c r="AD2588" s="1"/>
      <c r="AE2588" s="1"/>
    </row>
    <row r="2589" spans="1:31">
      <c r="A2589" s="1"/>
      <c r="B2589" s="31">
        <f t="shared" si="1680"/>
        <v>2020</v>
      </c>
      <c r="C2589" s="33">
        <v>18</v>
      </c>
      <c r="D2589" s="34"/>
      <c r="E2589" s="35">
        <v>311</v>
      </c>
      <c r="F2589" s="35">
        <v>265</v>
      </c>
      <c r="G2589" s="35"/>
      <c r="H2589" s="35">
        <v>1217500</v>
      </c>
      <c r="I2589" s="34">
        <v>1040989</v>
      </c>
      <c r="J2589" s="34"/>
      <c r="K2589" s="72">
        <v>22787</v>
      </c>
      <c r="L2589" s="36">
        <f t="shared" si="1681"/>
        <v>176.62646026243033</v>
      </c>
      <c r="M2589" s="28">
        <f>IF(L2559=0,0,L2589/L2559*100)</f>
        <v>87.640136374535814</v>
      </c>
      <c r="N2589" s="37">
        <f t="shared" ref="N2589:N2593" si="1682">IF(L2588=0,"     －",IF(L2589=0,"     －",(L2589-L2588)/L2588*100))</f>
        <v>5.3476032046306692</v>
      </c>
      <c r="O2589" s="29">
        <f>IF(H2589=0,0,H2589/E2589)</f>
        <v>3914.7909967845658</v>
      </c>
      <c r="P2589" s="30">
        <f>IF(K2589=0,0,K2589/E2589)</f>
        <v>73.270096463022512</v>
      </c>
      <c r="Q2589" s="6"/>
      <c r="R2589" s="7"/>
      <c r="S2589" s="8"/>
      <c r="T2589" s="9"/>
      <c r="U2589" s="51"/>
      <c r="V2589" s="1"/>
      <c r="W2589" s="1"/>
      <c r="X2589" s="1"/>
      <c r="Y2589" s="1"/>
      <c r="Z2589" s="1"/>
      <c r="AA2589" s="1"/>
      <c r="AB2589" s="1"/>
      <c r="AC2589" s="1"/>
      <c r="AD2589" s="1"/>
      <c r="AE2589" s="1"/>
    </row>
    <row r="2590" spans="1:31">
      <c r="A2590" s="1"/>
      <c r="B2590" s="31">
        <f t="shared" si="1680"/>
        <v>2021</v>
      </c>
      <c r="C2590" s="81">
        <v>17</v>
      </c>
      <c r="D2590" s="34"/>
      <c r="E2590" s="35">
        <v>230</v>
      </c>
      <c r="F2590" s="35">
        <v>204</v>
      </c>
      <c r="G2590" s="35"/>
      <c r="H2590" s="35">
        <v>902705</v>
      </c>
      <c r="I2590" s="34">
        <v>797515</v>
      </c>
      <c r="J2590" s="34"/>
      <c r="K2590" s="72">
        <v>15091</v>
      </c>
      <c r="L2590" s="36">
        <f t="shared" si="1681"/>
        <v>197.74329964217083</v>
      </c>
      <c r="M2590" s="28">
        <f>IF(L2559=0,0,L2590/L2559*100)</f>
        <v>98.118083338370653</v>
      </c>
      <c r="N2590" s="37">
        <f t="shared" si="1682"/>
        <v>11.955648858254447</v>
      </c>
      <c r="O2590" s="29">
        <f>IF(H2590=0,0,H2590/E2590)</f>
        <v>3924.804347826087</v>
      </c>
      <c r="P2590" s="30">
        <f>IF(K2590=0,0,K2590/E2590)</f>
        <v>65.613043478260863</v>
      </c>
      <c r="Q2590" s="6"/>
      <c r="R2590" s="7"/>
      <c r="S2590" s="8"/>
      <c r="T2590" s="9"/>
      <c r="U2590" s="51"/>
      <c r="V2590" s="1"/>
      <c r="W2590" s="1"/>
      <c r="X2590" s="1"/>
      <c r="Y2590" s="1"/>
      <c r="Z2590" s="1"/>
      <c r="AA2590" s="1"/>
      <c r="AB2590" s="1"/>
      <c r="AC2590" s="1"/>
      <c r="AD2590" s="1"/>
      <c r="AE2590" s="1"/>
    </row>
    <row r="2591" spans="1:31">
      <c r="A2591" s="1"/>
      <c r="B2591" s="31">
        <f t="shared" si="1680"/>
        <v>2022</v>
      </c>
      <c r="C2591" s="81">
        <v>13</v>
      </c>
      <c r="D2591" s="34"/>
      <c r="E2591" s="35">
        <v>227</v>
      </c>
      <c r="F2591" s="35">
        <v>214</v>
      </c>
      <c r="G2591" s="35"/>
      <c r="H2591" s="35">
        <v>964938</v>
      </c>
      <c r="I2591" s="34">
        <v>909594</v>
      </c>
      <c r="J2591" s="34"/>
      <c r="K2591" s="72">
        <v>16008</v>
      </c>
      <c r="L2591" s="36">
        <f t="shared" si="1681"/>
        <v>199.26741264617689</v>
      </c>
      <c r="M2591" s="28">
        <f>IF(L2559=0,0,L2591/L2559*100)</f>
        <v>98.874331701853862</v>
      </c>
      <c r="N2591" s="37">
        <f t="shared" si="1682"/>
        <v>0.77075329822251792</v>
      </c>
      <c r="O2591" s="29">
        <f>IF(H2591=0,0,H2591/E2591)</f>
        <v>4250.828193832599</v>
      </c>
      <c r="P2591" s="30">
        <f>IF(K2591=0,0,K2591/E2591)</f>
        <v>70.519823788546262</v>
      </c>
      <c r="Q2591" s="6"/>
      <c r="R2591" s="7"/>
      <c r="S2591" s="8"/>
      <c r="T2591" s="9"/>
      <c r="U2591" s="51"/>
      <c r="V2591" s="1"/>
      <c r="W2591" s="1"/>
      <c r="X2591" s="1"/>
      <c r="Y2591" s="1"/>
      <c r="Z2591" s="1"/>
      <c r="AA2591" s="1"/>
      <c r="AB2591" s="1"/>
      <c r="AC2591" s="1"/>
      <c r="AD2591" s="1"/>
      <c r="AE2591" s="1"/>
    </row>
    <row r="2592" spans="1:31">
      <c r="A2592" s="1"/>
      <c r="B2592" s="31">
        <f t="shared" si="1680"/>
        <v>2023</v>
      </c>
      <c r="C2592" s="81">
        <v>28</v>
      </c>
      <c r="D2592" s="34"/>
      <c r="E2592" s="35">
        <v>576</v>
      </c>
      <c r="F2592" s="35">
        <v>544</v>
      </c>
      <c r="G2592" s="35"/>
      <c r="H2592" s="35">
        <v>2525192</v>
      </c>
      <c r="I2592" s="34">
        <v>2388594</v>
      </c>
      <c r="J2592" s="34"/>
      <c r="K2592" s="72">
        <v>41984</v>
      </c>
      <c r="L2592" s="36">
        <f t="shared" si="1681"/>
        <v>198.83120259527439</v>
      </c>
      <c r="M2592" s="28">
        <f>IF(L2559=0,0,L2592/L2559*100)</f>
        <v>98.657888999598285</v>
      </c>
      <c r="N2592" s="37">
        <f t="shared" si="1682"/>
        <v>-0.21890686746510116</v>
      </c>
      <c r="O2592" s="29">
        <f>IF(H2592=0,0,H2592/E2592)</f>
        <v>4384.0138888888887</v>
      </c>
      <c r="P2592" s="30">
        <f>IF(K2592=0,0,K2592/E2592)</f>
        <v>72.888888888888886</v>
      </c>
      <c r="Q2592" s="6"/>
      <c r="R2592" s="7"/>
      <c r="S2592" s="8"/>
      <c r="T2592" s="9"/>
      <c r="U2592" s="51"/>
      <c r="V2592" s="1"/>
      <c r="W2592" s="1"/>
      <c r="X2592" s="1"/>
      <c r="Y2592" s="1"/>
      <c r="Z2592" s="1"/>
      <c r="AA2592" s="1"/>
      <c r="AB2592" s="1"/>
      <c r="AC2592" s="1"/>
      <c r="AD2592" s="1"/>
      <c r="AE2592" s="1"/>
    </row>
    <row r="2593" spans="1:31">
      <c r="A2593" s="1"/>
      <c r="B2593" s="31">
        <f t="shared" si="1680"/>
        <v>2024</v>
      </c>
      <c r="C2593" s="81">
        <v>19</v>
      </c>
      <c r="D2593" s="34"/>
      <c r="E2593" s="35">
        <v>145</v>
      </c>
      <c r="F2593" s="35">
        <v>140</v>
      </c>
      <c r="G2593" s="35"/>
      <c r="H2593" s="35">
        <v>650120</v>
      </c>
      <c r="I2593" s="34">
        <v>629676</v>
      </c>
      <c r="J2593" s="34"/>
      <c r="K2593" s="72">
        <v>9599</v>
      </c>
      <c r="L2593" s="36">
        <f t="shared" si="1681"/>
        <v>223.89349865611001</v>
      </c>
      <c r="M2593" s="28">
        <f>IF(L2559=0,0,L2593/L2559*100)</f>
        <v>111.09352883163214</v>
      </c>
      <c r="N2593" s="37">
        <f t="shared" si="1682"/>
        <v>12.604810378706263</v>
      </c>
      <c r="O2593" s="29">
        <f>IF(H2593=0,0,H2593/E2593)</f>
        <v>4483.5862068965516</v>
      </c>
      <c r="P2593" s="30">
        <f>IF(K2593=0,0,K2593/E2593)</f>
        <v>66.2</v>
      </c>
      <c r="Q2593" s="6"/>
      <c r="R2593" s="7"/>
      <c r="S2593" s="8"/>
      <c r="T2593" s="9"/>
      <c r="U2593" s="51"/>
      <c r="V2593" s="1"/>
      <c r="W2593" s="1"/>
      <c r="X2593" s="1"/>
      <c r="Y2593" s="1"/>
      <c r="Z2593" s="1"/>
      <c r="AA2593" s="1"/>
      <c r="AB2593" s="1"/>
      <c r="AC2593" s="1"/>
      <c r="AD2593" s="1"/>
      <c r="AE2593" s="1"/>
    </row>
    <row r="2594" spans="1:31">
      <c r="A2594" s="1"/>
      <c r="B2594" s="58" t="s">
        <v>105</v>
      </c>
      <c r="C2594" s="66">
        <f t="shared" ref="C2594:K2594" si="1683">C2279+C2314+C2349+C2384+C2419+C2454+C2559</f>
        <v>178</v>
      </c>
      <c r="D2594" s="67">
        <f t="shared" si="1683"/>
        <v>112</v>
      </c>
      <c r="E2594" s="68">
        <f t="shared" si="1683"/>
        <v>9636</v>
      </c>
      <c r="F2594" s="68">
        <f t="shared" si="1683"/>
        <v>8535</v>
      </c>
      <c r="G2594" s="68">
        <f t="shared" si="1683"/>
        <v>8123</v>
      </c>
      <c r="H2594" s="68">
        <f t="shared" si="1683"/>
        <v>43429973</v>
      </c>
      <c r="I2594" s="67">
        <f t="shared" si="1683"/>
        <v>38045372</v>
      </c>
      <c r="J2594" s="67">
        <f t="shared" si="1683"/>
        <v>36223018</v>
      </c>
      <c r="K2594" s="74">
        <f t="shared" si="1683"/>
        <v>650530</v>
      </c>
      <c r="L2594" s="63">
        <f t="shared" si="1667"/>
        <v>220.69687200273623</v>
      </c>
      <c r="M2594" s="62">
        <v>100</v>
      </c>
      <c r="N2594" s="63"/>
      <c r="O2594" s="64">
        <f t="shared" si="1668"/>
        <v>4507.0540680780405</v>
      </c>
      <c r="P2594" s="65">
        <f t="shared" si="1669"/>
        <v>67.510377750103771</v>
      </c>
      <c r="Q2594" s="6">
        <f t="shared" ref="Q2594:Q2607" si="1684">IF(F2594=0,0,F2594/E2594*100)</f>
        <v>88.574097135740971</v>
      </c>
      <c r="R2594" s="7">
        <f t="shared" ref="R2594:R2607" si="1685">IF(G2594=0,0,G2594/E2594*100)</f>
        <v>84.298464092984631</v>
      </c>
      <c r="S2594" s="8">
        <f t="shared" ref="S2594:S2607" si="1686">IF(I2594=0,0,I2594/H2594*100)</f>
        <v>87.601647829714281</v>
      </c>
      <c r="T2594" s="9">
        <f t="shared" ref="T2594:T2607" si="1687">E2594-F2594</f>
        <v>1101</v>
      </c>
      <c r="U2594" s="51"/>
      <c r="V2594" s="1"/>
      <c r="W2594" s="1"/>
      <c r="X2594" s="1"/>
      <c r="Y2594" s="11"/>
      <c r="Z2594" s="11"/>
      <c r="AA2594" s="11"/>
      <c r="AB2594" s="1"/>
      <c r="AC2594" s="1"/>
      <c r="AD2594" s="1"/>
      <c r="AE2594" s="1"/>
    </row>
    <row r="2595" spans="1:31">
      <c r="A2595" s="1"/>
      <c r="B2595" s="31">
        <v>1991</v>
      </c>
      <c r="C2595" s="43">
        <f t="shared" ref="C2595:K2595" si="1688">C2280+C2315+C2350+C2385+C2420+C2455+C2560</f>
        <v>155</v>
      </c>
      <c r="D2595" s="44">
        <f t="shared" si="1688"/>
        <v>58</v>
      </c>
      <c r="E2595" s="45">
        <f t="shared" si="1688"/>
        <v>6576</v>
      </c>
      <c r="F2595" s="45">
        <f t="shared" si="1688"/>
        <v>5141</v>
      </c>
      <c r="G2595" s="45">
        <f t="shared" si="1688"/>
        <v>4396</v>
      </c>
      <c r="H2595" s="45">
        <f t="shared" si="1688"/>
        <v>29539009</v>
      </c>
      <c r="I2595" s="44">
        <f t="shared" si="1688"/>
        <v>22920615</v>
      </c>
      <c r="J2595" s="44">
        <f t="shared" si="1688"/>
        <v>19554736</v>
      </c>
      <c r="K2595" s="75">
        <f t="shared" si="1688"/>
        <v>439690</v>
      </c>
      <c r="L2595" s="36">
        <f t="shared" si="1667"/>
        <v>222.08707310154881</v>
      </c>
      <c r="M2595" s="28">
        <f>IF(L$2594=0,0,L2595/L$2594*100)</f>
        <v>100.62991427390749</v>
      </c>
      <c r="N2595" s="37">
        <f t="shared" ref="N2595:N2609" si="1689">IF(L2594=0,"     －",IF(L2595=0,"     －",(L2595-L2594)/L2594*100))</f>
        <v>0.62991427390749177</v>
      </c>
      <c r="O2595" s="29">
        <f t="shared" si="1668"/>
        <v>4491.9417579075425</v>
      </c>
      <c r="P2595" s="30">
        <f t="shared" si="1669"/>
        <v>66.862834549878343</v>
      </c>
      <c r="Q2595" s="6">
        <f t="shared" si="1684"/>
        <v>78.178223844282229</v>
      </c>
      <c r="R2595" s="7">
        <f t="shared" si="1685"/>
        <v>66.849148418491495</v>
      </c>
      <c r="S2595" s="8">
        <f t="shared" si="1686"/>
        <v>77.594393908069165</v>
      </c>
      <c r="T2595" s="9">
        <f t="shared" si="1687"/>
        <v>1435</v>
      </c>
      <c r="U2595" s="51"/>
      <c r="V2595" s="1"/>
      <c r="W2595" s="1"/>
      <c r="X2595" s="1"/>
      <c r="Y2595" s="10"/>
      <c r="Z2595" s="10"/>
      <c r="AA2595" s="10"/>
      <c r="AB2595" s="1"/>
      <c r="AC2595" s="1"/>
      <c r="AD2595" s="1"/>
      <c r="AE2595" s="1"/>
    </row>
    <row r="2596" spans="1:31">
      <c r="A2596" s="1"/>
      <c r="B2596" s="31">
        <v>1992</v>
      </c>
      <c r="C2596" s="43">
        <f t="shared" ref="C2596:K2596" si="1690">C2281+C2316+C2351+C2386+C2421+C2456+C2561</f>
        <v>180</v>
      </c>
      <c r="D2596" s="44">
        <f t="shared" si="1690"/>
        <v>110</v>
      </c>
      <c r="E2596" s="45">
        <f t="shared" si="1690"/>
        <v>6806</v>
      </c>
      <c r="F2596" s="45">
        <f t="shared" si="1690"/>
        <v>6092</v>
      </c>
      <c r="G2596" s="45">
        <f t="shared" si="1690"/>
        <v>5516</v>
      </c>
      <c r="H2596" s="45">
        <f t="shared" si="1690"/>
        <v>27097561</v>
      </c>
      <c r="I2596" s="44">
        <f t="shared" si="1690"/>
        <v>24184052</v>
      </c>
      <c r="J2596" s="44">
        <f t="shared" si="1690"/>
        <v>21785053</v>
      </c>
      <c r="K2596" s="75">
        <f t="shared" si="1690"/>
        <v>438800</v>
      </c>
      <c r="L2596" s="36">
        <f t="shared" si="1667"/>
        <v>204.14442844708296</v>
      </c>
      <c r="M2596" s="28">
        <f t="shared" ref="M2596:M2610" si="1691">IF(L$2594=0,0,L2596/L$2594*100)</f>
        <v>92.499919275952379</v>
      </c>
      <c r="N2596" s="37">
        <f t="shared" si="1689"/>
        <v>-8.0791035713553736</v>
      </c>
      <c r="O2596" s="29">
        <f t="shared" si="1668"/>
        <v>3981.4224213928887</v>
      </c>
      <c r="P2596" s="30">
        <f t="shared" si="1669"/>
        <v>64.472524243314723</v>
      </c>
      <c r="Q2596" s="6">
        <f t="shared" si="1684"/>
        <v>89.509256538348509</v>
      </c>
      <c r="R2596" s="7">
        <f t="shared" si="1685"/>
        <v>81.046135762562443</v>
      </c>
      <c r="S2596" s="8">
        <f t="shared" si="1686"/>
        <v>89.248076607337467</v>
      </c>
      <c r="T2596" s="9">
        <f t="shared" si="1687"/>
        <v>714</v>
      </c>
      <c r="U2596" s="51"/>
      <c r="V2596" s="1"/>
      <c r="W2596" s="1"/>
      <c r="X2596" s="1"/>
      <c r="Y2596" s="12"/>
      <c r="Z2596" s="13"/>
      <c r="AA2596" s="14"/>
      <c r="AB2596" s="1"/>
      <c r="AC2596" s="1"/>
      <c r="AD2596" s="1"/>
      <c r="AE2596" s="1"/>
    </row>
    <row r="2597" spans="1:31">
      <c r="A2597" s="1"/>
      <c r="B2597" s="31">
        <f>B2596+1</f>
        <v>1993</v>
      </c>
      <c r="C2597" s="43">
        <f t="shared" ref="C2597:K2597" si="1692">C2282+C2317+C2352+C2387+C2422+C2457+C2562</f>
        <v>257</v>
      </c>
      <c r="D2597" s="44">
        <f t="shared" si="1692"/>
        <v>160</v>
      </c>
      <c r="E2597" s="45">
        <f t="shared" si="1692"/>
        <v>10798</v>
      </c>
      <c r="F2597" s="45">
        <f t="shared" si="1692"/>
        <v>10108</v>
      </c>
      <c r="G2597" s="45">
        <f t="shared" si="1692"/>
        <v>9370</v>
      </c>
      <c r="H2597" s="45">
        <f t="shared" si="1692"/>
        <v>43166063</v>
      </c>
      <c r="I2597" s="44">
        <f t="shared" si="1692"/>
        <v>40173249</v>
      </c>
      <c r="J2597" s="44">
        <f t="shared" si="1692"/>
        <v>37088505</v>
      </c>
      <c r="K2597" s="75">
        <f t="shared" si="1692"/>
        <v>716319</v>
      </c>
      <c r="L2597" s="36">
        <f t="shared" si="1667"/>
        <v>199.20944124634414</v>
      </c>
      <c r="M2597" s="28">
        <f t="shared" si="1691"/>
        <v>90.263826323679979</v>
      </c>
      <c r="N2597" s="37">
        <f t="shared" si="1689"/>
        <v>-2.417399895886962</v>
      </c>
      <c r="O2597" s="29">
        <f t="shared" si="1668"/>
        <v>3997.5979811076127</v>
      </c>
      <c r="P2597" s="30">
        <f t="shared" si="1669"/>
        <v>66.338118170031493</v>
      </c>
      <c r="Q2597" s="6">
        <f t="shared" si="1684"/>
        <v>93.609927764400808</v>
      </c>
      <c r="R2597" s="7">
        <f t="shared" si="1685"/>
        <v>86.775328764586035</v>
      </c>
      <c r="S2597" s="8">
        <f t="shared" si="1686"/>
        <v>93.066743195922214</v>
      </c>
      <c r="T2597" s="9">
        <f t="shared" si="1687"/>
        <v>690</v>
      </c>
      <c r="U2597" s="51"/>
      <c r="V2597" s="1"/>
      <c r="W2597" s="1"/>
      <c r="X2597" s="1"/>
      <c r="Y2597" s="19"/>
      <c r="Z2597" s="13"/>
      <c r="AA2597" s="14"/>
      <c r="AB2597" s="1"/>
      <c r="AC2597" s="1"/>
      <c r="AD2597" s="1"/>
      <c r="AE2597" s="1"/>
    </row>
    <row r="2598" spans="1:31">
      <c r="A2598" s="1"/>
      <c r="B2598" s="31">
        <f t="shared" ref="B2598:B2628" si="1693">B2597+1</f>
        <v>1994</v>
      </c>
      <c r="C2598" s="43">
        <f t="shared" ref="C2598:K2598" si="1694">C2283+C2318+C2353+C2388+C2423+C2458+C2563</f>
        <v>428</v>
      </c>
      <c r="D2598" s="44">
        <f t="shared" si="1694"/>
        <v>310</v>
      </c>
      <c r="E2598" s="45">
        <f t="shared" si="1694"/>
        <v>18458</v>
      </c>
      <c r="F2598" s="45">
        <f t="shared" si="1694"/>
        <v>17580</v>
      </c>
      <c r="G2598" s="45">
        <f t="shared" si="1694"/>
        <v>16471</v>
      </c>
      <c r="H2598" s="45">
        <f t="shared" si="1694"/>
        <v>71066328</v>
      </c>
      <c r="I2598" s="44">
        <f t="shared" si="1694"/>
        <v>67639537</v>
      </c>
      <c r="J2598" s="44">
        <f t="shared" si="1694"/>
        <v>63346980</v>
      </c>
      <c r="K2598" s="75">
        <f t="shared" si="1694"/>
        <v>1225689</v>
      </c>
      <c r="L2598" s="36">
        <f t="shared" si="1667"/>
        <v>191.6714972361178</v>
      </c>
      <c r="M2598" s="28">
        <f t="shared" si="1691"/>
        <v>86.848307135835356</v>
      </c>
      <c r="N2598" s="37">
        <f t="shared" si="1689"/>
        <v>-3.7839290964652892</v>
      </c>
      <c r="O2598" s="29">
        <f t="shared" si="1668"/>
        <v>3850.1640481092209</v>
      </c>
      <c r="P2598" s="30">
        <f t="shared" si="1669"/>
        <v>66.404214974536785</v>
      </c>
      <c r="Q2598" s="6">
        <f t="shared" si="1684"/>
        <v>95.243254957200136</v>
      </c>
      <c r="R2598" s="7">
        <f t="shared" si="1685"/>
        <v>89.235020045508719</v>
      </c>
      <c r="S2598" s="8">
        <f t="shared" si="1686"/>
        <v>95.17803846569926</v>
      </c>
      <c r="T2598" s="9">
        <f t="shared" si="1687"/>
        <v>878</v>
      </c>
      <c r="U2598" s="51"/>
      <c r="V2598" s="1"/>
      <c r="W2598" s="1"/>
      <c r="X2598" s="1"/>
      <c r="Y2598" s="1"/>
      <c r="Z2598" s="1"/>
      <c r="AA2598" s="1"/>
      <c r="AB2598" s="1"/>
      <c r="AC2598" s="1"/>
      <c r="AD2598" s="1"/>
      <c r="AE2598" s="1"/>
    </row>
    <row r="2599" spans="1:31">
      <c r="A2599" s="1"/>
      <c r="B2599" s="31">
        <f t="shared" si="1693"/>
        <v>1995</v>
      </c>
      <c r="C2599" s="43">
        <f t="shared" ref="C2599:K2599" si="1695">C2284+C2319+C2354+C2389+C2424+C2459+C2564</f>
        <v>330</v>
      </c>
      <c r="D2599" s="44">
        <f t="shared" si="1695"/>
        <v>207</v>
      </c>
      <c r="E2599" s="45">
        <f t="shared" si="1695"/>
        <v>13975</v>
      </c>
      <c r="F2599" s="45">
        <f t="shared" si="1695"/>
        <v>12717</v>
      </c>
      <c r="G2599" s="45">
        <f t="shared" si="1695"/>
        <v>11450</v>
      </c>
      <c r="H2599" s="45">
        <f t="shared" si="1695"/>
        <v>50181708</v>
      </c>
      <c r="I2599" s="44">
        <f t="shared" si="1695"/>
        <v>45571091</v>
      </c>
      <c r="J2599" s="44">
        <f t="shared" si="1695"/>
        <v>41076762</v>
      </c>
      <c r="K2599" s="75">
        <f t="shared" si="1695"/>
        <v>952243</v>
      </c>
      <c r="L2599" s="36">
        <f t="shared" si="1667"/>
        <v>174.20940523820076</v>
      </c>
      <c r="M2599" s="28">
        <f t="shared" si="1691"/>
        <v>78.936055439898084</v>
      </c>
      <c r="N2599" s="37">
        <f t="shared" si="1689"/>
        <v>-9.110427084735349</v>
      </c>
      <c r="O2599" s="29">
        <f t="shared" si="1668"/>
        <v>3590.8198926654741</v>
      </c>
      <c r="P2599" s="30">
        <f t="shared" si="1669"/>
        <v>68.139033989266551</v>
      </c>
      <c r="Q2599" s="6">
        <f t="shared" si="1684"/>
        <v>90.998211091234353</v>
      </c>
      <c r="R2599" s="7">
        <f t="shared" si="1685"/>
        <v>81.932021466905198</v>
      </c>
      <c r="S2599" s="8">
        <f t="shared" si="1686"/>
        <v>90.812156094806497</v>
      </c>
      <c r="T2599" s="9">
        <f t="shared" si="1687"/>
        <v>1258</v>
      </c>
      <c r="U2599" s="51"/>
      <c r="V2599" s="1"/>
      <c r="W2599" s="1"/>
      <c r="X2599" s="1"/>
      <c r="Y2599" s="1"/>
      <c r="Z2599" s="1"/>
      <c r="AA2599" s="1"/>
      <c r="AB2599" s="1"/>
      <c r="AC2599" s="1"/>
      <c r="AD2599" s="1"/>
      <c r="AE2599" s="1"/>
    </row>
    <row r="2600" spans="1:31">
      <c r="A2600" s="1"/>
      <c r="B2600" s="31">
        <f t="shared" si="1693"/>
        <v>1996</v>
      </c>
      <c r="C2600" s="43">
        <f t="shared" ref="C2600:K2600" si="1696">C2285+C2320+C2355+C2390+C2425+C2460+C2565</f>
        <v>261</v>
      </c>
      <c r="D2600" s="44">
        <f t="shared" si="1696"/>
        <v>191</v>
      </c>
      <c r="E2600" s="45">
        <f t="shared" si="1696"/>
        <v>11778</v>
      </c>
      <c r="F2600" s="45">
        <f t="shared" si="1696"/>
        <v>11260</v>
      </c>
      <c r="G2600" s="45">
        <f t="shared" si="1696"/>
        <v>10042</v>
      </c>
      <c r="H2600" s="45">
        <f t="shared" si="1696"/>
        <v>43212524</v>
      </c>
      <c r="I2600" s="44">
        <f t="shared" si="1696"/>
        <v>41295999</v>
      </c>
      <c r="J2600" s="44">
        <f t="shared" si="1696"/>
        <v>36938473</v>
      </c>
      <c r="K2600" s="75">
        <f t="shared" si="1696"/>
        <v>844797</v>
      </c>
      <c r="L2600" s="36">
        <f t="shared" si="1667"/>
        <v>169.0951762242527</v>
      </c>
      <c r="M2600" s="28">
        <f t="shared" si="1691"/>
        <v>76.61874619689047</v>
      </c>
      <c r="N2600" s="37">
        <f t="shared" si="1689"/>
        <v>-2.9356790507121313</v>
      </c>
      <c r="O2600" s="29">
        <f t="shared" si="1668"/>
        <v>3668.9186619120392</v>
      </c>
      <c r="P2600" s="30">
        <f t="shared" si="1669"/>
        <v>71.726693835965364</v>
      </c>
      <c r="Q2600" s="6">
        <f t="shared" si="1684"/>
        <v>95.601969774155208</v>
      </c>
      <c r="R2600" s="7">
        <f t="shared" si="1685"/>
        <v>85.260655459330962</v>
      </c>
      <c r="S2600" s="8">
        <f t="shared" si="1686"/>
        <v>95.56488530963847</v>
      </c>
      <c r="T2600" s="9">
        <f t="shared" si="1687"/>
        <v>518</v>
      </c>
      <c r="U2600" s="51"/>
      <c r="V2600" s="1"/>
      <c r="W2600" s="1"/>
      <c r="X2600" s="1"/>
      <c r="Y2600" s="1"/>
      <c r="Z2600" s="1"/>
      <c r="AA2600" s="1"/>
      <c r="AB2600" s="1"/>
      <c r="AC2600" s="1"/>
      <c r="AD2600" s="1"/>
      <c r="AE2600" s="1"/>
    </row>
    <row r="2601" spans="1:31">
      <c r="A2601" s="1"/>
      <c r="B2601" s="31">
        <f t="shared" si="1693"/>
        <v>1997</v>
      </c>
      <c r="C2601" s="43">
        <f t="shared" ref="C2601:K2601" si="1697">C2286+C2321+C2356+C2391+C2426+C2461+C2566</f>
        <v>210</v>
      </c>
      <c r="D2601" s="44">
        <f t="shared" si="1697"/>
        <v>135</v>
      </c>
      <c r="E2601" s="45">
        <f t="shared" si="1697"/>
        <v>8229</v>
      </c>
      <c r="F2601" s="45">
        <f t="shared" si="1697"/>
        <v>7558</v>
      </c>
      <c r="G2601" s="45">
        <f t="shared" si="1697"/>
        <v>6741</v>
      </c>
      <c r="H2601" s="45">
        <f t="shared" si="1697"/>
        <v>31238513</v>
      </c>
      <c r="I2601" s="44">
        <f t="shared" si="1697"/>
        <v>28795828</v>
      </c>
      <c r="J2601" s="44">
        <f t="shared" si="1697"/>
        <v>25742119</v>
      </c>
      <c r="K2601" s="75">
        <f t="shared" si="1697"/>
        <v>603554</v>
      </c>
      <c r="L2601" s="36">
        <f t="shared" si="1667"/>
        <v>171.09927447277295</v>
      </c>
      <c r="M2601" s="28">
        <f t="shared" si="1691"/>
        <v>77.52682352047637</v>
      </c>
      <c r="N2601" s="37">
        <f t="shared" si="1689"/>
        <v>1.1851894851586016</v>
      </c>
      <c r="O2601" s="29">
        <f t="shared" si="1668"/>
        <v>3796.1493498602504</v>
      </c>
      <c r="P2601" s="30">
        <f t="shared" si="1669"/>
        <v>73.344756349495682</v>
      </c>
      <c r="Q2601" s="6">
        <f t="shared" si="1684"/>
        <v>91.845910803256771</v>
      </c>
      <c r="R2601" s="7">
        <f t="shared" si="1685"/>
        <v>81.917608457892825</v>
      </c>
      <c r="S2601" s="8">
        <f t="shared" si="1686"/>
        <v>92.180533689295643</v>
      </c>
      <c r="T2601" s="9">
        <f t="shared" si="1687"/>
        <v>671</v>
      </c>
      <c r="U2601" s="51"/>
      <c r="V2601" s="1"/>
      <c r="W2601" s="1"/>
      <c r="X2601" s="1"/>
      <c r="Y2601" s="1"/>
      <c r="Z2601" s="1"/>
      <c r="AA2601" s="1"/>
      <c r="AB2601" s="1"/>
      <c r="AC2601" s="1"/>
      <c r="AD2601" s="1"/>
      <c r="AE2601" s="1"/>
    </row>
    <row r="2602" spans="1:31">
      <c r="A2602" s="1"/>
      <c r="B2602" s="31">
        <f t="shared" si="1693"/>
        <v>1998</v>
      </c>
      <c r="C2602" s="43">
        <f t="shared" ref="C2602:K2602" si="1698">C2287+C2322+C2357+C2392+C2427+C2462+C2567</f>
        <v>239</v>
      </c>
      <c r="D2602" s="44">
        <f t="shared" si="1698"/>
        <v>156</v>
      </c>
      <c r="E2602" s="45">
        <f t="shared" si="1698"/>
        <v>7632</v>
      </c>
      <c r="F2602" s="45">
        <f t="shared" si="1698"/>
        <v>6904</v>
      </c>
      <c r="G2602" s="45">
        <f t="shared" si="1698"/>
        <v>5775</v>
      </c>
      <c r="H2602" s="45">
        <f t="shared" si="1698"/>
        <v>26183490</v>
      </c>
      <c r="I2602" s="44">
        <f t="shared" si="1698"/>
        <v>23752020</v>
      </c>
      <c r="J2602" s="44">
        <f t="shared" si="1698"/>
        <v>19898910</v>
      </c>
      <c r="K2602" s="75">
        <f t="shared" si="1698"/>
        <v>548615</v>
      </c>
      <c r="L2602" s="36">
        <f t="shared" si="1667"/>
        <v>157.77340680112647</v>
      </c>
      <c r="M2602" s="28">
        <f t="shared" si="1691"/>
        <v>71.488737184807221</v>
      </c>
      <c r="N2602" s="37">
        <f t="shared" si="1689"/>
        <v>-7.7883835058383175</v>
      </c>
      <c r="O2602" s="29">
        <f t="shared" si="1668"/>
        <v>3430.7507861635222</v>
      </c>
      <c r="P2602" s="30">
        <f t="shared" si="1669"/>
        <v>71.883516771488473</v>
      </c>
      <c r="Q2602" s="6">
        <f t="shared" si="1684"/>
        <v>90.461215932914044</v>
      </c>
      <c r="R2602" s="7">
        <f t="shared" si="1685"/>
        <v>75.668238993710688</v>
      </c>
      <c r="S2602" s="8">
        <f t="shared" si="1686"/>
        <v>90.713728383802163</v>
      </c>
      <c r="T2602" s="9">
        <f t="shared" si="1687"/>
        <v>728</v>
      </c>
      <c r="U2602" s="51"/>
      <c r="V2602" s="1"/>
      <c r="W2602" s="1"/>
      <c r="X2602" s="1"/>
      <c r="Y2602" s="1"/>
      <c r="Z2602" s="1"/>
      <c r="AA2602" s="1"/>
      <c r="AB2602" s="1"/>
      <c r="AC2602" s="1"/>
      <c r="AD2602" s="1"/>
      <c r="AE2602" s="1"/>
    </row>
    <row r="2603" spans="1:31">
      <c r="A2603" s="1"/>
      <c r="B2603" s="31">
        <f t="shared" si="1693"/>
        <v>1999</v>
      </c>
      <c r="C2603" s="43">
        <f t="shared" ref="C2603:K2603" si="1699">C2288+C2323+C2358+C2393+C2428+C2463+C2568</f>
        <v>258</v>
      </c>
      <c r="D2603" s="44">
        <f t="shared" si="1699"/>
        <v>182</v>
      </c>
      <c r="E2603" s="45">
        <f t="shared" si="1699"/>
        <v>10159</v>
      </c>
      <c r="F2603" s="45">
        <f t="shared" si="1699"/>
        <v>9324</v>
      </c>
      <c r="G2603" s="45">
        <f t="shared" si="1699"/>
        <v>8444</v>
      </c>
      <c r="H2603" s="45">
        <f t="shared" si="1699"/>
        <v>34845640</v>
      </c>
      <c r="I2603" s="44">
        <f t="shared" si="1699"/>
        <v>32016460</v>
      </c>
      <c r="J2603" s="44">
        <f t="shared" si="1699"/>
        <v>29163700</v>
      </c>
      <c r="K2603" s="75">
        <f t="shared" si="1699"/>
        <v>741499</v>
      </c>
      <c r="L2603" s="36">
        <f t="shared" si="1667"/>
        <v>155.35020249413688</v>
      </c>
      <c r="M2603" s="28">
        <f t="shared" si="1691"/>
        <v>70.3907586384871</v>
      </c>
      <c r="N2603" s="37">
        <f t="shared" si="1689"/>
        <v>-1.5358762646508868</v>
      </c>
      <c r="O2603" s="29">
        <f t="shared" si="1668"/>
        <v>3430.0265774190375</v>
      </c>
      <c r="P2603" s="30">
        <f t="shared" si="1669"/>
        <v>72.989369032385071</v>
      </c>
      <c r="Q2603" s="6">
        <f t="shared" si="1684"/>
        <v>91.780687075499557</v>
      </c>
      <c r="R2603" s="7">
        <f t="shared" si="1685"/>
        <v>83.118417167044001</v>
      </c>
      <c r="S2603" s="8">
        <f t="shared" si="1686"/>
        <v>91.880820670821379</v>
      </c>
      <c r="T2603" s="9">
        <f t="shared" si="1687"/>
        <v>835</v>
      </c>
      <c r="U2603" s="51"/>
      <c r="V2603" s="1"/>
      <c r="W2603" s="1"/>
      <c r="X2603" s="1"/>
      <c r="Y2603" s="11"/>
      <c r="Z2603" s="11"/>
      <c r="AA2603" s="11"/>
      <c r="AB2603" s="1"/>
      <c r="AC2603" s="1"/>
      <c r="AD2603" s="1"/>
      <c r="AE2603" s="1"/>
    </row>
    <row r="2604" spans="1:31">
      <c r="A2604" s="1"/>
      <c r="B2604" s="31">
        <f t="shared" si="1693"/>
        <v>2000</v>
      </c>
      <c r="C2604" s="43">
        <f t="shared" ref="C2604:K2604" si="1700">C2289+C2324+C2359+C2394+C2429+C2464+C2569</f>
        <v>239</v>
      </c>
      <c r="D2604" s="44">
        <f t="shared" si="1700"/>
        <v>143</v>
      </c>
      <c r="E2604" s="45">
        <f t="shared" si="1700"/>
        <v>10780</v>
      </c>
      <c r="F2604" s="45">
        <f t="shared" si="1700"/>
        <v>9722</v>
      </c>
      <c r="G2604" s="45">
        <f t="shared" si="1700"/>
        <v>8829</v>
      </c>
      <c r="H2604" s="45">
        <f t="shared" si="1700"/>
        <v>35547310</v>
      </c>
      <c r="I2604" s="44">
        <f t="shared" si="1700"/>
        <v>32079710</v>
      </c>
      <c r="J2604" s="44">
        <f t="shared" si="1700"/>
        <v>29165690</v>
      </c>
      <c r="K2604" s="75">
        <f t="shared" si="1700"/>
        <v>817146</v>
      </c>
      <c r="L2604" s="36">
        <f t="shared" si="1667"/>
        <v>143.8073324128124</v>
      </c>
      <c r="M2604" s="28">
        <f t="shared" si="1691"/>
        <v>65.160566666767011</v>
      </c>
      <c r="N2604" s="37">
        <f t="shared" si="1689"/>
        <v>-7.4302253206011262</v>
      </c>
      <c r="O2604" s="29">
        <f t="shared" si="1668"/>
        <v>3297.5241187384045</v>
      </c>
      <c r="P2604" s="30">
        <f t="shared" si="1669"/>
        <v>75.802040816326524</v>
      </c>
      <c r="Q2604" s="6">
        <f t="shared" si="1684"/>
        <v>90.185528756957339</v>
      </c>
      <c r="R2604" s="7">
        <f t="shared" si="1685"/>
        <v>81.901669758812616</v>
      </c>
      <c r="S2604" s="8">
        <f t="shared" si="1686"/>
        <v>90.245112780685801</v>
      </c>
      <c r="T2604" s="9">
        <f t="shared" si="1687"/>
        <v>1058</v>
      </c>
      <c r="U2604" s="51"/>
      <c r="V2604" s="1"/>
      <c r="W2604" s="1"/>
      <c r="X2604" s="1"/>
      <c r="Y2604" s="10"/>
      <c r="Z2604" s="10"/>
      <c r="AA2604" s="10"/>
      <c r="AB2604" s="1"/>
      <c r="AC2604" s="1"/>
      <c r="AD2604" s="1"/>
      <c r="AE2604" s="1"/>
    </row>
    <row r="2605" spans="1:31">
      <c r="A2605" s="1"/>
      <c r="B2605" s="31">
        <f t="shared" si="1693"/>
        <v>2001</v>
      </c>
      <c r="C2605" s="43">
        <f t="shared" ref="C2605:C2628" si="1701">C2290+C2325+C2360+C2395+C2430+C2465+C2500+C2570</f>
        <v>254</v>
      </c>
      <c r="D2605" s="44"/>
      <c r="E2605" s="45">
        <f t="shared" ref="E2605:F2628" si="1702">E2290+E2325+E2360+E2395+E2430+E2465+E2500+E2570</f>
        <v>8966</v>
      </c>
      <c r="F2605" s="45">
        <f t="shared" si="1702"/>
        <v>8176</v>
      </c>
      <c r="G2605" s="45">
        <v>7083</v>
      </c>
      <c r="H2605" s="45">
        <f t="shared" ref="H2605:I2628" si="1703">H2290+H2325+H2360+H2395+H2430+H2465+H2500+H2570</f>
        <v>29344683</v>
      </c>
      <c r="I2605" s="44">
        <f t="shared" si="1703"/>
        <v>26783309</v>
      </c>
      <c r="J2605" s="44"/>
      <c r="K2605" s="75">
        <f t="shared" ref="K2605:K2628" si="1704">K2290+K2325+K2360+K2395+K2430+K2465+K2500+K2570</f>
        <v>694213</v>
      </c>
      <c r="L2605" s="36">
        <f t="shared" si="1667"/>
        <v>139.73674674450061</v>
      </c>
      <c r="M2605" s="28">
        <f t="shared" si="1691"/>
        <v>63.316142850800404</v>
      </c>
      <c r="N2605" s="37">
        <f t="shared" si="1689"/>
        <v>-2.8305828360871028</v>
      </c>
      <c r="O2605" s="29">
        <f t="shared" si="1668"/>
        <v>3272.8845639080973</v>
      </c>
      <c r="P2605" s="30">
        <f t="shared" si="1669"/>
        <v>77.427280838724073</v>
      </c>
      <c r="Q2605" s="6">
        <f t="shared" si="1684"/>
        <v>91.188935980370289</v>
      </c>
      <c r="R2605" s="7">
        <f t="shared" si="1685"/>
        <v>78.998438545616779</v>
      </c>
      <c r="S2605" s="8">
        <f t="shared" si="1686"/>
        <v>91.271420447786056</v>
      </c>
      <c r="T2605" s="9">
        <f t="shared" si="1687"/>
        <v>790</v>
      </c>
      <c r="U2605" s="51"/>
      <c r="V2605" s="1"/>
      <c r="W2605" s="1"/>
      <c r="X2605" s="1"/>
      <c r="Y2605" s="12"/>
      <c r="Z2605" s="13"/>
      <c r="AA2605" s="14"/>
      <c r="AB2605" s="1"/>
      <c r="AC2605" s="1"/>
      <c r="AD2605" s="1"/>
      <c r="AE2605" s="1"/>
    </row>
    <row r="2606" spans="1:31">
      <c r="A2606" s="1"/>
      <c r="B2606" s="31">
        <f t="shared" si="1693"/>
        <v>2002</v>
      </c>
      <c r="C2606" s="43">
        <f t="shared" si="1701"/>
        <v>331</v>
      </c>
      <c r="D2606" s="44"/>
      <c r="E2606" s="45">
        <f t="shared" si="1702"/>
        <v>10122</v>
      </c>
      <c r="F2606" s="45">
        <f t="shared" si="1702"/>
        <v>9064</v>
      </c>
      <c r="G2606" s="45">
        <f t="shared" ref="G2606:G2628" si="1705">G2291+G2326+G2361+G2396+G2431+G2466+G2501+G2571</f>
        <v>7872</v>
      </c>
      <c r="H2606" s="45">
        <f t="shared" si="1703"/>
        <v>34327245</v>
      </c>
      <c r="I2606" s="44">
        <f t="shared" si="1703"/>
        <v>30778884</v>
      </c>
      <c r="J2606" s="44"/>
      <c r="K2606" s="75">
        <f t="shared" si="1704"/>
        <v>803653</v>
      </c>
      <c r="L2606" s="36">
        <f t="shared" si="1667"/>
        <v>141.20313117240897</v>
      </c>
      <c r="M2606" s="28">
        <f t="shared" si="1691"/>
        <v>63.980576566875094</v>
      </c>
      <c r="N2606" s="37">
        <f t="shared" si="1689"/>
        <v>1.0493907022106026</v>
      </c>
      <c r="O2606" s="29">
        <f t="shared" si="1668"/>
        <v>3391.3500296384113</v>
      </c>
      <c r="P2606" s="30">
        <f t="shared" si="1669"/>
        <v>79.396660738984394</v>
      </c>
      <c r="Q2606" s="6">
        <f t="shared" si="1684"/>
        <v>89.547520252914452</v>
      </c>
      <c r="R2606" s="7">
        <f t="shared" si="1685"/>
        <v>77.77119146413753</v>
      </c>
      <c r="S2606" s="8">
        <f t="shared" si="1686"/>
        <v>89.663134923877521</v>
      </c>
      <c r="T2606" s="9">
        <f t="shared" si="1687"/>
        <v>1058</v>
      </c>
      <c r="U2606" s="51"/>
      <c r="V2606" s="1"/>
      <c r="W2606" s="1"/>
      <c r="X2606" s="1"/>
      <c r="Y2606" s="1"/>
      <c r="Z2606" s="1"/>
      <c r="AA2606" s="1"/>
      <c r="AB2606" s="1"/>
      <c r="AC2606" s="1"/>
      <c r="AD2606" s="1"/>
      <c r="AE2606" s="1"/>
    </row>
    <row r="2607" spans="1:31">
      <c r="A2607" s="1"/>
      <c r="B2607" s="31">
        <f t="shared" si="1693"/>
        <v>2003</v>
      </c>
      <c r="C2607" s="43">
        <f t="shared" si="1701"/>
        <v>281</v>
      </c>
      <c r="D2607" s="44"/>
      <c r="E2607" s="45">
        <f t="shared" si="1702"/>
        <v>8902</v>
      </c>
      <c r="F2607" s="45">
        <f t="shared" si="1702"/>
        <v>8079</v>
      </c>
      <c r="G2607" s="45">
        <f t="shared" si="1705"/>
        <v>0</v>
      </c>
      <c r="H2607" s="45">
        <f t="shared" si="1703"/>
        <v>28846673</v>
      </c>
      <c r="I2607" s="44">
        <f t="shared" si="1703"/>
        <v>26308526</v>
      </c>
      <c r="J2607" s="44"/>
      <c r="K2607" s="75">
        <f t="shared" si="1704"/>
        <v>682653</v>
      </c>
      <c r="L2607" s="36">
        <f t="shared" si="1667"/>
        <v>139.69140202993322</v>
      </c>
      <c r="M2607" s="28">
        <f t="shared" si="1691"/>
        <v>63.295596698897164</v>
      </c>
      <c r="N2607" s="37">
        <f t="shared" si="1689"/>
        <v>-1.0706059631425151</v>
      </c>
      <c r="O2607" s="29">
        <f t="shared" si="1668"/>
        <v>3240.4710177488205</v>
      </c>
      <c r="P2607" s="30">
        <f t="shared" si="1669"/>
        <v>76.685351606380593</v>
      </c>
      <c r="Q2607" s="15">
        <f t="shared" si="1684"/>
        <v>90.754886542350036</v>
      </c>
      <c r="R2607" s="16">
        <f t="shared" si="1685"/>
        <v>0</v>
      </c>
      <c r="S2607" s="17">
        <f t="shared" si="1686"/>
        <v>91.201248754059094</v>
      </c>
      <c r="T2607" s="18">
        <f t="shared" si="1687"/>
        <v>823</v>
      </c>
      <c r="U2607" s="51"/>
      <c r="V2607" s="1"/>
      <c r="W2607" s="1"/>
      <c r="X2607" s="1"/>
      <c r="Y2607" s="1"/>
      <c r="Z2607" s="1"/>
      <c r="AA2607" s="1"/>
      <c r="AB2607" s="1"/>
      <c r="AC2607" s="1"/>
      <c r="AD2607" s="1"/>
      <c r="AE2607" s="1"/>
    </row>
    <row r="2608" spans="1:31">
      <c r="A2608" s="1"/>
      <c r="B2608" s="31">
        <f t="shared" si="1693"/>
        <v>2004</v>
      </c>
      <c r="C2608" s="43">
        <f t="shared" si="1701"/>
        <v>249</v>
      </c>
      <c r="D2608" s="44"/>
      <c r="E2608" s="45">
        <f t="shared" si="1702"/>
        <v>8199</v>
      </c>
      <c r="F2608" s="45">
        <f t="shared" si="1702"/>
        <v>7799</v>
      </c>
      <c r="G2608" s="45">
        <f t="shared" si="1705"/>
        <v>0</v>
      </c>
      <c r="H2608" s="45">
        <f t="shared" si="1703"/>
        <v>26613327</v>
      </c>
      <c r="I2608" s="44">
        <f t="shared" si="1703"/>
        <v>25371066</v>
      </c>
      <c r="J2608" s="44"/>
      <c r="K2608" s="75">
        <f t="shared" si="1704"/>
        <v>626815</v>
      </c>
      <c r="L2608" s="36">
        <f t="shared" si="1667"/>
        <v>140.35689019895821</v>
      </c>
      <c r="M2608" s="28">
        <f t="shared" si="1691"/>
        <v>63.597136164765423</v>
      </c>
      <c r="N2608" s="37">
        <f t="shared" si="1689"/>
        <v>0.47639880433184795</v>
      </c>
      <c r="O2608" s="29">
        <f t="shared" si="1668"/>
        <v>3245.9235272594219</v>
      </c>
      <c r="P2608" s="30">
        <f t="shared" si="1669"/>
        <v>76.450176850835462</v>
      </c>
      <c r="Q2608" s="6"/>
      <c r="R2608" s="7"/>
      <c r="S2608" s="8"/>
      <c r="T2608" s="9"/>
      <c r="U2608" s="51"/>
      <c r="V2608" s="1"/>
      <c r="W2608" s="1"/>
      <c r="X2608" s="1"/>
      <c r="Y2608" s="1"/>
      <c r="Z2608" s="1"/>
      <c r="AA2608" s="1"/>
      <c r="AB2608" s="1"/>
      <c r="AC2608" s="1"/>
      <c r="AD2608" s="1"/>
      <c r="AE2608" s="1"/>
    </row>
    <row r="2609" spans="1:31">
      <c r="A2609" s="1"/>
      <c r="B2609" s="31">
        <f t="shared" si="1693"/>
        <v>2005</v>
      </c>
      <c r="C2609" s="43">
        <f t="shared" si="1701"/>
        <v>299</v>
      </c>
      <c r="D2609" s="44"/>
      <c r="E2609" s="45">
        <f t="shared" si="1702"/>
        <v>10657</v>
      </c>
      <c r="F2609" s="45">
        <f t="shared" si="1702"/>
        <v>10111</v>
      </c>
      <c r="G2609" s="45">
        <f t="shared" si="1705"/>
        <v>0</v>
      </c>
      <c r="H2609" s="45">
        <f t="shared" si="1703"/>
        <v>33552226</v>
      </c>
      <c r="I2609" s="44">
        <f t="shared" si="1703"/>
        <v>31932883</v>
      </c>
      <c r="J2609" s="44"/>
      <c r="K2609" s="75">
        <f t="shared" si="1704"/>
        <v>804472</v>
      </c>
      <c r="L2609" s="36">
        <f t="shared" si="1667"/>
        <v>137.87462791281735</v>
      </c>
      <c r="M2609" s="28">
        <f t="shared" si="1691"/>
        <v>62.472397846720703</v>
      </c>
      <c r="N2609" s="37">
        <f t="shared" si="1689"/>
        <v>-1.7685361100707051</v>
      </c>
      <c r="O2609" s="29">
        <f t="shared" si="1668"/>
        <v>3148.3744018016328</v>
      </c>
      <c r="P2609" s="30">
        <f t="shared" si="1669"/>
        <v>75.487660692502587</v>
      </c>
      <c r="Q2609" s="6"/>
      <c r="R2609" s="7"/>
      <c r="S2609" s="8"/>
      <c r="T2609" s="9"/>
      <c r="U2609" s="51"/>
      <c r="V2609" s="1"/>
      <c r="W2609" s="1"/>
      <c r="X2609" s="1"/>
      <c r="Y2609" s="1"/>
      <c r="Z2609" s="1"/>
      <c r="AA2609" s="1"/>
      <c r="AB2609" s="1"/>
      <c r="AC2609" s="1"/>
      <c r="AD2609" s="1"/>
      <c r="AE2609" s="1"/>
    </row>
    <row r="2610" spans="1:31">
      <c r="A2610" s="1"/>
      <c r="B2610" s="31">
        <f t="shared" si="1693"/>
        <v>2006</v>
      </c>
      <c r="C2610" s="43">
        <f t="shared" si="1701"/>
        <v>347</v>
      </c>
      <c r="D2610" s="44"/>
      <c r="E2610" s="45">
        <f t="shared" si="1702"/>
        <v>10276</v>
      </c>
      <c r="F2610" s="45">
        <f t="shared" si="1702"/>
        <v>9459</v>
      </c>
      <c r="G2610" s="45">
        <f t="shared" si="1705"/>
        <v>0</v>
      </c>
      <c r="H2610" s="45">
        <f t="shared" si="1703"/>
        <v>34842006</v>
      </c>
      <c r="I2610" s="44">
        <f t="shared" si="1703"/>
        <v>32039535</v>
      </c>
      <c r="J2610" s="44"/>
      <c r="K2610" s="75">
        <f t="shared" si="1704"/>
        <v>767747</v>
      </c>
      <c r="L2610" s="36">
        <f t="shared" ref="L2610:L2615" si="1706">IF(H2610=0,0,H2610/K2610*3.30578)</f>
        <v>150.02338868752338</v>
      </c>
      <c r="M2610" s="28">
        <f t="shared" si="1691"/>
        <v>67.977125061230311</v>
      </c>
      <c r="N2610" s="37">
        <f t="shared" ref="N2610:N2615" si="1707">IF(L2609=0,"     －",IF(L2610=0,"     －",(L2610-L2609)/L2609*100))</f>
        <v>8.8114549853132473</v>
      </c>
      <c r="O2610" s="29">
        <f t="shared" ref="O2610:O2615" si="1708">IF(H2610=0,0,H2610/E2610)</f>
        <v>3390.6195017516543</v>
      </c>
      <c r="P2610" s="30">
        <f t="shared" ref="P2610:P2615" si="1709">IF(K2610=0,0,K2610/E2610)</f>
        <v>74.712631374075514</v>
      </c>
      <c r="Q2610" s="6"/>
      <c r="R2610" s="7"/>
      <c r="S2610" s="8"/>
      <c r="T2610" s="9"/>
      <c r="U2610" s="51"/>
      <c r="V2610" s="1"/>
      <c r="W2610" s="1"/>
      <c r="X2610" s="1"/>
      <c r="Y2610" s="1"/>
      <c r="Z2610" s="1"/>
      <c r="AA2610" s="1"/>
      <c r="AB2610" s="1"/>
      <c r="AC2610" s="1"/>
      <c r="AD2610" s="1"/>
      <c r="AE2610" s="1"/>
    </row>
    <row r="2611" spans="1:31">
      <c r="A2611" s="1"/>
      <c r="B2611" s="31">
        <f t="shared" si="1693"/>
        <v>2007</v>
      </c>
      <c r="C2611" s="43">
        <f t="shared" si="1701"/>
        <v>344</v>
      </c>
      <c r="D2611" s="44"/>
      <c r="E2611" s="45">
        <f t="shared" si="1702"/>
        <v>8274</v>
      </c>
      <c r="F2611" s="45">
        <f t="shared" si="1702"/>
        <v>7453</v>
      </c>
      <c r="G2611" s="45">
        <f t="shared" si="1705"/>
        <v>0</v>
      </c>
      <c r="H2611" s="45">
        <f t="shared" si="1703"/>
        <v>30255630</v>
      </c>
      <c r="I2611" s="44">
        <f t="shared" si="1703"/>
        <v>27364356</v>
      </c>
      <c r="J2611" s="44"/>
      <c r="K2611" s="75">
        <f t="shared" si="1704"/>
        <v>617008</v>
      </c>
      <c r="L2611" s="36">
        <f t="shared" si="1706"/>
        <v>162.10236583869252</v>
      </c>
      <c r="M2611" s="28">
        <f t="shared" ref="M2611:M2616" si="1710">IF(L$2594=0,0,L2611/L$2594*100)</f>
        <v>73.450232605327898</v>
      </c>
      <c r="N2611" s="37">
        <f t="shared" si="1707"/>
        <v>8.0513960235412831</v>
      </c>
      <c r="O2611" s="29">
        <f t="shared" si="1708"/>
        <v>3656.7113850616388</v>
      </c>
      <c r="P2611" s="30">
        <f t="shared" si="1709"/>
        <v>74.571912013536377</v>
      </c>
      <c r="Q2611" s="6"/>
      <c r="R2611" s="7"/>
      <c r="S2611" s="8"/>
      <c r="T2611" s="9"/>
      <c r="U2611" s="51"/>
      <c r="V2611" s="1"/>
      <c r="W2611" s="1"/>
      <c r="X2611" s="1"/>
      <c r="Y2611" s="1"/>
      <c r="Z2611" s="1"/>
      <c r="AA2611" s="1"/>
      <c r="AB2611" s="1"/>
      <c r="AC2611" s="1"/>
      <c r="AD2611" s="1"/>
      <c r="AE2611" s="1"/>
    </row>
    <row r="2612" spans="1:31">
      <c r="A2612" s="1"/>
      <c r="B2612" s="31">
        <f t="shared" si="1693"/>
        <v>2008</v>
      </c>
      <c r="C2612" s="43">
        <f t="shared" si="1701"/>
        <v>243</v>
      </c>
      <c r="D2612" s="44"/>
      <c r="E2612" s="45">
        <f t="shared" si="1702"/>
        <v>5050</v>
      </c>
      <c r="F2612" s="45">
        <f t="shared" si="1702"/>
        <v>4003</v>
      </c>
      <c r="G2612" s="45">
        <f t="shared" si="1705"/>
        <v>0</v>
      </c>
      <c r="H2612" s="45">
        <f t="shared" si="1703"/>
        <v>18351250</v>
      </c>
      <c r="I2612" s="44">
        <f t="shared" si="1703"/>
        <v>14707702</v>
      </c>
      <c r="J2612" s="44"/>
      <c r="K2612" s="75">
        <f t="shared" si="1704"/>
        <v>381599</v>
      </c>
      <c r="L2612" s="36">
        <f t="shared" si="1706"/>
        <v>158.97629507676908</v>
      </c>
      <c r="M2612" s="28">
        <f t="shared" si="1710"/>
        <v>72.033778111181419</v>
      </c>
      <c r="N2612" s="37">
        <f t="shared" si="1707"/>
        <v>-1.9284547426249072</v>
      </c>
      <c r="O2612" s="29">
        <f t="shared" si="1708"/>
        <v>3633.9108910891091</v>
      </c>
      <c r="P2612" s="30">
        <f t="shared" si="1709"/>
        <v>75.56415841584159</v>
      </c>
      <c r="Q2612" s="6"/>
      <c r="R2612" s="7"/>
      <c r="S2612" s="8"/>
      <c r="T2612" s="9"/>
      <c r="U2612" s="51"/>
      <c r="V2612" s="1"/>
      <c r="W2612" s="1"/>
      <c r="X2612" s="1"/>
      <c r="Y2612" s="1"/>
      <c r="Z2612" s="1"/>
      <c r="AA2612" s="1"/>
      <c r="AB2612" s="1"/>
      <c r="AC2612" s="1"/>
      <c r="AD2612" s="1"/>
      <c r="AE2612" s="1"/>
    </row>
    <row r="2613" spans="1:31">
      <c r="A2613" s="1"/>
      <c r="B2613" s="31">
        <f t="shared" si="1693"/>
        <v>2009</v>
      </c>
      <c r="C2613" s="43">
        <f t="shared" si="1701"/>
        <v>196</v>
      </c>
      <c r="D2613" s="44"/>
      <c r="E2613" s="45">
        <f t="shared" si="1702"/>
        <v>4841</v>
      </c>
      <c r="F2613" s="45">
        <f t="shared" si="1702"/>
        <v>4384</v>
      </c>
      <c r="G2613" s="45">
        <f t="shared" si="1705"/>
        <v>0</v>
      </c>
      <c r="H2613" s="45">
        <f t="shared" si="1703"/>
        <v>18007272</v>
      </c>
      <c r="I2613" s="44">
        <f t="shared" si="1703"/>
        <v>16291780</v>
      </c>
      <c r="J2613" s="44"/>
      <c r="K2613" s="75">
        <f t="shared" si="1704"/>
        <v>360568</v>
      </c>
      <c r="L2613" s="36">
        <f t="shared" si="1706"/>
        <v>165.09529307137626</v>
      </c>
      <c r="M2613" s="28">
        <f t="shared" si="1710"/>
        <v>74.806358410611907</v>
      </c>
      <c r="N2613" s="37">
        <f t="shared" si="1707"/>
        <v>3.8490002497871414</v>
      </c>
      <c r="O2613" s="29">
        <f t="shared" si="1708"/>
        <v>3719.7422020243753</v>
      </c>
      <c r="P2613" s="30">
        <f t="shared" si="1709"/>
        <v>74.48213179095228</v>
      </c>
      <c r="Q2613" s="6"/>
      <c r="R2613" s="7"/>
      <c r="S2613" s="8"/>
      <c r="T2613" s="9"/>
      <c r="U2613" s="51"/>
      <c r="V2613" s="1"/>
      <c r="W2613" s="1"/>
      <c r="X2613" s="1"/>
      <c r="Y2613" s="1"/>
      <c r="Z2613" s="1"/>
      <c r="AA2613" s="1"/>
      <c r="AB2613" s="1"/>
      <c r="AC2613" s="1"/>
      <c r="AD2613" s="1"/>
      <c r="AE2613" s="1"/>
    </row>
    <row r="2614" spans="1:31">
      <c r="A2614" s="1"/>
      <c r="B2614" s="31">
        <f t="shared" si="1693"/>
        <v>2010</v>
      </c>
      <c r="C2614" s="43">
        <f t="shared" si="1701"/>
        <v>196</v>
      </c>
      <c r="D2614" s="44"/>
      <c r="E2614" s="45">
        <f t="shared" si="1702"/>
        <v>5090</v>
      </c>
      <c r="F2614" s="45">
        <f t="shared" si="1702"/>
        <v>4845</v>
      </c>
      <c r="G2614" s="45">
        <f t="shared" si="1705"/>
        <v>0</v>
      </c>
      <c r="H2614" s="45">
        <f t="shared" si="1703"/>
        <v>18978616</v>
      </c>
      <c r="I2614" s="44">
        <f t="shared" si="1703"/>
        <v>18115868</v>
      </c>
      <c r="J2614" s="44"/>
      <c r="K2614" s="75">
        <f t="shared" si="1704"/>
        <v>371699</v>
      </c>
      <c r="L2614" s="36">
        <f t="shared" si="1706"/>
        <v>168.79014794357801</v>
      </c>
      <c r="M2614" s="28">
        <f t="shared" si="1710"/>
        <v>76.48053477689767</v>
      </c>
      <c r="N2614" s="37">
        <f t="shared" si="1707"/>
        <v>2.2380134548138417</v>
      </c>
      <c r="O2614" s="29">
        <f t="shared" si="1708"/>
        <v>3728.6082514734776</v>
      </c>
      <c r="P2614" s="30">
        <f t="shared" si="1709"/>
        <v>73.02534381139489</v>
      </c>
      <c r="Q2614" s="6"/>
      <c r="R2614" s="7"/>
      <c r="S2614" s="8"/>
      <c r="T2614" s="9"/>
      <c r="U2614" s="51"/>
      <c r="V2614" s="1"/>
      <c r="W2614" s="1"/>
      <c r="X2614" s="1"/>
      <c r="Y2614" s="1"/>
      <c r="Z2614" s="1"/>
      <c r="AA2614" s="1"/>
      <c r="AB2614" s="1"/>
      <c r="AC2614" s="1"/>
      <c r="AD2614" s="1"/>
      <c r="AE2614" s="1"/>
    </row>
    <row r="2615" spans="1:31">
      <c r="A2615" s="1"/>
      <c r="B2615" s="31">
        <f t="shared" si="1693"/>
        <v>2011</v>
      </c>
      <c r="C2615" s="43">
        <f t="shared" si="1701"/>
        <v>174</v>
      </c>
      <c r="D2615" s="44"/>
      <c r="E2615" s="45">
        <f t="shared" si="1702"/>
        <v>4070</v>
      </c>
      <c r="F2615" s="45">
        <f t="shared" si="1702"/>
        <v>3751</v>
      </c>
      <c r="G2615" s="45">
        <f t="shared" si="1705"/>
        <v>0</v>
      </c>
      <c r="H2615" s="45">
        <f t="shared" si="1703"/>
        <v>15763001</v>
      </c>
      <c r="I2615" s="44">
        <f t="shared" si="1703"/>
        <v>14666688</v>
      </c>
      <c r="J2615" s="44"/>
      <c r="K2615" s="75">
        <f t="shared" si="1704"/>
        <v>297622</v>
      </c>
      <c r="L2615" s="36">
        <f t="shared" si="1706"/>
        <v>175.08454833910127</v>
      </c>
      <c r="M2615" s="28">
        <f t="shared" si="1710"/>
        <v>79.332591690257644</v>
      </c>
      <c r="N2615" s="37">
        <f t="shared" si="1707"/>
        <v>3.729127838449029</v>
      </c>
      <c r="O2615" s="29">
        <f t="shared" si="1708"/>
        <v>3872.9732186732185</v>
      </c>
      <c r="P2615" s="30">
        <f t="shared" si="1709"/>
        <v>73.12579852579853</v>
      </c>
      <c r="Q2615" s="6"/>
      <c r="R2615" s="7"/>
      <c r="S2615" s="8"/>
      <c r="T2615" s="9"/>
      <c r="U2615" s="51"/>
      <c r="V2615" s="1"/>
      <c r="W2615" s="1"/>
      <c r="X2615" s="1"/>
      <c r="Y2615" s="1"/>
      <c r="Z2615" s="1"/>
      <c r="AA2615" s="1"/>
      <c r="AB2615" s="1"/>
      <c r="AC2615" s="1"/>
      <c r="AD2615" s="1"/>
      <c r="AE2615" s="1"/>
    </row>
    <row r="2616" spans="1:31">
      <c r="A2616" s="1"/>
      <c r="B2616" s="31">
        <f t="shared" si="1693"/>
        <v>2012</v>
      </c>
      <c r="C2616" s="43">
        <f t="shared" si="1701"/>
        <v>197</v>
      </c>
      <c r="D2616" s="44"/>
      <c r="E2616" s="45">
        <f t="shared" si="1702"/>
        <v>3896</v>
      </c>
      <c r="F2616" s="45">
        <f t="shared" si="1702"/>
        <v>3676</v>
      </c>
      <c r="G2616" s="45">
        <f t="shared" si="1705"/>
        <v>0</v>
      </c>
      <c r="H2616" s="45">
        <f t="shared" si="1703"/>
        <v>14594339</v>
      </c>
      <c r="I2616" s="44">
        <f t="shared" si="1703"/>
        <v>13806816</v>
      </c>
      <c r="J2616" s="44"/>
      <c r="K2616" s="75">
        <f t="shared" si="1704"/>
        <v>285221</v>
      </c>
      <c r="L2616" s="36">
        <f t="shared" ref="L2616" si="1711">IF(H2616=0,0,H2616/K2616*3.30578)</f>
        <v>169.1518996827723</v>
      </c>
      <c r="M2616" s="28">
        <f t="shared" si="1710"/>
        <v>76.644448173545086</v>
      </c>
      <c r="N2616" s="37">
        <f t="shared" ref="N2616" si="1712">IF(L2615=0,"     －",IF(L2616=0,"     －",(L2616-L2615)/L2615*100))</f>
        <v>-3.3884478742457098</v>
      </c>
      <c r="O2616" s="29">
        <f t="shared" ref="O2616" si="1713">IF(H2616=0,0,H2616/E2616)</f>
        <v>3745.9802361396305</v>
      </c>
      <c r="P2616" s="30">
        <f t="shared" ref="P2616" si="1714">IF(K2616=0,0,K2616/E2616)</f>
        <v>73.208675564681727</v>
      </c>
      <c r="Q2616" s="6"/>
      <c r="R2616" s="7"/>
      <c r="S2616" s="8"/>
      <c r="T2616" s="9"/>
      <c r="U2616" s="51"/>
      <c r="V2616" s="1"/>
      <c r="W2616" s="1"/>
      <c r="X2616" s="1"/>
      <c r="Y2616" s="1"/>
      <c r="Z2616" s="1"/>
      <c r="AA2616" s="1"/>
      <c r="AB2616" s="1"/>
      <c r="AC2616" s="1"/>
      <c r="AD2616" s="1"/>
      <c r="AE2616" s="1"/>
    </row>
    <row r="2617" spans="1:31">
      <c r="A2617" s="1"/>
      <c r="B2617" s="31">
        <f t="shared" si="1693"/>
        <v>2013</v>
      </c>
      <c r="C2617" s="43">
        <f t="shared" si="1701"/>
        <v>201</v>
      </c>
      <c r="D2617" s="44"/>
      <c r="E2617" s="45">
        <f t="shared" si="1702"/>
        <v>4478</v>
      </c>
      <c r="F2617" s="45">
        <f t="shared" si="1702"/>
        <v>4162</v>
      </c>
      <c r="G2617" s="45">
        <f t="shared" si="1705"/>
        <v>0</v>
      </c>
      <c r="H2617" s="45">
        <f t="shared" si="1703"/>
        <v>16666020</v>
      </c>
      <c r="I2617" s="44">
        <f t="shared" si="1703"/>
        <v>15546734</v>
      </c>
      <c r="J2617" s="44"/>
      <c r="K2617" s="75">
        <f t="shared" si="1704"/>
        <v>326063</v>
      </c>
      <c r="L2617" s="36">
        <f t="shared" ref="L2617" si="1715">IF(H2617=0,0,H2617/K2617*3.30578)</f>
        <v>168.96794667165548</v>
      </c>
      <c r="M2617" s="28">
        <f t="shared" ref="M2617" si="1716">IF(L$2594=0,0,L2617/L$2594*100)</f>
        <v>76.56109719106513</v>
      </c>
      <c r="N2617" s="37">
        <f t="shared" ref="N2617" si="1717">IF(L2616=0,"     －",IF(L2617=0,"     －",(L2617-L2616)/L2616*100))</f>
        <v>-0.10875018930428731</v>
      </c>
      <c r="O2617" s="29">
        <f t="shared" ref="O2617" si="1718">IF(H2617=0,0,H2617/E2617)</f>
        <v>3721.7552478785174</v>
      </c>
      <c r="P2617" s="30">
        <f t="shared" ref="P2617" si="1719">IF(K2617=0,0,K2617/E2617)</f>
        <v>72.814426083072803</v>
      </c>
      <c r="Q2617" s="6"/>
      <c r="R2617" s="7"/>
      <c r="S2617" s="8"/>
      <c r="T2617" s="9"/>
      <c r="U2617" s="51"/>
      <c r="V2617" s="1"/>
      <c r="W2617" s="1"/>
      <c r="X2617" s="1"/>
      <c r="Y2617" s="1"/>
      <c r="Z2617" s="1"/>
      <c r="AA2617" s="1"/>
      <c r="AB2617" s="1"/>
      <c r="AC2617" s="1"/>
      <c r="AD2617" s="1"/>
      <c r="AE2617" s="1"/>
    </row>
    <row r="2618" spans="1:31">
      <c r="A2618" s="1"/>
      <c r="B2618" s="31">
        <f t="shared" si="1693"/>
        <v>2014</v>
      </c>
      <c r="C2618" s="43">
        <f t="shared" si="1701"/>
        <v>148</v>
      </c>
      <c r="D2618" s="44"/>
      <c r="E2618" s="45">
        <f t="shared" si="1702"/>
        <v>2921</v>
      </c>
      <c r="F2618" s="45">
        <f t="shared" si="1702"/>
        <v>2700</v>
      </c>
      <c r="G2618" s="45">
        <f t="shared" si="1705"/>
        <v>0</v>
      </c>
      <c r="H2618" s="45">
        <f t="shared" si="1703"/>
        <v>11671480</v>
      </c>
      <c r="I2618" s="44">
        <f t="shared" si="1703"/>
        <v>10849242</v>
      </c>
      <c r="J2618" s="44"/>
      <c r="K2618" s="75">
        <f t="shared" si="1704"/>
        <v>214860.5</v>
      </c>
      <c r="L2618" s="36">
        <f t="shared" ref="L2618" si="1720">IF(H2618=0,0,H2618/K2618*3.30578)</f>
        <v>179.57393357271346</v>
      </c>
      <c r="M2618" s="28">
        <f t="shared" ref="M2618" si="1721">IF(L$2594=0,0,L2618/L$2594*100)</f>
        <v>81.366777853782665</v>
      </c>
      <c r="N2618" s="37">
        <f t="shared" ref="N2618" si="1722">IF(L2617=0,"     －",IF(L2618=0,"     －",(L2618-L2617)/L2617*100))</f>
        <v>6.2769224045007217</v>
      </c>
      <c r="O2618" s="29">
        <f t="shared" ref="O2618" si="1723">IF(H2618=0,0,H2618/E2618)</f>
        <v>3995.7137966449845</v>
      </c>
      <c r="P2618" s="30">
        <f t="shared" ref="P2618" si="1724">IF(K2618=0,0,K2618/E2618)</f>
        <v>73.557172201300929</v>
      </c>
      <c r="Q2618" s="6"/>
      <c r="R2618" s="7"/>
      <c r="S2618" s="8"/>
      <c r="T2618" s="9"/>
      <c r="U2618" s="51"/>
      <c r="V2618" s="1"/>
      <c r="W2618" s="1"/>
      <c r="X2618" s="1"/>
      <c r="Y2618" s="1"/>
      <c r="Z2618" s="1"/>
      <c r="AA2618" s="1"/>
      <c r="AB2618" s="1"/>
      <c r="AC2618" s="1"/>
      <c r="AD2618" s="1"/>
      <c r="AE2618" s="1"/>
    </row>
    <row r="2619" spans="1:31">
      <c r="A2619" s="1"/>
      <c r="B2619" s="31">
        <f t="shared" si="1693"/>
        <v>2015</v>
      </c>
      <c r="C2619" s="43">
        <f t="shared" si="1701"/>
        <v>135</v>
      </c>
      <c r="D2619" s="44"/>
      <c r="E2619" s="45">
        <f t="shared" si="1702"/>
        <v>3323</v>
      </c>
      <c r="F2619" s="45">
        <f t="shared" si="1702"/>
        <v>3090</v>
      </c>
      <c r="G2619" s="45">
        <f t="shared" si="1705"/>
        <v>0</v>
      </c>
      <c r="H2619" s="45">
        <f t="shared" si="1703"/>
        <v>14440603</v>
      </c>
      <c r="I2619" s="44">
        <f t="shared" si="1703"/>
        <v>13515297</v>
      </c>
      <c r="J2619" s="44"/>
      <c r="K2619" s="75">
        <f t="shared" si="1704"/>
        <v>238349</v>
      </c>
      <c r="L2619" s="36">
        <f t="shared" ref="L2619" si="1725">IF(H2619=0,0,H2619/K2619*3.30578)</f>
        <v>200.28385512563509</v>
      </c>
      <c r="M2619" s="28">
        <f t="shared" ref="M2619" si="1726">IF(L$2594=0,0,L2619/L$2594*100)</f>
        <v>90.750654192847804</v>
      </c>
      <c r="N2619" s="37">
        <f t="shared" ref="N2619" si="1727">IF(L2618=0,"     －",IF(L2619=0,"     －",(L2619-L2618)/L2618*100))</f>
        <v>11.532810548216744</v>
      </c>
      <c r="O2619" s="29">
        <f t="shared" ref="O2619" si="1728">IF(H2619=0,0,H2619/E2619)</f>
        <v>4345.6524225097801</v>
      </c>
      <c r="P2619" s="30">
        <f t="shared" ref="P2619" si="1729">IF(K2619=0,0,K2619/E2619)</f>
        <v>71.72705386698766</v>
      </c>
      <c r="Q2619" s="6"/>
      <c r="R2619" s="7"/>
      <c r="S2619" s="8"/>
      <c r="T2619" s="9"/>
      <c r="U2619" s="51"/>
      <c r="V2619" s="1"/>
      <c r="W2619" s="1"/>
      <c r="X2619" s="1"/>
      <c r="Y2619" s="1"/>
      <c r="Z2619" s="1"/>
      <c r="AA2619" s="1"/>
      <c r="AB2619" s="1"/>
      <c r="AC2619" s="1"/>
      <c r="AD2619" s="1"/>
      <c r="AE2619" s="1"/>
    </row>
    <row r="2620" spans="1:31">
      <c r="A2620" s="1"/>
      <c r="B2620" s="31">
        <f t="shared" si="1693"/>
        <v>2016</v>
      </c>
      <c r="C2620" s="43">
        <f t="shared" si="1701"/>
        <v>167</v>
      </c>
      <c r="D2620" s="44"/>
      <c r="E2620" s="45">
        <f t="shared" si="1702"/>
        <v>2708</v>
      </c>
      <c r="F2620" s="45">
        <f t="shared" si="1702"/>
        <v>2417</v>
      </c>
      <c r="G2620" s="45">
        <f t="shared" si="1705"/>
        <v>0</v>
      </c>
      <c r="H2620" s="45">
        <f t="shared" si="1703"/>
        <v>12132921</v>
      </c>
      <c r="I2620" s="44">
        <f t="shared" si="1703"/>
        <v>10946955</v>
      </c>
      <c r="J2620" s="44"/>
      <c r="K2620" s="75">
        <f t="shared" si="1704"/>
        <v>197025</v>
      </c>
      <c r="L2620" s="36">
        <f t="shared" ref="L2620" si="1730">IF(H2620=0,0,H2620/K2620*3.30578)</f>
        <v>203.57197098530642</v>
      </c>
      <c r="M2620" s="28">
        <f t="shared" ref="M2620" si="1731">IF(L$2594=0,0,L2620/L$2594*100)</f>
        <v>92.240532970844512</v>
      </c>
      <c r="N2620" s="37">
        <f t="shared" ref="N2620" si="1732">IF(L2619=0,"     －",IF(L2620=0,"     －",(L2620-L2619)/L2619*100))</f>
        <v>1.6417278654880845</v>
      </c>
      <c r="O2620" s="29">
        <f t="shared" ref="O2620" si="1733">IF(H2620=0,0,H2620/E2620)</f>
        <v>4480.3991875923193</v>
      </c>
      <c r="P2620" s="30">
        <f t="shared" ref="P2620" si="1734">IF(K2620=0,0,K2620/E2620)</f>
        <v>72.756646971935012</v>
      </c>
      <c r="Q2620" s="6"/>
      <c r="R2620" s="7"/>
      <c r="S2620" s="8"/>
      <c r="T2620" s="9"/>
      <c r="U2620" s="51"/>
      <c r="V2620" s="1"/>
      <c r="W2620" s="1"/>
      <c r="X2620" s="1"/>
      <c r="Y2620" s="1"/>
      <c r="Z2620" s="1"/>
      <c r="AA2620" s="1"/>
      <c r="AB2620" s="1"/>
      <c r="AC2620" s="1"/>
      <c r="AD2620" s="1"/>
      <c r="AE2620" s="1"/>
    </row>
    <row r="2621" spans="1:31">
      <c r="A2621" s="1"/>
      <c r="B2621" s="31">
        <f t="shared" si="1693"/>
        <v>2017</v>
      </c>
      <c r="C2621" s="43">
        <f t="shared" si="1701"/>
        <v>198</v>
      </c>
      <c r="D2621" s="44"/>
      <c r="E2621" s="45">
        <f t="shared" si="1702"/>
        <v>2906</v>
      </c>
      <c r="F2621" s="45">
        <f t="shared" si="1702"/>
        <v>2581</v>
      </c>
      <c r="G2621" s="45">
        <f t="shared" si="1705"/>
        <v>0</v>
      </c>
      <c r="H2621" s="45">
        <f t="shared" si="1703"/>
        <v>12832042</v>
      </c>
      <c r="I2621" s="44">
        <f t="shared" si="1703"/>
        <v>11500337</v>
      </c>
      <c r="J2621" s="44"/>
      <c r="K2621" s="75">
        <f t="shared" si="1704"/>
        <v>208651</v>
      </c>
      <c r="L2621" s="36">
        <f t="shared" ref="L2621" si="1735">IF(H2621=0,0,H2621/K2621*3.30578)</f>
        <v>203.30555713972134</v>
      </c>
      <c r="M2621" s="28">
        <f t="shared" ref="M2621" si="1736">IF(L$2594=0,0,L2621/L$2594*100)</f>
        <v>92.11981814459098</v>
      </c>
      <c r="N2621" s="37">
        <f t="shared" ref="N2621" si="1737">IF(L2620=0,"     －",IF(L2621=0,"     －",(L2621-L2620)/L2620*100))</f>
        <v>-0.13086961053410784</v>
      </c>
      <c r="O2621" s="29">
        <f t="shared" ref="O2621" si="1738">IF(H2621=0,0,H2621/E2621)</f>
        <v>4415.706125258087</v>
      </c>
      <c r="P2621" s="30">
        <f t="shared" ref="P2621" si="1739">IF(K2621=0,0,K2621/E2621)</f>
        <v>71.800068823124576</v>
      </c>
      <c r="Q2621" s="6"/>
      <c r="R2621" s="7"/>
      <c r="S2621" s="8"/>
      <c r="T2621" s="9"/>
      <c r="U2621" s="51"/>
      <c r="V2621" s="1"/>
      <c r="W2621" s="1"/>
      <c r="X2621" s="1"/>
      <c r="Y2621" s="1"/>
      <c r="Z2621" s="1"/>
      <c r="AA2621" s="1"/>
      <c r="AB2621" s="1"/>
      <c r="AC2621" s="1"/>
      <c r="AD2621" s="1"/>
      <c r="AE2621" s="1"/>
    </row>
    <row r="2622" spans="1:31">
      <c r="A2622" s="1"/>
      <c r="B2622" s="31">
        <f t="shared" si="1693"/>
        <v>2018</v>
      </c>
      <c r="C2622" s="43">
        <f t="shared" si="1701"/>
        <v>176</v>
      </c>
      <c r="D2622" s="44"/>
      <c r="E2622" s="45">
        <f t="shared" si="1702"/>
        <v>2771</v>
      </c>
      <c r="F2622" s="45">
        <f t="shared" si="1702"/>
        <v>2444</v>
      </c>
      <c r="G2622" s="45">
        <f t="shared" si="1705"/>
        <v>0</v>
      </c>
      <c r="H2622" s="45">
        <f t="shared" si="1703"/>
        <v>12486467</v>
      </c>
      <c r="I2622" s="44">
        <f t="shared" si="1703"/>
        <v>11160699</v>
      </c>
      <c r="J2622" s="44"/>
      <c r="K2622" s="75">
        <f t="shared" si="1704"/>
        <v>193028</v>
      </c>
      <c r="L2622" s="36">
        <f t="shared" ref="L2622" si="1740">IF(H2622=0,0,H2622/K2622*3.30578)</f>
        <v>213.84210000238306</v>
      </c>
      <c r="M2622" s="28">
        <f t="shared" ref="M2622" si="1741">IF(L$2594=0,0,L2622/L$2594*100)</f>
        <v>96.894033006381633</v>
      </c>
      <c r="N2622" s="37">
        <f t="shared" ref="N2622" si="1742">IF(L2621=0,"     －",IF(L2622=0,"     －",(L2622-L2621)/L2621*100))</f>
        <v>5.1826142929386334</v>
      </c>
      <c r="O2622" s="29">
        <f t="shared" ref="O2622" si="1743">IF(H2622=0,0,H2622/E2622)</f>
        <v>4506.1230602670512</v>
      </c>
      <c r="P2622" s="30">
        <f t="shared" ref="P2622" si="1744">IF(K2622=0,0,K2622/E2622)</f>
        <v>69.660050523276794</v>
      </c>
      <c r="Q2622" s="6"/>
      <c r="R2622" s="7"/>
      <c r="S2622" s="8"/>
      <c r="T2622" s="9"/>
      <c r="U2622" s="51"/>
      <c r="V2622" s="1"/>
      <c r="W2622" s="1"/>
      <c r="X2622" s="1"/>
      <c r="Y2622" s="1"/>
      <c r="Z2622" s="1"/>
      <c r="AA2622" s="1"/>
      <c r="AB2622" s="1"/>
      <c r="AC2622" s="1"/>
      <c r="AD2622" s="1"/>
      <c r="AE2622" s="1"/>
    </row>
    <row r="2623" spans="1:31">
      <c r="A2623" s="1"/>
      <c r="B2623" s="31">
        <f t="shared" si="1693"/>
        <v>2019</v>
      </c>
      <c r="C2623" s="43">
        <f t="shared" si="1701"/>
        <v>208</v>
      </c>
      <c r="D2623" s="44"/>
      <c r="E2623" s="45">
        <f t="shared" si="1702"/>
        <v>4183</v>
      </c>
      <c r="F2623" s="45">
        <f t="shared" si="1702"/>
        <v>3783</v>
      </c>
      <c r="G2623" s="45">
        <f t="shared" si="1705"/>
        <v>0</v>
      </c>
      <c r="H2623" s="45">
        <f t="shared" si="1703"/>
        <v>18716774</v>
      </c>
      <c r="I2623" s="44">
        <f t="shared" si="1703"/>
        <v>17020499</v>
      </c>
      <c r="J2623" s="44"/>
      <c r="K2623" s="75">
        <f t="shared" si="1704"/>
        <v>296119</v>
      </c>
      <c r="L2623" s="36">
        <f t="shared" ref="L2623" si="1745">IF(H2623=0,0,H2623/K2623*3.30578)</f>
        <v>208.94821728332192</v>
      </c>
      <c r="M2623" s="28">
        <f t="shared" ref="M2623" si="1746">IF(L$2594=0,0,L2623/L$2594*100)</f>
        <v>94.676564913313015</v>
      </c>
      <c r="N2623" s="37">
        <f t="shared" ref="N2623" si="1747">IF(L2622=0,"     －",IF(L2623=0,"     －",(L2623-L2622)/L2622*100))</f>
        <v>-2.2885496911069438</v>
      </c>
      <c r="O2623" s="29">
        <f t="shared" ref="O2623" si="1748">IF(H2623=0,0,H2623/E2623)</f>
        <v>4474.4857757590244</v>
      </c>
      <c r="P2623" s="30">
        <f t="shared" ref="P2623" si="1749">IF(K2623=0,0,K2623/E2623)</f>
        <v>70.79105904852976</v>
      </c>
      <c r="Q2623" s="6"/>
      <c r="R2623" s="7"/>
      <c r="S2623" s="8"/>
      <c r="T2623" s="9"/>
      <c r="U2623" s="51"/>
      <c r="V2623" s="1"/>
      <c r="W2623" s="1"/>
      <c r="X2623" s="1"/>
      <c r="Y2623" s="1"/>
      <c r="Z2623" s="1"/>
      <c r="AA2623" s="1"/>
      <c r="AB2623" s="1"/>
      <c r="AC2623" s="1"/>
      <c r="AD2623" s="1"/>
      <c r="AE2623" s="1"/>
    </row>
    <row r="2624" spans="1:31">
      <c r="A2624" s="1"/>
      <c r="B2624" s="31">
        <f t="shared" si="1693"/>
        <v>2020</v>
      </c>
      <c r="C2624" s="43">
        <f t="shared" si="1701"/>
        <v>141</v>
      </c>
      <c r="D2624" s="44"/>
      <c r="E2624" s="45">
        <f t="shared" si="1702"/>
        <v>2160</v>
      </c>
      <c r="F2624" s="45">
        <f t="shared" si="1702"/>
        <v>1873</v>
      </c>
      <c r="G2624" s="45">
        <f t="shared" si="1705"/>
        <v>0</v>
      </c>
      <c r="H2624" s="45">
        <f t="shared" si="1703"/>
        <v>10518678</v>
      </c>
      <c r="I2624" s="44">
        <f t="shared" si="1703"/>
        <v>9209519</v>
      </c>
      <c r="J2624" s="44"/>
      <c r="K2624" s="75">
        <f t="shared" si="1704"/>
        <v>151409</v>
      </c>
      <c r="L2624" s="36">
        <f t="shared" ref="L2624" si="1750">IF(H2624=0,0,H2624/K2624*3.30578)</f>
        <v>229.65897244443855</v>
      </c>
      <c r="M2624" s="28">
        <f t="shared" ref="M2624" si="1751">IF(L$2594=0,0,L2624/L$2594*100)</f>
        <v>104.06081896873971</v>
      </c>
      <c r="N2624" s="37">
        <f t="shared" ref="N2624" si="1752">IF(L2623=0,"     －",IF(L2624=0,"     －",(L2624-L2623)/L2623*100))</f>
        <v>9.9119080461136537</v>
      </c>
      <c r="O2624" s="29">
        <f t="shared" ref="O2624" si="1753">IF(H2624=0,0,H2624/E2624)</f>
        <v>4869.7583333333332</v>
      </c>
      <c r="P2624" s="30">
        <f t="shared" ref="P2624" si="1754">IF(K2624=0,0,K2624/E2624)</f>
        <v>70.096759259259258</v>
      </c>
      <c r="Q2624" s="6"/>
      <c r="R2624" s="7"/>
      <c r="S2624" s="8"/>
      <c r="T2624" s="9"/>
      <c r="U2624" s="51"/>
      <c r="V2624" s="1"/>
      <c r="W2624" s="1"/>
      <c r="X2624" s="1"/>
      <c r="Y2624" s="1"/>
      <c r="Z2624" s="1"/>
      <c r="AA2624" s="1"/>
      <c r="AB2624" s="1"/>
      <c r="AC2624" s="1"/>
      <c r="AD2624" s="1"/>
      <c r="AE2624" s="1"/>
    </row>
    <row r="2625" spans="1:31">
      <c r="A2625" s="1"/>
      <c r="B2625" s="31">
        <f t="shared" si="1693"/>
        <v>2021</v>
      </c>
      <c r="C2625" s="43">
        <f t="shared" si="1701"/>
        <v>174</v>
      </c>
      <c r="D2625" s="44"/>
      <c r="E2625" s="45">
        <f t="shared" si="1702"/>
        <v>2520</v>
      </c>
      <c r="F2625" s="45">
        <f t="shared" si="1702"/>
        <v>2332</v>
      </c>
      <c r="G2625" s="45">
        <f t="shared" si="1705"/>
        <v>0</v>
      </c>
      <c r="H2625" s="45">
        <f t="shared" si="1703"/>
        <v>13248691</v>
      </c>
      <c r="I2625" s="44">
        <f t="shared" si="1703"/>
        <v>12323883</v>
      </c>
      <c r="J2625" s="44"/>
      <c r="K2625" s="75">
        <f t="shared" si="1704"/>
        <v>174335</v>
      </c>
      <c r="L2625" s="36">
        <f t="shared" ref="L2625" si="1755">IF(H2625=0,0,H2625/K2625*3.30578)</f>
        <v>251.22469804674907</v>
      </c>
      <c r="M2625" s="28">
        <f t="shared" ref="M2625" si="1756">IF(L$2594=0,0,L2625/L$2594*100)</f>
        <v>113.83246883700026</v>
      </c>
      <c r="N2625" s="37">
        <f t="shared" ref="N2625" si="1757">IF(L2624=0,"     －",IF(L2625=0,"     －",(L2625-L2624)/L2624*100))</f>
        <v>9.39032573940821</v>
      </c>
      <c r="O2625" s="29">
        <f t="shared" ref="O2625" si="1758">IF(H2625=0,0,H2625/E2625)</f>
        <v>5257.4170634920638</v>
      </c>
      <c r="P2625" s="30">
        <f t="shared" ref="P2625" si="1759">IF(K2625=0,0,K2625/E2625)</f>
        <v>69.180555555555557</v>
      </c>
      <c r="Q2625" s="6"/>
      <c r="R2625" s="7"/>
      <c r="S2625" s="8"/>
      <c r="T2625" s="9"/>
      <c r="U2625" s="51"/>
      <c r="V2625" s="1"/>
      <c r="W2625" s="1"/>
      <c r="X2625" s="1"/>
      <c r="Y2625" s="1"/>
      <c r="Z2625" s="1"/>
      <c r="AA2625" s="1"/>
      <c r="AB2625" s="1"/>
      <c r="AC2625" s="1"/>
      <c r="AD2625" s="1"/>
      <c r="AE2625" s="1"/>
    </row>
    <row r="2626" spans="1:31">
      <c r="A2626" s="1"/>
      <c r="B2626" s="31">
        <f t="shared" si="1693"/>
        <v>2022</v>
      </c>
      <c r="C2626" s="43">
        <f t="shared" si="1701"/>
        <v>184</v>
      </c>
      <c r="D2626" s="44"/>
      <c r="E2626" s="45">
        <f t="shared" si="1702"/>
        <v>3208</v>
      </c>
      <c r="F2626" s="45">
        <f t="shared" si="1702"/>
        <v>3025</v>
      </c>
      <c r="G2626" s="45">
        <f t="shared" si="1705"/>
        <v>0</v>
      </c>
      <c r="H2626" s="45">
        <f t="shared" si="1703"/>
        <v>18213401</v>
      </c>
      <c r="I2626" s="44">
        <f t="shared" si="1703"/>
        <v>17322288</v>
      </c>
      <c r="J2626" s="44"/>
      <c r="K2626" s="75">
        <f t="shared" si="1704"/>
        <v>221448</v>
      </c>
      <c r="L2626" s="36">
        <f t="shared" ref="L2626" si="1760">IF(H2626=0,0,H2626/K2626*3.30578)</f>
        <v>271.89000017060437</v>
      </c>
      <c r="M2626" s="28">
        <f t="shared" ref="M2626" si="1761">IF(L$2594=0,0,L2626/L$2594*100)</f>
        <v>123.19612765840806</v>
      </c>
      <c r="N2626" s="37">
        <f t="shared" ref="N2626" si="1762">IF(L2625=0,"     －",IF(L2626=0,"     －",(L2626-L2625)/L2625*100))</f>
        <v>8.2258242459942377</v>
      </c>
      <c r="O2626" s="29">
        <f t="shared" ref="O2626" si="1763">IF(H2626=0,0,H2626/E2626)</f>
        <v>5677.4940773067328</v>
      </c>
      <c r="P2626" s="30">
        <f t="shared" ref="P2626" si="1764">IF(K2626=0,0,K2626/E2626)</f>
        <v>69.029925187032418</v>
      </c>
      <c r="Q2626" s="6"/>
      <c r="R2626" s="7"/>
      <c r="S2626" s="8"/>
      <c r="T2626" s="9"/>
      <c r="U2626" s="51"/>
      <c r="V2626" s="1"/>
      <c r="W2626" s="1"/>
      <c r="X2626" s="1"/>
      <c r="Y2626" s="1"/>
      <c r="Z2626" s="1"/>
      <c r="AA2626" s="1"/>
      <c r="AB2626" s="1"/>
      <c r="AC2626" s="1"/>
      <c r="AD2626" s="1"/>
      <c r="AE2626" s="1"/>
    </row>
    <row r="2627" spans="1:31">
      <c r="A2627" s="1"/>
      <c r="B2627" s="31">
        <f t="shared" si="1693"/>
        <v>2023</v>
      </c>
      <c r="C2627" s="43">
        <f t="shared" si="1701"/>
        <v>160</v>
      </c>
      <c r="D2627" s="44"/>
      <c r="E2627" s="45">
        <f t="shared" si="1702"/>
        <v>2229</v>
      </c>
      <c r="F2627" s="45">
        <f t="shared" si="1702"/>
        <v>1965</v>
      </c>
      <c r="G2627" s="45">
        <f t="shared" si="1705"/>
        <v>0</v>
      </c>
      <c r="H2627" s="45">
        <f t="shared" si="1703"/>
        <v>10620826</v>
      </c>
      <c r="I2627" s="44">
        <f t="shared" si="1703"/>
        <v>9455828</v>
      </c>
      <c r="J2627" s="44"/>
      <c r="K2627" s="75">
        <f t="shared" si="1704"/>
        <v>145660</v>
      </c>
      <c r="L2627" s="36">
        <f t="shared" ref="L2627" si="1765">IF(H2627=0,0,H2627/K2627*3.30578)</f>
        <v>241.0415637393931</v>
      </c>
      <c r="M2627" s="28">
        <f t="shared" ref="M2627" si="1766">IF(L$2594=0,0,L2627/L$2594*100)</f>
        <v>109.21838699028079</v>
      </c>
      <c r="N2627" s="37">
        <f t="shared" ref="N2627" si="1767">IF(L2626=0,"     －",IF(L2627=0,"     －",(L2627-L2626)/L2626*100))</f>
        <v>-11.345925341812729</v>
      </c>
      <c r="O2627" s="29">
        <f t="shared" ref="O2627" si="1768">IF(H2627=0,0,H2627/E2627)</f>
        <v>4764.8389412292508</v>
      </c>
      <c r="P2627" s="30">
        <f t="shared" ref="P2627" si="1769">IF(K2627=0,0,K2627/E2627)</f>
        <v>65.347689546882009</v>
      </c>
      <c r="Q2627" s="6"/>
      <c r="R2627" s="7"/>
      <c r="S2627" s="8"/>
      <c r="T2627" s="9"/>
      <c r="U2627" s="51"/>
      <c r="V2627" s="1"/>
      <c r="W2627" s="1"/>
      <c r="X2627" s="1"/>
      <c r="Y2627" s="1"/>
      <c r="Z2627" s="1"/>
      <c r="AA2627" s="1"/>
      <c r="AB2627" s="1"/>
      <c r="AC2627" s="1"/>
      <c r="AD2627" s="1"/>
      <c r="AE2627" s="1"/>
    </row>
    <row r="2628" spans="1:31">
      <c r="A2628" s="1"/>
      <c r="B2628" s="31">
        <f t="shared" si="1693"/>
        <v>2024</v>
      </c>
      <c r="C2628" s="43">
        <f t="shared" si="1701"/>
        <v>144</v>
      </c>
      <c r="D2628" s="44"/>
      <c r="E2628" s="45">
        <f t="shared" si="1702"/>
        <v>1447</v>
      </c>
      <c r="F2628" s="45">
        <f t="shared" si="1702"/>
        <v>1301</v>
      </c>
      <c r="G2628" s="45">
        <f t="shared" si="1705"/>
        <v>0</v>
      </c>
      <c r="H2628" s="45">
        <f t="shared" si="1703"/>
        <v>8444821</v>
      </c>
      <c r="I2628" s="44">
        <f t="shared" si="1703"/>
        <v>7656007</v>
      </c>
      <c r="J2628" s="44"/>
      <c r="K2628" s="75">
        <f t="shared" si="1704"/>
        <v>91838</v>
      </c>
      <c r="L2628" s="36">
        <f t="shared" ref="L2628" si="1770">IF(H2628=0,0,H2628/K2628*3.30578)</f>
        <v>303.97787806115116</v>
      </c>
      <c r="M2628" s="28">
        <f t="shared" ref="M2628" si="1771">IF(L$2594=0,0,L2628/L$2594*100)</f>
        <v>137.73547187265183</v>
      </c>
      <c r="N2628" s="37">
        <f t="shared" ref="N2628" si="1772">IF(L2627=0,"     －",IF(L2628=0,"     －",(L2628-L2627)/L2627*100))</f>
        <v>26.110150193766131</v>
      </c>
      <c r="O2628" s="29">
        <f t="shared" ref="O2628" si="1773">IF(H2628=0,0,H2628/E2628)</f>
        <v>5836.0891499654454</v>
      </c>
      <c r="P2628" s="30">
        <f t="shared" ref="P2628" si="1774">IF(K2628=0,0,K2628/E2628)</f>
        <v>63.467864547339325</v>
      </c>
      <c r="Q2628" s="6"/>
      <c r="R2628" s="7"/>
      <c r="S2628" s="8"/>
      <c r="T2628" s="9"/>
      <c r="U2628" s="51"/>
      <c r="V2628" s="1"/>
      <c r="W2628" s="1"/>
      <c r="X2628" s="1"/>
      <c r="Y2628" s="1"/>
      <c r="Z2628" s="1"/>
      <c r="AA2628" s="1"/>
      <c r="AB2628" s="1"/>
      <c r="AC2628" s="1"/>
      <c r="AD2628" s="1"/>
      <c r="AE2628" s="1"/>
    </row>
    <row r="2629" spans="1:31">
      <c r="A2629" s="1"/>
      <c r="B2629" s="58" t="s">
        <v>106</v>
      </c>
      <c r="C2629" s="59">
        <v>11</v>
      </c>
      <c r="D2629" s="60">
        <v>6</v>
      </c>
      <c r="E2629" s="61">
        <v>622</v>
      </c>
      <c r="F2629" s="61">
        <v>486</v>
      </c>
      <c r="G2629" s="61">
        <v>434</v>
      </c>
      <c r="H2629" s="61">
        <v>2399052</v>
      </c>
      <c r="I2629" s="60">
        <v>1825183</v>
      </c>
      <c r="J2629" s="60">
        <v>1634939</v>
      </c>
      <c r="K2629" s="73">
        <v>42736</v>
      </c>
      <c r="L2629" s="63">
        <f t="shared" ref="L2629:L2679" si="1775">IF(H2629=0,0,H2629/K2629*3.30578)</f>
        <v>185.57511513852489</v>
      </c>
      <c r="M2629" s="62">
        <v>100</v>
      </c>
      <c r="N2629" s="63"/>
      <c r="O2629" s="64">
        <f t="shared" ref="O2629:O2679" si="1776">IF(H2629=0,0,H2629/E2629)</f>
        <v>3856.9967845659162</v>
      </c>
      <c r="P2629" s="65">
        <f t="shared" ref="P2629:P2679" si="1777">IF(K2629=0,0,K2629/E2629)</f>
        <v>68.707395498392287</v>
      </c>
      <c r="Q2629" s="6">
        <f t="shared" ref="Q2629:Q2644" si="1778">IF(F2629=0,0,F2629/E2629*100)</f>
        <v>78.135048231511249</v>
      </c>
      <c r="R2629" s="7">
        <f t="shared" ref="R2629:R2644" si="1779">IF(G2629=0,0,G2629/E2629*100)</f>
        <v>69.774919614147919</v>
      </c>
      <c r="S2629" s="8">
        <f t="shared" ref="S2629:S2644" si="1780">IF(I2629=0,0,I2629/H2629*100)</f>
        <v>76.079343007154492</v>
      </c>
      <c r="T2629" s="9">
        <f t="shared" ref="T2629:T2644" si="1781">E2629-F2629</f>
        <v>136</v>
      </c>
      <c r="U2629" s="51"/>
      <c r="V2629" s="1"/>
      <c r="W2629" s="1"/>
      <c r="X2629" s="1"/>
      <c r="Y2629" s="1"/>
      <c r="Z2629" s="1"/>
      <c r="AA2629" s="1"/>
      <c r="AB2629" s="1"/>
      <c r="AC2629" s="1"/>
      <c r="AD2629" s="1"/>
      <c r="AE2629" s="1"/>
    </row>
    <row r="2630" spans="1:31">
      <c r="A2630" s="1"/>
      <c r="B2630" s="31">
        <v>1991</v>
      </c>
      <c r="C2630" s="33">
        <v>11</v>
      </c>
      <c r="D2630" s="34">
        <v>3</v>
      </c>
      <c r="E2630" s="35">
        <v>515</v>
      </c>
      <c r="F2630" s="35">
        <v>366</v>
      </c>
      <c r="G2630" s="35">
        <v>279</v>
      </c>
      <c r="H2630" s="35">
        <v>1937849</v>
      </c>
      <c r="I2630" s="34">
        <v>1425608</v>
      </c>
      <c r="J2630" s="34">
        <v>1101659</v>
      </c>
      <c r="K2630" s="72">
        <v>35964</v>
      </c>
      <c r="L2630" s="36">
        <f t="shared" si="1775"/>
        <v>178.12541617228339</v>
      </c>
      <c r="M2630" s="28">
        <f>IF(L2629=0,0,L2630/L2629*100)</f>
        <v>95.985615333887537</v>
      </c>
      <c r="N2630" s="37">
        <f t="shared" ref="N2630:N2645" si="1782">IF(L2629=0,"     －",IF(L2630=0,"     －",(L2630-L2629)/L2629*100))</f>
        <v>-4.0143846661124671</v>
      </c>
      <c r="O2630" s="29">
        <f t="shared" si="1776"/>
        <v>3762.8135922330098</v>
      </c>
      <c r="P2630" s="30">
        <f t="shared" si="1777"/>
        <v>69.833009708737862</v>
      </c>
      <c r="Q2630" s="6">
        <f t="shared" si="1778"/>
        <v>71.067961165048544</v>
      </c>
      <c r="R2630" s="7">
        <f t="shared" si="1779"/>
        <v>54.174757281553397</v>
      </c>
      <c r="S2630" s="8">
        <f t="shared" si="1780"/>
        <v>73.566516276551994</v>
      </c>
      <c r="T2630" s="9">
        <f t="shared" si="1781"/>
        <v>149</v>
      </c>
      <c r="U2630" s="51"/>
      <c r="V2630" s="1"/>
      <c r="W2630" s="1"/>
      <c r="X2630" s="1"/>
      <c r="Y2630" s="1"/>
      <c r="Z2630" s="1"/>
      <c r="AA2630" s="1"/>
      <c r="AB2630" s="1"/>
      <c r="AC2630" s="1"/>
      <c r="AD2630" s="1"/>
      <c r="AE2630" s="1"/>
    </row>
    <row r="2631" spans="1:31">
      <c r="A2631" s="1"/>
      <c r="B2631" s="31">
        <v>1992</v>
      </c>
      <c r="C2631" s="33">
        <v>10</v>
      </c>
      <c r="D2631" s="34">
        <v>2</v>
      </c>
      <c r="E2631" s="35">
        <v>592</v>
      </c>
      <c r="F2631" s="35">
        <v>407</v>
      </c>
      <c r="G2631" s="35">
        <v>378</v>
      </c>
      <c r="H2631" s="35">
        <v>2101114</v>
      </c>
      <c r="I2631" s="34">
        <v>1389215</v>
      </c>
      <c r="J2631" s="34">
        <v>1295458</v>
      </c>
      <c r="K2631" s="72">
        <v>42777</v>
      </c>
      <c r="L2631" s="36">
        <f t="shared" si="1775"/>
        <v>162.3727853500713</v>
      </c>
      <c r="M2631" s="28">
        <f>IF(L2629=0,0,L2631/L2629*100)</f>
        <v>87.497068359012502</v>
      </c>
      <c r="N2631" s="37">
        <f t="shared" si="1782"/>
        <v>-8.8435615538302006</v>
      </c>
      <c r="O2631" s="29">
        <f t="shared" si="1776"/>
        <v>3549.1790540540542</v>
      </c>
      <c r="P2631" s="30">
        <f t="shared" si="1777"/>
        <v>72.258445945945951</v>
      </c>
      <c r="Q2631" s="6">
        <f t="shared" si="1778"/>
        <v>68.75</v>
      </c>
      <c r="R2631" s="7">
        <f t="shared" si="1779"/>
        <v>63.851351351351347</v>
      </c>
      <c r="S2631" s="8">
        <f t="shared" si="1780"/>
        <v>66.118021202086126</v>
      </c>
      <c r="T2631" s="9">
        <f t="shared" si="1781"/>
        <v>185</v>
      </c>
      <c r="U2631" s="51"/>
      <c r="V2631" s="1"/>
      <c r="W2631" s="1"/>
      <c r="X2631" s="1"/>
      <c r="Y2631" s="1"/>
      <c r="Z2631" s="1"/>
      <c r="AA2631" s="1"/>
      <c r="AB2631" s="1"/>
      <c r="AC2631" s="1"/>
      <c r="AD2631" s="1"/>
      <c r="AE2631" s="1"/>
    </row>
    <row r="2632" spans="1:31">
      <c r="A2632" s="1"/>
      <c r="B2632" s="31">
        <f>B2631+1</f>
        <v>1993</v>
      </c>
      <c r="C2632" s="33">
        <v>12</v>
      </c>
      <c r="D2632" s="34">
        <v>4</v>
      </c>
      <c r="E2632" s="35">
        <v>613</v>
      </c>
      <c r="F2632" s="35">
        <v>506</v>
      </c>
      <c r="G2632" s="35">
        <v>396</v>
      </c>
      <c r="H2632" s="35">
        <v>1812754</v>
      </c>
      <c r="I2632" s="34">
        <v>1361771</v>
      </c>
      <c r="J2632" s="34">
        <v>1074172</v>
      </c>
      <c r="K2632" s="72">
        <v>39239</v>
      </c>
      <c r="L2632" s="36">
        <f t="shared" si="1775"/>
        <v>152.719639086623</v>
      </c>
      <c r="M2632" s="28">
        <f>IF(L2629=0,0,L2632/L2629*100)</f>
        <v>82.295322286408663</v>
      </c>
      <c r="N2632" s="37">
        <f t="shared" si="1782"/>
        <v>-5.9450518402060863</v>
      </c>
      <c r="O2632" s="29">
        <f t="shared" si="1776"/>
        <v>2957.1843393148451</v>
      </c>
      <c r="P2632" s="30">
        <f t="shared" si="1777"/>
        <v>64.011419249592166</v>
      </c>
      <c r="Q2632" s="6">
        <f t="shared" si="1778"/>
        <v>82.544861337683528</v>
      </c>
      <c r="R2632" s="7">
        <f t="shared" si="1779"/>
        <v>64.600326264274059</v>
      </c>
      <c r="S2632" s="8">
        <f t="shared" si="1780"/>
        <v>75.121665708640009</v>
      </c>
      <c r="T2632" s="9">
        <f t="shared" si="1781"/>
        <v>107</v>
      </c>
      <c r="U2632" s="51"/>
      <c r="V2632" s="1"/>
      <c r="W2632" s="1"/>
      <c r="X2632" s="1"/>
      <c r="Y2632" s="1"/>
      <c r="Z2632" s="1"/>
      <c r="AA2632" s="1"/>
      <c r="AB2632" s="1"/>
      <c r="AC2632" s="1"/>
      <c r="AD2632" s="1"/>
      <c r="AE2632" s="1"/>
    </row>
    <row r="2633" spans="1:31">
      <c r="A2633" s="1"/>
      <c r="B2633" s="31">
        <f t="shared" ref="B2633:B2653" si="1783">B2632+1</f>
        <v>1994</v>
      </c>
      <c r="C2633" s="33">
        <v>22</v>
      </c>
      <c r="D2633" s="34">
        <v>17</v>
      </c>
      <c r="E2633" s="35">
        <v>1377</v>
      </c>
      <c r="F2633" s="35">
        <v>1237</v>
      </c>
      <c r="G2633" s="35">
        <v>1182</v>
      </c>
      <c r="H2633" s="35">
        <v>4022598</v>
      </c>
      <c r="I2633" s="34">
        <v>3490750</v>
      </c>
      <c r="J2633" s="34">
        <v>3310443</v>
      </c>
      <c r="K2633" s="72">
        <v>99998</v>
      </c>
      <c r="L2633" s="36">
        <f t="shared" si="1775"/>
        <v>132.98089978239562</v>
      </c>
      <c r="M2633" s="28">
        <f>IF(L2629=0,0,L2633/L2629*100)</f>
        <v>71.658799555711099</v>
      </c>
      <c r="N2633" s="37">
        <f t="shared" si="1782"/>
        <v>-12.924820555024697</v>
      </c>
      <c r="O2633" s="29">
        <f t="shared" si="1776"/>
        <v>2921.2766884531588</v>
      </c>
      <c r="P2633" s="30">
        <f t="shared" si="1777"/>
        <v>72.620188816267245</v>
      </c>
      <c r="Q2633" s="6">
        <f t="shared" si="1778"/>
        <v>89.832970225127085</v>
      </c>
      <c r="R2633" s="7">
        <f t="shared" si="1779"/>
        <v>85.838779956427018</v>
      </c>
      <c r="S2633" s="8">
        <f t="shared" si="1780"/>
        <v>86.778494893101424</v>
      </c>
      <c r="T2633" s="9">
        <f t="shared" si="1781"/>
        <v>140</v>
      </c>
      <c r="U2633" s="51"/>
      <c r="V2633" s="1"/>
      <c r="W2633" s="1"/>
      <c r="X2633" s="1"/>
      <c r="Y2633" s="1"/>
      <c r="Z2633" s="1"/>
      <c r="AA2633" s="1"/>
      <c r="AB2633" s="1"/>
      <c r="AC2633" s="1"/>
      <c r="AD2633" s="1"/>
      <c r="AE2633" s="1"/>
    </row>
    <row r="2634" spans="1:31">
      <c r="A2634" s="1"/>
      <c r="B2634" s="31">
        <f t="shared" si="1783"/>
        <v>1995</v>
      </c>
      <c r="C2634" s="33">
        <v>20</v>
      </c>
      <c r="D2634" s="34">
        <v>11</v>
      </c>
      <c r="E2634" s="35">
        <v>818</v>
      </c>
      <c r="F2634" s="35">
        <v>691</v>
      </c>
      <c r="G2634" s="35">
        <v>638</v>
      </c>
      <c r="H2634" s="35">
        <v>2215918</v>
      </c>
      <c r="I2634" s="34">
        <v>1865495</v>
      </c>
      <c r="J2634" s="34">
        <v>1731850</v>
      </c>
      <c r="K2634" s="72">
        <v>60026</v>
      </c>
      <c r="L2634" s="36">
        <f t="shared" si="1775"/>
        <v>122.03607446839703</v>
      </c>
      <c r="M2634" s="28">
        <f>IF(L2629=0,0,L2634/L2629*100)</f>
        <v>65.761012395062593</v>
      </c>
      <c r="N2634" s="37">
        <f t="shared" si="1782"/>
        <v>-8.2303739348344358</v>
      </c>
      <c r="O2634" s="29">
        <f t="shared" si="1776"/>
        <v>2708.9462102689486</v>
      </c>
      <c r="P2634" s="30">
        <f t="shared" si="1777"/>
        <v>73.381418092909541</v>
      </c>
      <c r="Q2634" s="6">
        <f t="shared" si="1778"/>
        <v>84.474327628361863</v>
      </c>
      <c r="R2634" s="7">
        <f t="shared" si="1779"/>
        <v>77.995110024449872</v>
      </c>
      <c r="S2634" s="8">
        <f t="shared" si="1780"/>
        <v>84.186102554336401</v>
      </c>
      <c r="T2634" s="9">
        <f t="shared" si="1781"/>
        <v>127</v>
      </c>
      <c r="U2634" s="51"/>
      <c r="V2634" s="1"/>
      <c r="W2634" s="1"/>
      <c r="X2634" s="1"/>
      <c r="Y2634" s="1"/>
      <c r="Z2634" s="1"/>
      <c r="AA2634" s="1"/>
      <c r="AB2634" s="1"/>
      <c r="AC2634" s="1"/>
      <c r="AD2634" s="1"/>
      <c r="AE2634" s="1"/>
    </row>
    <row r="2635" spans="1:31">
      <c r="A2635" s="1"/>
      <c r="B2635" s="31">
        <f t="shared" si="1783"/>
        <v>1996</v>
      </c>
      <c r="C2635" s="33">
        <v>10</v>
      </c>
      <c r="D2635" s="34">
        <v>4</v>
      </c>
      <c r="E2635" s="35">
        <v>505</v>
      </c>
      <c r="F2635" s="35">
        <v>416</v>
      </c>
      <c r="G2635" s="35">
        <v>388</v>
      </c>
      <c r="H2635" s="35">
        <v>1462370</v>
      </c>
      <c r="I2635" s="34">
        <v>1213838</v>
      </c>
      <c r="J2635" s="34">
        <v>1140673</v>
      </c>
      <c r="K2635" s="72">
        <v>37563</v>
      </c>
      <c r="L2635" s="36">
        <f t="shared" si="1775"/>
        <v>128.69774774645262</v>
      </c>
      <c r="M2635" s="28">
        <f>IF(L2629=0,0,L2635/L2629*100)</f>
        <v>69.350757320228283</v>
      </c>
      <c r="N2635" s="37">
        <f t="shared" si="1782"/>
        <v>5.4587738150990122</v>
      </c>
      <c r="O2635" s="29">
        <f t="shared" si="1776"/>
        <v>2895.7821782178216</v>
      </c>
      <c r="P2635" s="30">
        <f t="shared" si="1777"/>
        <v>74.382178217821789</v>
      </c>
      <c r="Q2635" s="6">
        <f t="shared" si="1778"/>
        <v>82.376237623762378</v>
      </c>
      <c r="R2635" s="7">
        <f t="shared" si="1779"/>
        <v>76.831683168316829</v>
      </c>
      <c r="S2635" s="8">
        <f t="shared" si="1780"/>
        <v>83.004848294207349</v>
      </c>
      <c r="T2635" s="9">
        <f t="shared" si="1781"/>
        <v>89</v>
      </c>
      <c r="U2635" s="51"/>
      <c r="V2635" s="1"/>
      <c r="W2635" s="1"/>
      <c r="X2635" s="1"/>
      <c r="Y2635" s="1"/>
      <c r="Z2635" s="1"/>
      <c r="AA2635" s="1"/>
      <c r="AB2635" s="1"/>
      <c r="AC2635" s="1"/>
      <c r="AD2635" s="1"/>
      <c r="AE2635" s="1"/>
    </row>
    <row r="2636" spans="1:31">
      <c r="A2636" s="1"/>
      <c r="B2636" s="31">
        <f t="shared" si="1783"/>
        <v>1997</v>
      </c>
      <c r="C2636" s="33">
        <v>6</v>
      </c>
      <c r="D2636">
        <v>1</v>
      </c>
      <c r="E2636" s="35">
        <v>290</v>
      </c>
      <c r="F2636" s="35">
        <v>258</v>
      </c>
      <c r="G2636" s="35">
        <v>220</v>
      </c>
      <c r="H2636" s="35">
        <v>750546</v>
      </c>
      <c r="I2636" s="34">
        <v>669816</v>
      </c>
      <c r="J2636" s="34">
        <v>572716</v>
      </c>
      <c r="K2636" s="72">
        <v>21788</v>
      </c>
      <c r="L2636" s="36">
        <f t="shared" si="1775"/>
        <v>113.87644372498623</v>
      </c>
      <c r="M2636" s="28">
        <f>IF(L2629=0,0,L2636/L2629*100)</f>
        <v>61.364070090961128</v>
      </c>
      <c r="N2636" s="37">
        <f t="shared" si="1782"/>
        <v>-11.516366277571411</v>
      </c>
      <c r="O2636" s="29">
        <f t="shared" si="1776"/>
        <v>2588.0896551724136</v>
      </c>
      <c r="P2636" s="30">
        <f t="shared" si="1777"/>
        <v>75.131034482758622</v>
      </c>
      <c r="Q2636" s="6">
        <f t="shared" si="1778"/>
        <v>88.965517241379317</v>
      </c>
      <c r="R2636" s="7">
        <f t="shared" si="1779"/>
        <v>75.862068965517238</v>
      </c>
      <c r="S2636" s="8">
        <f t="shared" si="1780"/>
        <v>89.24383049140225</v>
      </c>
      <c r="T2636" s="9">
        <f t="shared" si="1781"/>
        <v>32</v>
      </c>
      <c r="U2636" s="51"/>
      <c r="V2636" s="1"/>
      <c r="W2636" s="1"/>
      <c r="X2636" s="1"/>
      <c r="Y2636" s="1"/>
      <c r="Z2636" s="1"/>
      <c r="AA2636" s="1"/>
      <c r="AB2636" s="1"/>
      <c r="AC2636" s="1"/>
      <c r="AD2636" s="1"/>
      <c r="AE2636" s="1"/>
    </row>
    <row r="2637" spans="1:31">
      <c r="A2637" s="1"/>
      <c r="B2637" s="31">
        <f t="shared" si="1783"/>
        <v>1998</v>
      </c>
      <c r="C2637" s="33">
        <v>8</v>
      </c>
      <c r="D2637" s="34">
        <v>6</v>
      </c>
      <c r="E2637" s="35">
        <v>480</v>
      </c>
      <c r="F2637" s="35">
        <v>464</v>
      </c>
      <c r="G2637" s="35">
        <v>342</v>
      </c>
      <c r="H2637" s="35">
        <v>1264480</v>
      </c>
      <c r="I2637" s="34">
        <v>1229030</v>
      </c>
      <c r="J2637" s="34">
        <v>913811</v>
      </c>
      <c r="K2637" s="72">
        <v>36639</v>
      </c>
      <c r="L2637" s="36">
        <f t="shared" si="1775"/>
        <v>114.08861307350091</v>
      </c>
      <c r="M2637" s="28">
        <f>IF(L2629=0,0,L2637/L2629*100)</f>
        <v>61.478400801927577</v>
      </c>
      <c r="N2637" s="37">
        <f t="shared" si="1782"/>
        <v>0.18631539726255486</v>
      </c>
      <c r="O2637" s="29">
        <f t="shared" si="1776"/>
        <v>2634.3333333333335</v>
      </c>
      <c r="P2637" s="30">
        <f t="shared" si="1777"/>
        <v>76.331249999999997</v>
      </c>
      <c r="Q2637" s="6">
        <f t="shared" si="1778"/>
        <v>96.666666666666671</v>
      </c>
      <c r="R2637" s="7">
        <f t="shared" si="1779"/>
        <v>71.25</v>
      </c>
      <c r="S2637" s="8">
        <f t="shared" si="1780"/>
        <v>97.196476021763885</v>
      </c>
      <c r="T2637" s="9">
        <f t="shared" si="1781"/>
        <v>16</v>
      </c>
      <c r="U2637" s="51"/>
      <c r="V2637" s="1"/>
      <c r="W2637" s="1"/>
      <c r="X2637" s="1"/>
      <c r="Y2637" s="1"/>
      <c r="Z2637" s="1"/>
      <c r="AA2637" s="1"/>
      <c r="AB2637" s="1"/>
      <c r="AC2637" s="1"/>
      <c r="AD2637" s="1"/>
      <c r="AE2637" s="1"/>
    </row>
    <row r="2638" spans="1:31">
      <c r="A2638" s="1"/>
      <c r="B2638" s="31">
        <f t="shared" si="1783"/>
        <v>1999</v>
      </c>
      <c r="C2638" s="33">
        <v>4</v>
      </c>
      <c r="D2638" s="34">
        <v>3</v>
      </c>
      <c r="E2638" s="35">
        <v>98</v>
      </c>
      <c r="F2638" s="35">
        <v>94</v>
      </c>
      <c r="G2638" s="35">
        <v>73</v>
      </c>
      <c r="H2638" s="35">
        <v>244060</v>
      </c>
      <c r="I2638" s="34">
        <v>235850</v>
      </c>
      <c r="J2638" s="34">
        <v>184460</v>
      </c>
      <c r="K2638" s="72">
        <v>7822</v>
      </c>
      <c r="L2638" s="36">
        <f t="shared" si="1775"/>
        <v>103.14608371260547</v>
      </c>
      <c r="M2638" s="28">
        <f>IF(L2629=0,0,L2638/L2629*100)</f>
        <v>55.581850850859382</v>
      </c>
      <c r="N2638" s="37">
        <f t="shared" si="1782"/>
        <v>-9.5912546099984368</v>
      </c>
      <c r="O2638" s="29">
        <f t="shared" si="1776"/>
        <v>2490.408163265306</v>
      </c>
      <c r="P2638" s="30">
        <f t="shared" si="1777"/>
        <v>79.816326530612244</v>
      </c>
      <c r="Q2638" s="6">
        <f t="shared" si="1778"/>
        <v>95.918367346938766</v>
      </c>
      <c r="R2638" s="7">
        <f t="shared" si="1779"/>
        <v>74.489795918367349</v>
      </c>
      <c r="S2638" s="8">
        <f t="shared" si="1780"/>
        <v>96.636073096779484</v>
      </c>
      <c r="T2638" s="9">
        <f t="shared" si="1781"/>
        <v>4</v>
      </c>
      <c r="U2638" s="51"/>
      <c r="V2638" s="1"/>
      <c r="W2638" s="1"/>
      <c r="X2638" s="1"/>
      <c r="Y2638" s="1"/>
      <c r="Z2638" s="1"/>
      <c r="AA2638" s="1"/>
      <c r="AB2638" s="1"/>
      <c r="AC2638" s="1"/>
      <c r="AD2638" s="1"/>
      <c r="AE2638" s="1"/>
    </row>
    <row r="2639" spans="1:31">
      <c r="A2639" s="1"/>
      <c r="B2639" s="31">
        <f t="shared" si="1783"/>
        <v>2000</v>
      </c>
      <c r="C2639" s="33">
        <v>3</v>
      </c>
      <c r="D2639" s="34">
        <v>0</v>
      </c>
      <c r="E2639" s="35">
        <v>72</v>
      </c>
      <c r="F2639" s="35">
        <v>60</v>
      </c>
      <c r="G2639" s="35">
        <v>60</v>
      </c>
      <c r="H2639" s="35">
        <v>222100</v>
      </c>
      <c r="I2639" s="34">
        <v>184420</v>
      </c>
      <c r="J2639" s="34">
        <v>185440</v>
      </c>
      <c r="K2639" s="72">
        <v>6376</v>
      </c>
      <c r="L2639" s="36">
        <f t="shared" si="1775"/>
        <v>115.15271925972397</v>
      </c>
      <c r="M2639" s="28">
        <f>IF(L2629=0,0,L2639/L2629*100)</f>
        <v>62.05181075801395</v>
      </c>
      <c r="N2639" s="37">
        <f t="shared" si="1782"/>
        <v>11.640418244644573</v>
      </c>
      <c r="O2639" s="29">
        <f t="shared" si="1776"/>
        <v>3084.7222222222222</v>
      </c>
      <c r="P2639" s="30">
        <f t="shared" si="1777"/>
        <v>88.555555555555557</v>
      </c>
      <c r="Q2639" s="6">
        <f t="shared" si="1778"/>
        <v>83.333333333333343</v>
      </c>
      <c r="R2639" s="7">
        <f t="shared" si="1779"/>
        <v>83.333333333333343</v>
      </c>
      <c r="S2639" s="8">
        <f t="shared" si="1780"/>
        <v>83.034669067987394</v>
      </c>
      <c r="T2639" s="9">
        <f t="shared" si="1781"/>
        <v>12</v>
      </c>
      <c r="U2639" s="51"/>
      <c r="V2639" s="1"/>
      <c r="W2639" s="1"/>
      <c r="X2639" s="1"/>
      <c r="Y2639" s="1"/>
      <c r="Z2639" s="1"/>
      <c r="AA2639" s="1"/>
      <c r="AB2639" s="1"/>
      <c r="AC2639" s="1"/>
      <c r="AD2639" s="1"/>
      <c r="AE2639" s="1"/>
    </row>
    <row r="2640" spans="1:31">
      <c r="A2640" s="1"/>
      <c r="B2640" s="31">
        <f t="shared" si="1783"/>
        <v>2001</v>
      </c>
      <c r="C2640" s="33">
        <v>4</v>
      </c>
      <c r="D2640" s="34"/>
      <c r="E2640" s="35">
        <v>222</v>
      </c>
      <c r="F2640" s="35">
        <v>217</v>
      </c>
      <c r="G2640" s="35">
        <v>155</v>
      </c>
      <c r="H2640" s="35">
        <v>570733</v>
      </c>
      <c r="I2640" s="34">
        <v>556341</v>
      </c>
      <c r="J2640" s="34"/>
      <c r="K2640" s="72">
        <v>17718</v>
      </c>
      <c r="L2640" s="36">
        <f t="shared" si="1775"/>
        <v>106.48593163675359</v>
      </c>
      <c r="M2640" s="28">
        <f>IF(L2629=0,0,L2640/L2629*100)</f>
        <v>57.381579182783113</v>
      </c>
      <c r="N2640" s="37">
        <f t="shared" si="1782"/>
        <v>-7.5263421295528943</v>
      </c>
      <c r="O2640" s="29">
        <f t="shared" si="1776"/>
        <v>2570.8693693693695</v>
      </c>
      <c r="P2640" s="30">
        <f t="shared" si="1777"/>
        <v>79.810810810810807</v>
      </c>
      <c r="Q2640" s="6">
        <f t="shared" si="1778"/>
        <v>97.747747747747752</v>
      </c>
      <c r="R2640" s="7">
        <f t="shared" si="1779"/>
        <v>69.819819819819813</v>
      </c>
      <c r="S2640" s="8">
        <f t="shared" si="1780"/>
        <v>97.478330497798453</v>
      </c>
      <c r="T2640" s="9">
        <f t="shared" si="1781"/>
        <v>5</v>
      </c>
      <c r="U2640" s="51"/>
      <c r="V2640" s="1"/>
      <c r="W2640" s="1"/>
      <c r="X2640" s="1"/>
      <c r="Y2640" s="1"/>
      <c r="Z2640" s="1"/>
      <c r="AA2640" s="1"/>
      <c r="AB2640" s="1"/>
      <c r="AC2640" s="1"/>
      <c r="AD2640" s="1"/>
      <c r="AE2640" s="1"/>
    </row>
    <row r="2641" spans="1:31">
      <c r="A2641" s="1"/>
      <c r="B2641" s="31">
        <f t="shared" si="1783"/>
        <v>2002</v>
      </c>
      <c r="C2641" s="33">
        <v>12</v>
      </c>
      <c r="D2641" s="34"/>
      <c r="E2641" s="35">
        <v>567</v>
      </c>
      <c r="F2641" s="35">
        <v>537</v>
      </c>
      <c r="G2641" s="35">
        <v>529</v>
      </c>
      <c r="H2641" s="35">
        <v>1718970</v>
      </c>
      <c r="I2641" s="34">
        <v>1633806</v>
      </c>
      <c r="J2641" s="34"/>
      <c r="K2641" s="72">
        <v>47155</v>
      </c>
      <c r="L2641" s="36">
        <f t="shared" si="1775"/>
        <v>120.50761629943803</v>
      </c>
      <c r="M2641" s="28">
        <f>IF(L2629=0,0,L2641/L2629*100)</f>
        <v>64.937379243700647</v>
      </c>
      <c r="N2641" s="37">
        <f t="shared" si="1782"/>
        <v>13.167640501578573</v>
      </c>
      <c r="O2641" s="29">
        <f t="shared" si="1776"/>
        <v>3031.6931216931216</v>
      </c>
      <c r="P2641" s="30">
        <f t="shared" si="1777"/>
        <v>83.165784832451493</v>
      </c>
      <c r="Q2641" s="6">
        <f t="shared" si="1778"/>
        <v>94.708994708994709</v>
      </c>
      <c r="R2641" s="7">
        <f t="shared" si="1779"/>
        <v>93.298059964726633</v>
      </c>
      <c r="S2641" s="8">
        <f t="shared" si="1780"/>
        <v>95.045637794725906</v>
      </c>
      <c r="T2641" s="9">
        <f t="shared" si="1781"/>
        <v>30</v>
      </c>
      <c r="U2641" s="51"/>
      <c r="V2641" s="1"/>
      <c r="W2641" s="1"/>
      <c r="X2641" s="1"/>
      <c r="Y2641" s="1"/>
      <c r="Z2641" s="1"/>
      <c r="AA2641" s="1"/>
      <c r="AB2641" s="1"/>
      <c r="AC2641" s="1"/>
      <c r="AD2641" s="1"/>
      <c r="AE2641" s="1"/>
    </row>
    <row r="2642" spans="1:31">
      <c r="A2642" s="1"/>
      <c r="B2642" s="31">
        <f t="shared" si="1783"/>
        <v>2003</v>
      </c>
      <c r="C2642" s="33">
        <v>6</v>
      </c>
      <c r="D2642" s="34"/>
      <c r="E2642" s="35">
        <v>300</v>
      </c>
      <c r="F2642" s="35">
        <v>251</v>
      </c>
      <c r="G2642" s="35"/>
      <c r="H2642" s="35">
        <v>924651</v>
      </c>
      <c r="I2642" s="34">
        <v>775245</v>
      </c>
      <c r="J2642" s="34"/>
      <c r="K2642" s="72">
        <v>27556</v>
      </c>
      <c r="L2642" s="36">
        <f t="shared" si="1775"/>
        <v>110.92657797866163</v>
      </c>
      <c r="M2642" s="28">
        <f>IF(L2629=0,0,L2642/L2629*100)</f>
        <v>59.774489643107096</v>
      </c>
      <c r="N2642" s="37">
        <f t="shared" si="1782"/>
        <v>-7.9505666239131152</v>
      </c>
      <c r="O2642" s="29">
        <f t="shared" si="1776"/>
        <v>3082.17</v>
      </c>
      <c r="P2642" s="30">
        <f t="shared" si="1777"/>
        <v>91.853333333333339</v>
      </c>
      <c r="Q2642" s="15">
        <f t="shared" si="1778"/>
        <v>83.666666666666671</v>
      </c>
      <c r="R2642" s="16">
        <f t="shared" si="1779"/>
        <v>0</v>
      </c>
      <c r="S2642" s="17">
        <f t="shared" si="1780"/>
        <v>83.841903593896504</v>
      </c>
      <c r="T2642" s="18">
        <f t="shared" si="1781"/>
        <v>49</v>
      </c>
      <c r="U2642" s="51"/>
      <c r="V2642" s="1"/>
      <c r="W2642" s="1"/>
      <c r="X2642" s="1"/>
      <c r="Y2642" s="1"/>
      <c r="Z2642" s="1"/>
      <c r="AA2642" s="1"/>
      <c r="AB2642" s="1"/>
      <c r="AC2642" s="1"/>
      <c r="AD2642" s="1"/>
      <c r="AE2642" s="1"/>
    </row>
    <row r="2643" spans="1:31">
      <c r="A2643" s="1"/>
      <c r="B2643" s="31">
        <f t="shared" si="1783"/>
        <v>2004</v>
      </c>
      <c r="C2643" s="33">
        <v>6</v>
      </c>
      <c r="D2643" s="34"/>
      <c r="E2643" s="35">
        <v>369</v>
      </c>
      <c r="F2643" s="35">
        <v>354</v>
      </c>
      <c r="G2643" s="35"/>
      <c r="H2643" s="35">
        <v>1291672</v>
      </c>
      <c r="I2643" s="34">
        <v>1238950</v>
      </c>
      <c r="J2643" s="34"/>
      <c r="K2643" s="72">
        <v>34194</v>
      </c>
      <c r="L2643" s="36">
        <f t="shared" si="1775"/>
        <v>124.87522559981284</v>
      </c>
      <c r="M2643" s="28">
        <f>IF(L2629=0,0,L2643/L2629*100)</f>
        <v>67.290932572828069</v>
      </c>
      <c r="N2643" s="37">
        <f t="shared" si="1782"/>
        <v>12.574666842994505</v>
      </c>
      <c r="O2643" s="29">
        <f t="shared" si="1776"/>
        <v>3500.4661246612468</v>
      </c>
      <c r="P2643" s="30">
        <f t="shared" si="1777"/>
        <v>92.666666666666671</v>
      </c>
      <c r="Q2643" s="6">
        <f t="shared" si="1778"/>
        <v>95.934959349593498</v>
      </c>
      <c r="R2643" s="7">
        <f t="shared" si="1779"/>
        <v>0</v>
      </c>
      <c r="S2643" s="8">
        <f t="shared" si="1780"/>
        <v>95.918313627608242</v>
      </c>
      <c r="T2643" s="9">
        <f t="shared" si="1781"/>
        <v>15</v>
      </c>
      <c r="U2643" s="51"/>
      <c r="V2643" s="1"/>
      <c r="W2643" s="1"/>
      <c r="X2643" s="1"/>
      <c r="Y2643" s="1"/>
      <c r="Z2643" s="1"/>
      <c r="AA2643" s="1"/>
      <c r="AB2643" s="1"/>
      <c r="AC2643" s="1"/>
      <c r="AD2643" s="1"/>
      <c r="AE2643" s="1"/>
    </row>
    <row r="2644" spans="1:31">
      <c r="A2644" s="1"/>
      <c r="B2644" s="31">
        <f t="shared" si="1783"/>
        <v>2005</v>
      </c>
      <c r="C2644" s="33">
        <v>18</v>
      </c>
      <c r="D2644" s="34"/>
      <c r="E2644" s="35">
        <v>799</v>
      </c>
      <c r="F2644" s="35">
        <v>690</v>
      </c>
      <c r="G2644" s="35"/>
      <c r="H2644" s="35">
        <v>2068016</v>
      </c>
      <c r="I2644" s="34">
        <v>1798272</v>
      </c>
      <c r="J2644" s="34"/>
      <c r="K2644" s="72">
        <v>62015</v>
      </c>
      <c r="L2644" s="36">
        <f t="shared" si="1775"/>
        <v>110.23794134451342</v>
      </c>
      <c r="M2644" s="28">
        <f>IF(L2629=0,0,L2644/L2629*100)</f>
        <v>59.403407219887704</v>
      </c>
      <c r="N2644" s="37">
        <f t="shared" si="1782"/>
        <v>-11.721527777020775</v>
      </c>
      <c r="O2644" s="29">
        <f t="shared" si="1776"/>
        <v>2588.255319148936</v>
      </c>
      <c r="P2644" s="30">
        <f t="shared" si="1777"/>
        <v>77.615769712140178</v>
      </c>
      <c r="Q2644" s="6">
        <f t="shared" si="1778"/>
        <v>86.357947434292868</v>
      </c>
      <c r="R2644" s="7">
        <f t="shared" si="1779"/>
        <v>0</v>
      </c>
      <c r="S2644" s="8">
        <f t="shared" si="1780"/>
        <v>86.956387184625257</v>
      </c>
      <c r="T2644" s="9">
        <f t="shared" si="1781"/>
        <v>109</v>
      </c>
      <c r="U2644" s="51"/>
      <c r="V2644" s="1"/>
      <c r="W2644" s="1"/>
      <c r="X2644" s="1"/>
      <c r="Y2644" s="1"/>
      <c r="Z2644" s="1"/>
      <c r="AA2644" s="1"/>
      <c r="AB2644" s="1"/>
      <c r="AC2644" s="1"/>
      <c r="AD2644" s="1"/>
      <c r="AE2644" s="1"/>
    </row>
    <row r="2645" spans="1:31">
      <c r="A2645" s="1"/>
      <c r="B2645" s="31">
        <f t="shared" si="1783"/>
        <v>2006</v>
      </c>
      <c r="C2645" s="33">
        <v>45</v>
      </c>
      <c r="D2645" s="34">
        <v>0</v>
      </c>
      <c r="E2645" s="35">
        <v>1562</v>
      </c>
      <c r="F2645" s="35">
        <v>1411</v>
      </c>
      <c r="G2645" s="35">
        <v>0</v>
      </c>
      <c r="H2645" s="35">
        <v>4599779</v>
      </c>
      <c r="I2645" s="34">
        <v>4142295</v>
      </c>
      <c r="J2645" s="34">
        <v>0</v>
      </c>
      <c r="K2645" s="72">
        <v>128156</v>
      </c>
      <c r="L2645" s="36">
        <f t="shared" si="1775"/>
        <v>118.65115501903928</v>
      </c>
      <c r="M2645" s="28">
        <f>IF(L2629=0,0,L2645/L2629*100)</f>
        <v>63.936996579778828</v>
      </c>
      <c r="N2645" s="37">
        <f t="shared" si="1782"/>
        <v>7.6318675511483445</v>
      </c>
      <c r="O2645" s="29">
        <f t="shared" si="1776"/>
        <v>2944.8008962868116</v>
      </c>
      <c r="P2645" s="30">
        <f t="shared" si="1777"/>
        <v>82.046094750320108</v>
      </c>
      <c r="Q2645" s="6"/>
      <c r="R2645" s="7"/>
      <c r="S2645" s="8"/>
      <c r="T2645" s="9"/>
      <c r="U2645" s="51"/>
      <c r="V2645" s="1"/>
      <c r="W2645" s="1"/>
      <c r="X2645" s="1"/>
      <c r="Y2645" s="1"/>
      <c r="Z2645" s="1"/>
      <c r="AA2645" s="1"/>
      <c r="AB2645" s="1"/>
      <c r="AC2645" s="1"/>
      <c r="AD2645" s="1"/>
      <c r="AE2645" s="1"/>
    </row>
    <row r="2646" spans="1:31">
      <c r="A2646" s="1"/>
      <c r="B2646" s="31">
        <f t="shared" si="1783"/>
        <v>2007</v>
      </c>
      <c r="C2646" s="33">
        <v>27</v>
      </c>
      <c r="D2646" s="34"/>
      <c r="E2646" s="35">
        <v>808</v>
      </c>
      <c r="F2646" s="35">
        <v>545</v>
      </c>
      <c r="G2646" s="35"/>
      <c r="H2646" s="35">
        <v>2502807</v>
      </c>
      <c r="I2646" s="34">
        <v>1769875</v>
      </c>
      <c r="J2646" s="34"/>
      <c r="K2646" s="72">
        <v>65685</v>
      </c>
      <c r="L2646" s="36">
        <f t="shared" ref="L2646:L2651" si="1784">IF(H2646=0,0,H2646/K2646*3.30578)</f>
        <v>125.96071134140215</v>
      </c>
      <c r="M2646" s="28">
        <f>IF(L2629=0,0,L2646/L2629*100)</f>
        <v>67.87586323057225</v>
      </c>
      <c r="N2646" s="37">
        <f>IF(L2645=0,"     －",IF(L2646=0,"     －",(L2646-L2645)/L2645*100))</f>
        <v>6.1605437563502372</v>
      </c>
      <c r="O2646" s="29">
        <f>IF(H2646=0,0,H2646/E2646)</f>
        <v>3097.533415841584</v>
      </c>
      <c r="P2646" s="30">
        <f>IF(K2646=0,0,K2646/E2646)</f>
        <v>81.293316831683171</v>
      </c>
      <c r="Q2646" s="6"/>
      <c r="R2646" s="7"/>
      <c r="S2646" s="8"/>
      <c r="T2646" s="9"/>
      <c r="U2646" s="51"/>
      <c r="V2646" s="1"/>
      <c r="W2646" s="1"/>
      <c r="X2646" s="1"/>
      <c r="Y2646" s="1"/>
      <c r="Z2646" s="1"/>
      <c r="AA2646" s="1"/>
      <c r="AB2646" s="1"/>
      <c r="AC2646" s="1"/>
      <c r="AD2646" s="1"/>
      <c r="AE2646" s="1"/>
    </row>
    <row r="2647" spans="1:31">
      <c r="A2647" s="1"/>
      <c r="B2647" s="31">
        <f t="shared" si="1783"/>
        <v>2008</v>
      </c>
      <c r="C2647" s="33">
        <v>32</v>
      </c>
      <c r="D2647" s="34"/>
      <c r="E2647" s="35">
        <v>688</v>
      </c>
      <c r="F2647" s="35">
        <v>478</v>
      </c>
      <c r="G2647" s="35"/>
      <c r="H2647" s="35">
        <v>2292049</v>
      </c>
      <c r="I2647" s="34">
        <v>1593035</v>
      </c>
      <c r="J2647" s="34"/>
      <c r="K2647" s="72">
        <v>61347</v>
      </c>
      <c r="L2647" s="36">
        <f t="shared" si="1784"/>
        <v>123.51068093337898</v>
      </c>
      <c r="M2647" s="28">
        <f>IF(L2629=0,0,L2647/L2629*100)</f>
        <v>66.55562672893015</v>
      </c>
      <c r="N2647" s="37">
        <f>IF(L2646=0,"     －",IF(L2647=0,"     －",(L2647-L2646)/L2646*100))</f>
        <v>-1.9450750808977564</v>
      </c>
      <c r="O2647" s="29">
        <f>IF(H2647=0,0,H2647/E2647)</f>
        <v>3331.4665697674418</v>
      </c>
      <c r="P2647" s="30">
        <f>IF(K2647=0,0,K2647/E2647)</f>
        <v>89.167151162790702</v>
      </c>
      <c r="Q2647" s="6"/>
      <c r="R2647" s="7"/>
      <c r="S2647" s="8"/>
      <c r="T2647" s="9"/>
      <c r="U2647" s="51"/>
      <c r="V2647" s="1"/>
      <c r="W2647" s="1"/>
      <c r="X2647" s="1"/>
      <c r="Y2647" s="1"/>
      <c r="Z2647" s="1"/>
      <c r="AA2647" s="1"/>
      <c r="AB2647" s="1"/>
      <c r="AC2647" s="1"/>
      <c r="AD2647" s="1"/>
      <c r="AE2647" s="1"/>
    </row>
    <row r="2648" spans="1:31">
      <c r="A2648" s="1"/>
      <c r="B2648" s="31">
        <f t="shared" si="1783"/>
        <v>2009</v>
      </c>
      <c r="C2648" s="33">
        <v>24</v>
      </c>
      <c r="D2648" s="34"/>
      <c r="E2648" s="35">
        <v>516</v>
      </c>
      <c r="F2648" s="35">
        <v>418</v>
      </c>
      <c r="G2648" s="35"/>
      <c r="H2648" s="35">
        <v>1582616</v>
      </c>
      <c r="I2648" s="34">
        <v>1273128</v>
      </c>
      <c r="J2648" s="34"/>
      <c r="K2648" s="72">
        <v>44938</v>
      </c>
      <c r="L2648" s="36">
        <f t="shared" si="1784"/>
        <v>116.42218880413012</v>
      </c>
      <c r="M2648" s="28">
        <f>IF(L2629=0,0,L2648/L2629*100)</f>
        <v>62.735883912681558</v>
      </c>
      <c r="N2648" s="37">
        <f>IF(L2647=0,"     －",IF(L2648=0,"     －",(L2648-L2647)/L2647*100))</f>
        <v>-5.7391733862048406</v>
      </c>
      <c r="O2648" s="29">
        <f>IF(H2648=0,0,H2648/E2648)</f>
        <v>3067.0852713178297</v>
      </c>
      <c r="P2648" s="30">
        <f>IF(K2648=0,0,K2648/E2648)</f>
        <v>87.089147286821699</v>
      </c>
      <c r="Q2648" s="6"/>
      <c r="R2648" s="7"/>
      <c r="S2648" s="8"/>
      <c r="T2648" s="9"/>
      <c r="U2648" s="51"/>
      <c r="V2648" s="1"/>
      <c r="W2648" s="1"/>
      <c r="X2648" s="1"/>
      <c r="Y2648" s="1"/>
      <c r="Z2648" s="1"/>
      <c r="AA2648" s="1"/>
      <c r="AB2648" s="1"/>
      <c r="AC2648" s="1"/>
      <c r="AD2648" s="1"/>
      <c r="AE2648" s="1"/>
    </row>
    <row r="2649" spans="1:31">
      <c r="A2649" s="1"/>
      <c r="B2649" s="31">
        <f t="shared" si="1783"/>
        <v>2010</v>
      </c>
      <c r="C2649" s="33">
        <v>17</v>
      </c>
      <c r="D2649" s="34"/>
      <c r="E2649" s="35">
        <v>352</v>
      </c>
      <c r="F2649" s="35">
        <v>289</v>
      </c>
      <c r="G2649" s="35"/>
      <c r="H2649" s="35">
        <v>1262612</v>
      </c>
      <c r="I2649" s="34">
        <v>964252</v>
      </c>
      <c r="J2649" s="34"/>
      <c r="K2649" s="72">
        <v>33675</v>
      </c>
      <c r="L2649" s="36">
        <f t="shared" si="1784"/>
        <v>123.94706747913882</v>
      </c>
      <c r="M2649" s="28">
        <f>IF(L2629=0,0,L2649/L2629*100)</f>
        <v>66.790780319126824</v>
      </c>
      <c r="N2649" s="37">
        <f>IF(L2648=0,"     －",IF(L2649=0,"     －",(L2649-L2648)/L2648*100))</f>
        <v>6.4634403048963813</v>
      </c>
      <c r="O2649" s="29">
        <f>IF(H2649=0,0,H2649/E2649)</f>
        <v>3586.965909090909</v>
      </c>
      <c r="P2649" s="30">
        <f>IF(K2649=0,0,K2649/E2649)</f>
        <v>95.66761363636364</v>
      </c>
      <c r="Q2649" s="6"/>
      <c r="R2649" s="7"/>
      <c r="S2649" s="8"/>
      <c r="T2649" s="9"/>
      <c r="U2649" s="51"/>
      <c r="V2649" s="1"/>
      <c r="W2649" s="1"/>
      <c r="X2649" s="1"/>
      <c r="Y2649" s="1"/>
      <c r="Z2649" s="1"/>
      <c r="AA2649" s="1"/>
      <c r="AB2649" s="1"/>
      <c r="AC2649" s="1"/>
      <c r="AD2649" s="1"/>
      <c r="AE2649" s="1"/>
    </row>
    <row r="2650" spans="1:31">
      <c r="A2650" s="1"/>
      <c r="B2650" s="31">
        <f t="shared" si="1783"/>
        <v>2011</v>
      </c>
      <c r="C2650" s="33">
        <v>1</v>
      </c>
      <c r="D2650" s="34"/>
      <c r="E2650" s="35">
        <v>9</v>
      </c>
      <c r="F2650" s="35">
        <v>9</v>
      </c>
      <c r="G2650" s="35"/>
      <c r="H2650" s="35">
        <v>26830</v>
      </c>
      <c r="I2650" s="34">
        <v>26830</v>
      </c>
      <c r="J2650" s="34"/>
      <c r="K2650" s="72">
        <v>878</v>
      </c>
      <c r="L2650" s="36">
        <f t="shared" si="1784"/>
        <v>101.01831138952164</v>
      </c>
      <c r="M2650" s="28">
        <f>IF(L2629=0,0,L2650/L2629*100)</f>
        <v>54.435268066041743</v>
      </c>
      <c r="N2650" s="37">
        <f>IF(L2649=0,"     －",IF(L2650=0,"     －",(L2650-L2649)/L2649*100))</f>
        <v>-18.498829021086969</v>
      </c>
      <c r="O2650" s="29">
        <f>IF(H2650=0,0,H2650/E2650)</f>
        <v>2981.1111111111113</v>
      </c>
      <c r="P2650" s="30">
        <f>IF(K2650=0,0,K2650/E2650)</f>
        <v>97.555555555555557</v>
      </c>
      <c r="Q2650" s="6"/>
      <c r="R2650" s="7"/>
      <c r="S2650" s="8"/>
      <c r="T2650" s="9"/>
      <c r="U2650" s="51"/>
      <c r="V2650" s="1"/>
      <c r="W2650" s="1"/>
      <c r="X2650" s="1"/>
      <c r="Y2650" s="1"/>
      <c r="Z2650" s="1"/>
      <c r="AA2650" s="1"/>
      <c r="AB2650" s="1"/>
      <c r="AC2650" s="1"/>
      <c r="AD2650" s="1"/>
      <c r="AE2650" s="1"/>
    </row>
    <row r="2651" spans="1:31">
      <c r="A2651" s="1"/>
      <c r="B2651" s="31">
        <f t="shared" si="1783"/>
        <v>2012</v>
      </c>
      <c r="C2651" s="33">
        <v>8</v>
      </c>
      <c r="D2651" s="34"/>
      <c r="E2651" s="35">
        <v>131</v>
      </c>
      <c r="F2651" s="35">
        <v>121</v>
      </c>
      <c r="G2651" s="35"/>
      <c r="H2651" s="35">
        <v>411090</v>
      </c>
      <c r="I2651" s="34">
        <v>382330</v>
      </c>
      <c r="J2651" s="34"/>
      <c r="K2651" s="72">
        <v>11092</v>
      </c>
      <c r="L2651" s="36">
        <f t="shared" si="1784"/>
        <v>122.51831051208076</v>
      </c>
      <c r="M2651" s="28">
        <f>IF(L2629=0,0,L2651/L2629*100)</f>
        <v>66.020872691160889</v>
      </c>
      <c r="N2651" s="37">
        <f t="shared" ref="N2651:N2653" si="1785">IF(L2650=0,"     －",IF(L2651=0,"     －",(L2651-L2650)/L2650*100))</f>
        <v>21.283269168553193</v>
      </c>
      <c r="O2651" s="29">
        <f t="shared" ref="O2651:O2658" si="1786">IF(H2651=0,0,H2651/E2651)</f>
        <v>3138.0916030534349</v>
      </c>
      <c r="P2651" s="30">
        <f t="shared" ref="P2651:P2658" si="1787">IF(K2651=0,0,K2651/E2651)</f>
        <v>84.671755725190835</v>
      </c>
      <c r="Q2651" s="6"/>
      <c r="R2651" s="7"/>
      <c r="S2651" s="8"/>
      <c r="T2651" s="9"/>
      <c r="U2651" s="51"/>
      <c r="V2651" s="1"/>
      <c r="W2651" s="1"/>
      <c r="X2651" s="1"/>
      <c r="Y2651" s="1"/>
      <c r="Z2651" s="1"/>
      <c r="AA2651" s="1"/>
      <c r="AB2651" s="1"/>
      <c r="AC2651" s="1"/>
      <c r="AD2651" s="1"/>
      <c r="AE2651" s="1"/>
    </row>
    <row r="2652" spans="1:31">
      <c r="A2652" s="1"/>
      <c r="B2652" s="31">
        <f t="shared" si="1783"/>
        <v>2013</v>
      </c>
      <c r="C2652" s="33">
        <v>0</v>
      </c>
      <c r="D2652" s="34"/>
      <c r="E2652" s="35">
        <v>0</v>
      </c>
      <c r="F2652" s="35">
        <v>0</v>
      </c>
      <c r="G2652" s="35"/>
      <c r="H2652" s="35">
        <v>0</v>
      </c>
      <c r="I2652" s="34">
        <v>0</v>
      </c>
      <c r="J2652" s="34"/>
      <c r="K2652" s="72">
        <v>0</v>
      </c>
      <c r="L2652" s="36">
        <f>IF(H2652=0,0,H2652/K2652*3.30578)</f>
        <v>0</v>
      </c>
      <c r="M2652" s="28">
        <f>IF(L2629=0,0,L2652/L2629*100)</f>
        <v>0</v>
      </c>
      <c r="N2652" s="37" t="str">
        <f t="shared" si="1785"/>
        <v xml:space="preserve">     －</v>
      </c>
      <c r="O2652" s="29">
        <f t="shared" si="1786"/>
        <v>0</v>
      </c>
      <c r="P2652" s="30">
        <f t="shared" si="1787"/>
        <v>0</v>
      </c>
      <c r="Q2652" s="6"/>
      <c r="R2652" s="7"/>
      <c r="S2652" s="8"/>
      <c r="T2652" s="9"/>
      <c r="U2652" s="51"/>
      <c r="V2652" s="1"/>
      <c r="W2652" s="1"/>
      <c r="X2652" s="1"/>
      <c r="Y2652" s="1"/>
      <c r="Z2652" s="1"/>
      <c r="AA2652" s="1"/>
      <c r="AB2652" s="1"/>
      <c r="AC2652" s="1"/>
      <c r="AD2652" s="1"/>
      <c r="AE2652" s="1"/>
    </row>
    <row r="2653" spans="1:31">
      <c r="A2653" s="1"/>
      <c r="B2653" s="31">
        <f t="shared" si="1783"/>
        <v>2014</v>
      </c>
      <c r="C2653" s="33">
        <v>3</v>
      </c>
      <c r="D2653" s="34"/>
      <c r="E2653" s="35">
        <v>82</v>
      </c>
      <c r="F2653" s="35">
        <v>68</v>
      </c>
      <c r="G2653" s="35"/>
      <c r="H2653" s="35">
        <v>269666</v>
      </c>
      <c r="I2653" s="34">
        <v>223104</v>
      </c>
      <c r="J2653" s="34"/>
      <c r="K2653" s="72">
        <v>7272</v>
      </c>
      <c r="L2653" s="36">
        <f>IF(H2653=0,0,H2653/K2653*3.30578)</f>
        <v>122.58752330583057</v>
      </c>
      <c r="M2653" s="28">
        <f>IF(L2629=0,0,L2653/L2629*100)</f>
        <v>66.058169067724165</v>
      </c>
      <c r="N2653" s="37" t="str">
        <f t="shared" si="1785"/>
        <v xml:space="preserve">     －</v>
      </c>
      <c r="O2653" s="29">
        <f t="shared" si="1786"/>
        <v>3288.6097560975609</v>
      </c>
      <c r="P2653" s="30">
        <f t="shared" si="1787"/>
        <v>88.682926829268297</v>
      </c>
      <c r="Q2653" s="6"/>
      <c r="R2653" s="7"/>
      <c r="S2653" s="8"/>
      <c r="T2653" s="9"/>
      <c r="U2653" s="51"/>
      <c r="V2653" s="1"/>
      <c r="W2653" s="1"/>
      <c r="X2653" s="1"/>
      <c r="Y2653" s="1"/>
      <c r="Z2653" s="1"/>
      <c r="AA2653" s="1"/>
      <c r="AB2653" s="1"/>
      <c r="AC2653" s="1"/>
      <c r="AD2653" s="1"/>
      <c r="AE2653" s="1"/>
    </row>
    <row r="2654" spans="1:31">
      <c r="A2654" s="1"/>
      <c r="B2654" s="31">
        <f t="shared" ref="B2654:B2663" si="1788">B2653+1</f>
        <v>2015</v>
      </c>
      <c r="C2654" s="33">
        <v>5</v>
      </c>
      <c r="D2654" s="34"/>
      <c r="E2654" s="35">
        <v>210</v>
      </c>
      <c r="F2654" s="35">
        <v>187</v>
      </c>
      <c r="G2654" s="35"/>
      <c r="H2654" s="35">
        <v>700920</v>
      </c>
      <c r="I2654" s="34">
        <v>622266</v>
      </c>
      <c r="J2654" s="34"/>
      <c r="K2654" s="72">
        <v>17604</v>
      </c>
      <c r="L2654" s="36">
        <f>IF(H2654=0,0,H2654/K2654*3.30578)</f>
        <v>131.62277423312884</v>
      </c>
      <c r="M2654" s="28">
        <f>IF(L2629=0,0,L2654/L2629*100)</f>
        <v>70.926952751653886</v>
      </c>
      <c r="N2654" s="37">
        <f>IF(L2653=0,"     －",IF(L2654=0,"     －",(L2654-L2653)/L2653*100))</f>
        <v>7.3704490339993072</v>
      </c>
      <c r="O2654" s="29">
        <f t="shared" si="1786"/>
        <v>3337.7142857142858</v>
      </c>
      <c r="P2654" s="30">
        <f t="shared" si="1787"/>
        <v>83.828571428571422</v>
      </c>
      <c r="Q2654" s="6"/>
      <c r="R2654" s="7"/>
      <c r="S2654" s="8"/>
      <c r="T2654" s="9"/>
      <c r="U2654" s="51"/>
      <c r="V2654" s="1"/>
      <c r="W2654" s="1"/>
      <c r="X2654" s="1"/>
      <c r="Y2654" s="1"/>
      <c r="Z2654" s="1"/>
      <c r="AA2654" s="1"/>
      <c r="AB2654" s="1"/>
      <c r="AC2654" s="1"/>
      <c r="AD2654" s="1"/>
      <c r="AE2654" s="1"/>
    </row>
    <row r="2655" spans="1:31">
      <c r="A2655" s="1"/>
      <c r="B2655" s="31">
        <f t="shared" si="1788"/>
        <v>2016</v>
      </c>
      <c r="C2655" s="33">
        <v>0</v>
      </c>
      <c r="D2655" s="34"/>
      <c r="E2655" s="35">
        <v>0</v>
      </c>
      <c r="F2655" s="35">
        <v>0</v>
      </c>
      <c r="G2655" s="35"/>
      <c r="H2655" s="35">
        <v>0</v>
      </c>
      <c r="I2655" s="34">
        <v>0</v>
      </c>
      <c r="J2655" s="34"/>
      <c r="K2655" s="72">
        <v>0</v>
      </c>
      <c r="L2655" s="36">
        <f>IF(H2655=0,0,H2655/K2655*3.30578)</f>
        <v>0</v>
      </c>
      <c r="M2655" s="28">
        <f>IF(L2629=0,0,L2655/L2629*100)</f>
        <v>0</v>
      </c>
      <c r="N2655" s="37" t="str">
        <f>IF(L2654=0,"     －",IF(L2655=0,"     －",(L2655-L2654)/L2654*100))</f>
        <v xml:space="preserve">     －</v>
      </c>
      <c r="O2655" s="29">
        <f t="shared" si="1786"/>
        <v>0</v>
      </c>
      <c r="P2655" s="30">
        <f t="shared" si="1787"/>
        <v>0</v>
      </c>
      <c r="Q2655" s="6"/>
      <c r="R2655" s="7"/>
      <c r="S2655" s="8"/>
      <c r="T2655" s="9"/>
      <c r="U2655" s="51"/>
      <c r="V2655" s="1"/>
      <c r="W2655" s="1"/>
      <c r="X2655" s="1"/>
      <c r="Y2655" s="1"/>
      <c r="Z2655" s="1"/>
      <c r="AA2655" s="1"/>
      <c r="AB2655" s="1"/>
      <c r="AC2655" s="1"/>
      <c r="AD2655" s="1"/>
      <c r="AE2655" s="1"/>
    </row>
    <row r="2656" spans="1:31">
      <c r="A2656" s="1"/>
      <c r="B2656" s="31">
        <f t="shared" si="1788"/>
        <v>2017</v>
      </c>
      <c r="C2656" s="33">
        <v>0</v>
      </c>
      <c r="D2656" s="34"/>
      <c r="E2656" s="35">
        <v>0</v>
      </c>
      <c r="F2656" s="35">
        <v>0</v>
      </c>
      <c r="G2656" s="35"/>
      <c r="H2656" s="35">
        <v>0</v>
      </c>
      <c r="I2656" s="34">
        <v>0</v>
      </c>
      <c r="J2656" s="34"/>
      <c r="K2656" s="72">
        <v>0</v>
      </c>
      <c r="L2656" s="36">
        <f t="shared" ref="L2656:L2663" si="1789">IF(H2656=0,0,H2656/K2656*3.30578)</f>
        <v>0</v>
      </c>
      <c r="M2656" s="28">
        <f>IF(L2629=0,0,L2656/L2629*100)</f>
        <v>0</v>
      </c>
      <c r="N2656" s="37" t="str">
        <f>IF(L2655=0,"     －",IF(L2656=0,"     －",(L2656-L2655)/L2655*100))</f>
        <v xml:space="preserve">     －</v>
      </c>
      <c r="O2656" s="29">
        <f t="shared" si="1786"/>
        <v>0</v>
      </c>
      <c r="P2656" s="30">
        <f t="shared" si="1787"/>
        <v>0</v>
      </c>
      <c r="Q2656" s="6"/>
      <c r="R2656" s="7"/>
      <c r="S2656" s="8"/>
      <c r="T2656" s="9"/>
      <c r="U2656" s="51"/>
      <c r="V2656" s="1"/>
      <c r="W2656" s="1"/>
      <c r="X2656" s="1"/>
      <c r="Y2656" s="1"/>
      <c r="Z2656" s="1"/>
      <c r="AA2656" s="1"/>
      <c r="AB2656" s="1"/>
      <c r="AC2656" s="1"/>
      <c r="AD2656" s="1"/>
      <c r="AE2656" s="1"/>
    </row>
    <row r="2657" spans="1:31">
      <c r="A2657" s="1"/>
      <c r="B2657" s="31">
        <f t="shared" si="1788"/>
        <v>2018</v>
      </c>
      <c r="C2657" s="33">
        <v>0</v>
      </c>
      <c r="D2657" s="34"/>
      <c r="E2657" s="35">
        <v>0</v>
      </c>
      <c r="F2657" s="35">
        <v>0</v>
      </c>
      <c r="G2657" s="35"/>
      <c r="H2657" s="35">
        <v>0</v>
      </c>
      <c r="I2657" s="34">
        <v>0</v>
      </c>
      <c r="J2657" s="34"/>
      <c r="K2657" s="72">
        <v>0</v>
      </c>
      <c r="L2657" s="36">
        <f t="shared" si="1789"/>
        <v>0</v>
      </c>
      <c r="M2657" s="28">
        <f>IF(L2629=0,0,L2657/L2629*100)</f>
        <v>0</v>
      </c>
      <c r="N2657" s="37" t="str">
        <f>IF(L2656=0,"     －",IF(L2657=0,"     －",(L2657-L2656)/L2656*100))</f>
        <v xml:space="preserve">     －</v>
      </c>
      <c r="O2657" s="29">
        <f t="shared" si="1786"/>
        <v>0</v>
      </c>
      <c r="P2657" s="30">
        <f t="shared" si="1787"/>
        <v>0</v>
      </c>
      <c r="Q2657" s="6"/>
      <c r="R2657" s="7"/>
      <c r="S2657" s="8"/>
      <c r="T2657" s="9"/>
      <c r="U2657" s="51"/>
      <c r="V2657" s="1"/>
      <c r="W2657" s="1"/>
      <c r="X2657" s="1"/>
      <c r="Y2657" s="1"/>
      <c r="Z2657" s="1"/>
      <c r="AA2657" s="1"/>
      <c r="AB2657" s="1"/>
      <c r="AC2657" s="1"/>
      <c r="AD2657" s="1"/>
      <c r="AE2657" s="1"/>
    </row>
    <row r="2658" spans="1:31">
      <c r="A2658" s="1"/>
      <c r="B2658" s="31">
        <f t="shared" si="1788"/>
        <v>2019</v>
      </c>
      <c r="C2658" s="33">
        <v>3</v>
      </c>
      <c r="D2658" s="34"/>
      <c r="E2658" s="35">
        <v>112</v>
      </c>
      <c r="F2658" s="35">
        <v>79</v>
      </c>
      <c r="G2658" s="35"/>
      <c r="H2658" s="35">
        <v>413714</v>
      </c>
      <c r="I2658" s="34">
        <v>288302</v>
      </c>
      <c r="J2658" s="34"/>
      <c r="K2658" s="72">
        <v>7155</v>
      </c>
      <c r="L2658" s="36">
        <f t="shared" si="1789"/>
        <v>191.14569768273935</v>
      </c>
      <c r="M2658" s="28">
        <f>IF(L2629=0,0,L2658/L2629*100)</f>
        <v>103.00179393129096</v>
      </c>
      <c r="N2658" s="37" t="str">
        <f>IF(L2657=0,"     －",IF(L2658=0,"     －",(L2658-L2657)/L2657*100))</f>
        <v xml:space="preserve">     －</v>
      </c>
      <c r="O2658" s="29">
        <f t="shared" si="1786"/>
        <v>3693.875</v>
      </c>
      <c r="P2658" s="30">
        <f t="shared" si="1787"/>
        <v>63.883928571428569</v>
      </c>
      <c r="Q2658" s="6"/>
      <c r="R2658" s="7"/>
      <c r="S2658" s="8"/>
      <c r="T2658" s="9"/>
      <c r="U2658" s="51"/>
      <c r="V2658" s="1"/>
      <c r="W2658" s="1"/>
      <c r="X2658" s="1"/>
      <c r="Y2658" s="1"/>
      <c r="Z2658" s="1"/>
      <c r="AA2658" s="1"/>
      <c r="AB2658" s="1"/>
      <c r="AC2658" s="1"/>
      <c r="AD2658" s="1"/>
      <c r="AE2658" s="1"/>
    </row>
    <row r="2659" spans="1:31">
      <c r="A2659" s="1"/>
      <c r="B2659" s="31">
        <f t="shared" si="1788"/>
        <v>2020</v>
      </c>
      <c r="C2659" s="33">
        <v>3</v>
      </c>
      <c r="D2659" s="34"/>
      <c r="E2659" s="35">
        <v>45</v>
      </c>
      <c r="F2659" s="35">
        <v>30</v>
      </c>
      <c r="G2659" s="35"/>
      <c r="H2659" s="35">
        <v>221905</v>
      </c>
      <c r="I2659" s="34">
        <v>158241</v>
      </c>
      <c r="J2659" s="34"/>
      <c r="K2659" s="72">
        <v>3399</v>
      </c>
      <c r="L2659" s="36">
        <f t="shared" si="1789"/>
        <v>215.81909705795823</v>
      </c>
      <c r="M2659" s="28">
        <f>IF(L2629=0,0,L2659/L2629*100)</f>
        <v>116.29743400501589</v>
      </c>
      <c r="N2659" s="37">
        <f t="shared" ref="N2659:N2663" si="1790">IF(L2658=0,"     －",IF(L2659=0,"     －",(L2659-L2658)/L2658*100))</f>
        <v>12.908163602076675</v>
      </c>
      <c r="O2659" s="29">
        <f>IF(H2659=0,0,H2659/E2659)</f>
        <v>4931.2222222222226</v>
      </c>
      <c r="P2659" s="30">
        <f>IF(K2659=0,0,K2659/E2659)</f>
        <v>75.533333333333331</v>
      </c>
      <c r="Q2659" s="6"/>
      <c r="R2659" s="7"/>
      <c r="S2659" s="8"/>
      <c r="T2659" s="9"/>
      <c r="U2659" s="51"/>
      <c r="V2659" s="1"/>
      <c r="W2659" s="1"/>
      <c r="X2659" s="1"/>
      <c r="Y2659" s="1"/>
      <c r="Z2659" s="1"/>
      <c r="AA2659" s="1"/>
      <c r="AB2659" s="1"/>
      <c r="AC2659" s="1"/>
      <c r="AD2659" s="1"/>
      <c r="AE2659" s="1"/>
    </row>
    <row r="2660" spans="1:31">
      <c r="A2660" s="1"/>
      <c r="B2660" s="31">
        <f t="shared" si="1788"/>
        <v>2021</v>
      </c>
      <c r="C2660" s="81">
        <v>8</v>
      </c>
      <c r="D2660" s="34"/>
      <c r="E2660" s="35">
        <v>290</v>
      </c>
      <c r="F2660" s="35">
        <v>279</v>
      </c>
      <c r="G2660" s="35"/>
      <c r="H2660" s="35">
        <v>1604544</v>
      </c>
      <c r="I2660" s="34">
        <v>1565956</v>
      </c>
      <c r="J2660" s="34"/>
      <c r="K2660" s="72">
        <v>24948</v>
      </c>
      <c r="L2660" s="36">
        <f t="shared" si="1789"/>
        <v>212.61301364117367</v>
      </c>
      <c r="M2660" s="28">
        <f>IF(L2629=0,0,L2660/L2629*100)</f>
        <v>114.56978673162401</v>
      </c>
      <c r="N2660" s="37">
        <f t="shared" si="1790"/>
        <v>-1.485542039833283</v>
      </c>
      <c r="O2660" s="29">
        <f>IF(H2660=0,0,H2660/E2660)</f>
        <v>5532.9103448275864</v>
      </c>
      <c r="P2660" s="30">
        <f>IF(K2660=0,0,K2660/E2660)</f>
        <v>86.027586206896558</v>
      </c>
      <c r="Q2660" s="6"/>
      <c r="R2660" s="7"/>
      <c r="S2660" s="8"/>
      <c r="T2660" s="9"/>
      <c r="U2660" s="51"/>
      <c r="V2660" s="1"/>
      <c r="W2660" s="1"/>
      <c r="X2660" s="1"/>
      <c r="Y2660" s="1"/>
      <c r="Z2660" s="1"/>
      <c r="AA2660" s="1"/>
      <c r="AB2660" s="1"/>
      <c r="AC2660" s="1"/>
      <c r="AD2660" s="1"/>
      <c r="AE2660" s="1"/>
    </row>
    <row r="2661" spans="1:31">
      <c r="A2661" s="1"/>
      <c r="B2661" s="31">
        <f t="shared" si="1788"/>
        <v>2022</v>
      </c>
      <c r="C2661" s="81">
        <v>21</v>
      </c>
      <c r="D2661" s="34"/>
      <c r="E2661" s="35">
        <v>451</v>
      </c>
      <c r="F2661" s="35">
        <v>424</v>
      </c>
      <c r="G2661" s="35"/>
      <c r="H2661" s="35">
        <v>1847346</v>
      </c>
      <c r="I2661" s="34">
        <v>1720310</v>
      </c>
      <c r="J2661" s="34"/>
      <c r="K2661" s="72">
        <v>35075</v>
      </c>
      <c r="L2661" s="36">
        <f t="shared" si="1789"/>
        <v>174.11031959743406</v>
      </c>
      <c r="M2661" s="28">
        <f>IF(L2629=0,0,L2661/L2629*100)</f>
        <v>93.822018899175788</v>
      </c>
      <c r="N2661" s="37">
        <f t="shared" si="1790"/>
        <v>-18.109283803634188</v>
      </c>
      <c r="O2661" s="29">
        <f>IF(H2661=0,0,H2661/E2661)</f>
        <v>4096.110864745011</v>
      </c>
      <c r="P2661" s="30">
        <f>IF(K2661=0,0,K2661/E2661)</f>
        <v>77.771618625277156</v>
      </c>
      <c r="Q2661" s="6"/>
      <c r="R2661" s="7"/>
      <c r="S2661" s="8"/>
      <c r="T2661" s="9"/>
      <c r="U2661" s="51"/>
      <c r="V2661" s="1"/>
      <c r="W2661" s="1"/>
      <c r="X2661" s="1"/>
      <c r="Y2661" s="1"/>
      <c r="Z2661" s="1"/>
      <c r="AA2661" s="1"/>
      <c r="AB2661" s="1"/>
      <c r="AC2661" s="1"/>
      <c r="AD2661" s="1"/>
      <c r="AE2661" s="1"/>
    </row>
    <row r="2662" spans="1:31">
      <c r="A2662" s="1"/>
      <c r="B2662" s="31">
        <f t="shared" si="1788"/>
        <v>2023</v>
      </c>
      <c r="C2662" s="81">
        <v>12</v>
      </c>
      <c r="D2662" s="34"/>
      <c r="E2662" s="35">
        <v>341</v>
      </c>
      <c r="F2662" s="35">
        <v>337</v>
      </c>
      <c r="G2662" s="35"/>
      <c r="H2662" s="35">
        <v>1603030</v>
      </c>
      <c r="I2662" s="34">
        <v>1587273</v>
      </c>
      <c r="J2662" s="34"/>
      <c r="K2662" s="72">
        <v>25979</v>
      </c>
      <c r="L2662" s="36">
        <f t="shared" si="1789"/>
        <v>203.98262109396052</v>
      </c>
      <c r="M2662" s="28">
        <f>IF(L2629=0,0,L2662/L2629*100)</f>
        <v>109.91916720175283</v>
      </c>
      <c r="N2662" s="37">
        <f t="shared" si="1790"/>
        <v>17.157111402468932</v>
      </c>
      <c r="O2662" s="29">
        <f>IF(H2662=0,0,H2662/E2662)</f>
        <v>4700.9677419354839</v>
      </c>
      <c r="P2662" s="30">
        <f>IF(K2662=0,0,K2662/E2662)</f>
        <v>76.184750733137832</v>
      </c>
      <c r="Q2662" s="6"/>
      <c r="R2662" s="7"/>
      <c r="S2662" s="8"/>
      <c r="T2662" s="9"/>
      <c r="U2662" s="51"/>
      <c r="V2662" s="1"/>
      <c r="W2662" s="1"/>
      <c r="X2662" s="1"/>
      <c r="Y2662" s="1"/>
      <c r="Z2662" s="1"/>
      <c r="AA2662" s="1"/>
      <c r="AB2662" s="1"/>
      <c r="AC2662" s="1"/>
      <c r="AD2662" s="1"/>
      <c r="AE2662" s="1"/>
    </row>
    <row r="2663" spans="1:31">
      <c r="A2663" s="1"/>
      <c r="B2663" s="31">
        <f t="shared" si="1788"/>
        <v>2024</v>
      </c>
      <c r="C2663" s="81">
        <v>13</v>
      </c>
      <c r="D2663" s="34"/>
      <c r="E2663" s="35">
        <v>245</v>
      </c>
      <c r="F2663" s="35">
        <v>239</v>
      </c>
      <c r="G2663" s="35"/>
      <c r="H2663" s="35">
        <v>1096332</v>
      </c>
      <c r="I2663" s="34">
        <v>1067808</v>
      </c>
      <c r="J2663" s="34"/>
      <c r="K2663" s="72">
        <v>17600</v>
      </c>
      <c r="L2663" s="36">
        <f t="shared" si="1789"/>
        <v>205.92229539545454</v>
      </c>
      <c r="M2663" s="28">
        <f>IF(L2629=0,0,L2663/L2629*100)</f>
        <v>110.96439047969402</v>
      </c>
      <c r="N2663" s="37">
        <f t="shared" si="1790"/>
        <v>0.95090174402678673</v>
      </c>
      <c r="O2663" s="29">
        <f>IF(H2663=0,0,H2663/E2663)</f>
        <v>4474.8244897959185</v>
      </c>
      <c r="P2663" s="30">
        <f>IF(K2663=0,0,K2663/E2663)</f>
        <v>71.836734693877546</v>
      </c>
      <c r="Q2663" s="6"/>
      <c r="R2663" s="7"/>
      <c r="S2663" s="8"/>
      <c r="T2663" s="9"/>
      <c r="U2663" s="51"/>
      <c r="V2663" s="1"/>
      <c r="W2663" s="1"/>
      <c r="X2663" s="1"/>
      <c r="Y2663" s="1"/>
      <c r="Z2663" s="1"/>
      <c r="AA2663" s="1"/>
      <c r="AB2663" s="1"/>
      <c r="AC2663" s="1"/>
      <c r="AD2663" s="1"/>
      <c r="AE2663" s="1"/>
    </row>
    <row r="2664" spans="1:31">
      <c r="A2664" s="1"/>
      <c r="B2664" s="58" t="s">
        <v>107</v>
      </c>
      <c r="C2664" s="66">
        <f t="shared" ref="C2664:K2664" si="1791">C2699-C809</f>
        <v>688</v>
      </c>
      <c r="D2664" s="67">
        <f t="shared" si="1791"/>
        <v>421</v>
      </c>
      <c r="E2664" s="68">
        <f t="shared" si="1791"/>
        <v>31797</v>
      </c>
      <c r="F2664" s="68">
        <f t="shared" si="1791"/>
        <v>27227</v>
      </c>
      <c r="G2664" s="68">
        <f t="shared" si="1791"/>
        <v>25674</v>
      </c>
      <c r="H2664" s="68">
        <f t="shared" si="1791"/>
        <v>170298486</v>
      </c>
      <c r="I2664" s="67">
        <f t="shared" si="1791"/>
        <v>141982362</v>
      </c>
      <c r="J2664" s="67">
        <f t="shared" si="1791"/>
        <v>133660999</v>
      </c>
      <c r="K2664" s="74">
        <f t="shared" si="1791"/>
        <v>2076960</v>
      </c>
      <c r="L2664" s="63">
        <f t="shared" si="1775"/>
        <v>271.0544878327363</v>
      </c>
      <c r="M2664" s="62">
        <v>100</v>
      </c>
      <c r="N2664" s="63"/>
      <c r="O2664" s="64">
        <f t="shared" si="1776"/>
        <v>5355.8035663741866</v>
      </c>
      <c r="P2664" s="65">
        <f t="shared" si="1777"/>
        <v>65.319369751863377</v>
      </c>
      <c r="Q2664" s="6">
        <f t="shared" ref="Q2664:Q2677" si="1792">IF(F2664=0,0,F2664/E2664*100)</f>
        <v>85.627574928452361</v>
      </c>
      <c r="R2664" s="7">
        <f t="shared" ref="R2664:R2677" si="1793">IF(G2664=0,0,G2664/E2664*100)</f>
        <v>80.743466364751399</v>
      </c>
      <c r="S2664" s="8">
        <f t="shared" ref="S2664:S2677" si="1794">IF(I2664=0,0,I2664/H2664*100)</f>
        <v>83.372650770365624</v>
      </c>
      <c r="T2664" s="9">
        <f t="shared" ref="T2664:T2677" si="1795">E2664-F2664</f>
        <v>4570</v>
      </c>
      <c r="U2664" s="51"/>
      <c r="V2664" s="1"/>
      <c r="W2664" s="1"/>
      <c r="X2664" s="1"/>
      <c r="Y2664" s="1"/>
      <c r="Z2664" s="1"/>
      <c r="AA2664" s="1"/>
      <c r="AB2664" s="1"/>
      <c r="AC2664" s="1"/>
      <c r="AD2664" s="1"/>
      <c r="AE2664" s="1"/>
    </row>
    <row r="2665" spans="1:31">
      <c r="A2665" s="1"/>
      <c r="B2665" s="31">
        <v>1991</v>
      </c>
      <c r="C2665" s="43">
        <f t="shared" ref="C2665:K2665" si="1796">C2700-C810</f>
        <v>552</v>
      </c>
      <c r="D2665" s="44">
        <f t="shared" si="1796"/>
        <v>208</v>
      </c>
      <c r="E2665" s="45">
        <f t="shared" si="1796"/>
        <v>22565</v>
      </c>
      <c r="F2665" s="45">
        <f t="shared" si="1796"/>
        <v>17379</v>
      </c>
      <c r="G2665" s="45">
        <f t="shared" si="1796"/>
        <v>14541</v>
      </c>
      <c r="H2665" s="45">
        <f t="shared" si="1796"/>
        <v>114593258</v>
      </c>
      <c r="I2665" s="44">
        <f t="shared" si="1796"/>
        <v>85971260</v>
      </c>
      <c r="J2665" s="44">
        <f t="shared" si="1796"/>
        <v>72104923</v>
      </c>
      <c r="K2665" s="75">
        <f t="shared" si="1796"/>
        <v>1465354</v>
      </c>
      <c r="L2665" s="36">
        <f t="shared" si="1775"/>
        <v>258.51780554817475</v>
      </c>
      <c r="M2665" s="28">
        <f>IF(L$2664=0,0,L2665/L$2664*100)</f>
        <v>95.374847919028824</v>
      </c>
      <c r="N2665" s="37">
        <f t="shared" ref="N2665:N2679" si="1797">IF(L2664=0,"     －",IF(L2665=0,"     －",(L2665-L2664)/L2664*100))</f>
        <v>-4.6251520809711701</v>
      </c>
      <c r="O2665" s="29">
        <f t="shared" si="1776"/>
        <v>5078.3628628406823</v>
      </c>
      <c r="P2665" s="30">
        <f t="shared" si="1777"/>
        <v>64.939242189231109</v>
      </c>
      <c r="Q2665" s="6">
        <f t="shared" si="1792"/>
        <v>77.017504985597157</v>
      </c>
      <c r="R2665" s="7">
        <f t="shared" si="1793"/>
        <v>64.440505207179257</v>
      </c>
      <c r="S2665" s="8">
        <f t="shared" si="1794"/>
        <v>75.022965138141032</v>
      </c>
      <c r="T2665" s="9">
        <f t="shared" si="1795"/>
        <v>5186</v>
      </c>
      <c r="U2665" s="51"/>
      <c r="V2665" s="1"/>
      <c r="W2665" s="1"/>
      <c r="X2665" s="1"/>
      <c r="Y2665" s="1"/>
      <c r="Z2665" s="1"/>
      <c r="AA2665" s="1"/>
      <c r="AB2665" s="1"/>
      <c r="AC2665" s="1"/>
      <c r="AD2665" s="1"/>
      <c r="AE2665" s="1"/>
    </row>
    <row r="2666" spans="1:31">
      <c r="A2666" s="1"/>
      <c r="B2666" s="31">
        <v>1992</v>
      </c>
      <c r="C2666" s="43">
        <f t="shared" ref="C2666:K2666" si="1798">C2701-C811</f>
        <v>534</v>
      </c>
      <c r="D2666" s="44">
        <f t="shared" si="1798"/>
        <v>291</v>
      </c>
      <c r="E2666" s="45">
        <f t="shared" si="1798"/>
        <v>20428</v>
      </c>
      <c r="F2666" s="45">
        <f t="shared" si="1798"/>
        <v>17571</v>
      </c>
      <c r="G2666" s="45">
        <f t="shared" si="1798"/>
        <v>15648</v>
      </c>
      <c r="H2666" s="45">
        <f t="shared" si="1798"/>
        <v>91528271</v>
      </c>
      <c r="I2666" s="44">
        <f t="shared" si="1798"/>
        <v>77909392</v>
      </c>
      <c r="J2666" s="44">
        <f t="shared" si="1798"/>
        <v>69305993</v>
      </c>
      <c r="K2666" s="75">
        <f t="shared" si="1798"/>
        <v>1336091</v>
      </c>
      <c r="L2666" s="36">
        <f t="shared" si="1775"/>
        <v>226.4608680893592</v>
      </c>
      <c r="M2666" s="28">
        <f t="shared" ref="M2666:M2679" si="1799">IF(L$2664=0,0,L2666/L$2664*100)</f>
        <v>83.548097616854378</v>
      </c>
      <c r="N2666" s="37">
        <f t="shared" si="1797"/>
        <v>-12.400282212995092</v>
      </c>
      <c r="O2666" s="29">
        <f t="shared" si="1776"/>
        <v>4480.5302036420599</v>
      </c>
      <c r="P2666" s="30">
        <f t="shared" si="1777"/>
        <v>65.4048854513413</v>
      </c>
      <c r="Q2666" s="6">
        <f t="shared" si="1792"/>
        <v>86.014294106128844</v>
      </c>
      <c r="R2666" s="7">
        <f t="shared" si="1793"/>
        <v>76.600744076757394</v>
      </c>
      <c r="S2666" s="8">
        <f t="shared" si="1794"/>
        <v>85.120576570270842</v>
      </c>
      <c r="T2666" s="9">
        <f t="shared" si="1795"/>
        <v>2857</v>
      </c>
      <c r="U2666" s="51"/>
      <c r="V2666" s="1"/>
      <c r="W2666" s="1"/>
      <c r="X2666" s="1"/>
      <c r="Y2666" s="1"/>
      <c r="Z2666" s="1"/>
      <c r="AA2666" s="1"/>
      <c r="AB2666" s="1"/>
      <c r="AC2666" s="1"/>
      <c r="AD2666" s="1"/>
      <c r="AE2666" s="1"/>
    </row>
    <row r="2667" spans="1:31">
      <c r="A2667" s="1"/>
      <c r="B2667" s="31">
        <f>B2666+1</f>
        <v>1993</v>
      </c>
      <c r="C2667" s="43">
        <f t="shared" ref="C2667:K2667" si="1800">C2702-C812</f>
        <v>833</v>
      </c>
      <c r="D2667" s="44">
        <f t="shared" si="1800"/>
        <v>489</v>
      </c>
      <c r="E2667" s="45">
        <f t="shared" si="1800"/>
        <v>35084</v>
      </c>
      <c r="F2667" s="45">
        <f t="shared" si="1800"/>
        <v>32880</v>
      </c>
      <c r="G2667" s="45">
        <f t="shared" si="1800"/>
        <v>30280</v>
      </c>
      <c r="H2667" s="45">
        <f t="shared" si="1800"/>
        <v>150959809</v>
      </c>
      <c r="I2667" s="44">
        <f t="shared" si="1800"/>
        <v>140786768</v>
      </c>
      <c r="J2667" s="44">
        <f t="shared" si="1800"/>
        <v>130197725</v>
      </c>
      <c r="K2667" s="75">
        <f t="shared" si="1800"/>
        <v>2309188</v>
      </c>
      <c r="L2667" s="36">
        <f t="shared" si="1775"/>
        <v>216.11056241242377</v>
      </c>
      <c r="M2667" s="28">
        <f t="shared" si="1799"/>
        <v>79.729564391415792</v>
      </c>
      <c r="N2667" s="37">
        <f t="shared" si="1797"/>
        <v>-4.5704610091184907</v>
      </c>
      <c r="O2667" s="29">
        <f t="shared" si="1776"/>
        <v>4302.8106544293696</v>
      </c>
      <c r="P2667" s="30">
        <f t="shared" si="1777"/>
        <v>65.818834796488431</v>
      </c>
      <c r="Q2667" s="6">
        <f t="shared" si="1792"/>
        <v>93.717934101014706</v>
      </c>
      <c r="R2667" s="7">
        <f t="shared" si="1793"/>
        <v>86.307148557747126</v>
      </c>
      <c r="S2667" s="8">
        <f t="shared" si="1794"/>
        <v>93.261093090015763</v>
      </c>
      <c r="T2667" s="9">
        <f t="shared" si="1795"/>
        <v>2204</v>
      </c>
      <c r="U2667" s="51"/>
      <c r="V2667" s="1"/>
      <c r="W2667" s="1"/>
      <c r="X2667" s="1"/>
      <c r="Y2667" s="1"/>
      <c r="Z2667" s="1"/>
      <c r="AA2667" s="1"/>
      <c r="AB2667" s="1"/>
      <c r="AC2667" s="1"/>
      <c r="AD2667" s="1"/>
      <c r="AE2667" s="1"/>
    </row>
    <row r="2668" spans="1:31">
      <c r="A2668" s="1"/>
      <c r="B2668" s="31">
        <f t="shared" ref="B2668:B2698" si="1801">B2667+1</f>
        <v>1994</v>
      </c>
      <c r="C2668" s="43">
        <f t="shared" ref="C2668:K2668" si="1802">C2703-C813</f>
        <v>1390</v>
      </c>
      <c r="D2668" s="44">
        <f t="shared" si="1802"/>
        <v>1035</v>
      </c>
      <c r="E2668" s="45">
        <f t="shared" si="1802"/>
        <v>58006</v>
      </c>
      <c r="F2668" s="45">
        <f t="shared" si="1802"/>
        <v>54848</v>
      </c>
      <c r="G2668" s="45">
        <f t="shared" si="1802"/>
        <v>51830</v>
      </c>
      <c r="H2668" s="45">
        <f t="shared" si="1802"/>
        <v>241452028</v>
      </c>
      <c r="I2668" s="44">
        <f t="shared" si="1802"/>
        <v>227891711</v>
      </c>
      <c r="J2668" s="44">
        <f t="shared" si="1802"/>
        <v>215369727</v>
      </c>
      <c r="K2668" s="75">
        <f t="shared" si="1802"/>
        <v>3893860</v>
      </c>
      <c r="L2668" s="36">
        <f t="shared" si="1775"/>
        <v>204.98612819203566</v>
      </c>
      <c r="M2668" s="28">
        <f t="shared" si="1799"/>
        <v>75.625432299991857</v>
      </c>
      <c r="N2668" s="37">
        <f t="shared" si="1797"/>
        <v>-5.1475661791848575</v>
      </c>
      <c r="O2668" s="29">
        <f t="shared" si="1776"/>
        <v>4162.5353928903905</v>
      </c>
      <c r="P2668" s="30">
        <f t="shared" si="1777"/>
        <v>67.12857290625108</v>
      </c>
      <c r="Q2668" s="6">
        <f t="shared" si="1792"/>
        <v>94.555735613557218</v>
      </c>
      <c r="R2668" s="7">
        <f t="shared" si="1793"/>
        <v>89.35282556976864</v>
      </c>
      <c r="S2668" s="8">
        <f t="shared" si="1794"/>
        <v>94.38384630175895</v>
      </c>
      <c r="T2668" s="9">
        <f t="shared" si="1795"/>
        <v>3158</v>
      </c>
      <c r="U2668" s="51"/>
      <c r="V2668" s="1"/>
      <c r="W2668" s="1"/>
      <c r="X2668" s="1"/>
      <c r="Y2668" s="1"/>
      <c r="Z2668" s="1"/>
      <c r="AA2668" s="1"/>
      <c r="AB2668" s="1"/>
      <c r="AC2668" s="1"/>
      <c r="AD2668" s="1"/>
      <c r="AE2668" s="1"/>
    </row>
    <row r="2669" spans="1:31">
      <c r="A2669" s="1"/>
      <c r="B2669" s="31">
        <f t="shared" si="1801"/>
        <v>1995</v>
      </c>
      <c r="C2669" s="43">
        <f t="shared" ref="C2669:K2669" si="1803">C2704-C814</f>
        <v>1424</v>
      </c>
      <c r="D2669" s="44">
        <f t="shared" si="1803"/>
        <v>938</v>
      </c>
      <c r="E2669" s="45">
        <f t="shared" si="1803"/>
        <v>57808</v>
      </c>
      <c r="F2669" s="45">
        <f t="shared" si="1803"/>
        <v>53324</v>
      </c>
      <c r="G2669" s="45">
        <f t="shared" si="1803"/>
        <v>48514</v>
      </c>
      <c r="H2669" s="45">
        <f t="shared" si="1803"/>
        <v>229814418</v>
      </c>
      <c r="I2669" s="44">
        <f t="shared" si="1803"/>
        <v>212204639</v>
      </c>
      <c r="J2669" s="44">
        <f t="shared" si="1803"/>
        <v>193445546</v>
      </c>
      <c r="K2669" s="75">
        <f t="shared" si="1803"/>
        <v>3986596</v>
      </c>
      <c r="L2669" s="36">
        <f t="shared" si="1775"/>
        <v>190.56756860641008</v>
      </c>
      <c r="M2669" s="28">
        <f t="shared" si="1799"/>
        <v>70.306000144150545</v>
      </c>
      <c r="N2669" s="37">
        <f t="shared" si="1797"/>
        <v>-7.0339196670508128</v>
      </c>
      <c r="O2669" s="29">
        <f t="shared" si="1776"/>
        <v>3975.4777539440906</v>
      </c>
      <c r="P2669" s="30">
        <f t="shared" si="1777"/>
        <v>68.962704123996673</v>
      </c>
      <c r="Q2669" s="6">
        <f t="shared" si="1792"/>
        <v>92.243288126210913</v>
      </c>
      <c r="R2669" s="7">
        <f t="shared" si="1793"/>
        <v>83.922640464987538</v>
      </c>
      <c r="S2669" s="8">
        <f t="shared" si="1794"/>
        <v>92.337391555650782</v>
      </c>
      <c r="T2669" s="9">
        <f t="shared" si="1795"/>
        <v>4484</v>
      </c>
      <c r="U2669" s="51"/>
      <c r="V2669" s="1"/>
      <c r="W2669" s="1"/>
      <c r="X2669" s="1"/>
      <c r="Y2669" s="1"/>
      <c r="Z2669" s="1"/>
      <c r="AA2669" s="1"/>
      <c r="AB2669" s="1"/>
      <c r="AC2669" s="1"/>
      <c r="AD2669" s="1"/>
      <c r="AE2669" s="1"/>
    </row>
    <row r="2670" spans="1:31">
      <c r="A2670" s="1"/>
      <c r="B2670" s="31">
        <f t="shared" si="1801"/>
        <v>1996</v>
      </c>
      <c r="C2670" s="43">
        <f t="shared" ref="C2670:K2670" si="1804">C2705-C815</f>
        <v>1266</v>
      </c>
      <c r="D2670" s="44">
        <f t="shared" si="1804"/>
        <v>918</v>
      </c>
      <c r="E2670" s="45">
        <f t="shared" si="1804"/>
        <v>51415</v>
      </c>
      <c r="F2670" s="45">
        <f t="shared" si="1804"/>
        <v>49141</v>
      </c>
      <c r="G2670" s="45">
        <f t="shared" si="1804"/>
        <v>44517</v>
      </c>
      <c r="H2670" s="45">
        <f t="shared" si="1804"/>
        <v>204794065</v>
      </c>
      <c r="I2670" s="44">
        <f t="shared" si="1804"/>
        <v>195896547</v>
      </c>
      <c r="J2670" s="44">
        <f t="shared" si="1804"/>
        <v>178074691</v>
      </c>
      <c r="K2670" s="75">
        <f t="shared" si="1804"/>
        <v>3709596</v>
      </c>
      <c r="L2670" s="36">
        <f t="shared" si="1775"/>
        <v>182.50076940877119</v>
      </c>
      <c r="M2670" s="28">
        <f t="shared" si="1799"/>
        <v>67.329919850428638</v>
      </c>
      <c r="N2670" s="37">
        <f t="shared" si="1797"/>
        <v>-4.2330388410945723</v>
      </c>
      <c r="O2670" s="29">
        <f t="shared" si="1776"/>
        <v>3983.1579305650102</v>
      </c>
      <c r="P2670" s="30">
        <f t="shared" si="1777"/>
        <v>72.150072935913641</v>
      </c>
      <c r="Q2670" s="6">
        <f t="shared" si="1792"/>
        <v>95.577166196635218</v>
      </c>
      <c r="R2670" s="7">
        <f t="shared" si="1793"/>
        <v>86.583681804920744</v>
      </c>
      <c r="S2670" s="8">
        <f t="shared" si="1794"/>
        <v>95.655382884264739</v>
      </c>
      <c r="T2670" s="9">
        <f t="shared" si="1795"/>
        <v>2274</v>
      </c>
      <c r="U2670" s="51"/>
      <c r="V2670" s="1"/>
      <c r="W2670" s="1"/>
      <c r="X2670" s="1"/>
      <c r="Y2670" s="1"/>
      <c r="Z2670" s="1"/>
      <c r="AA2670" s="1"/>
      <c r="AB2670" s="1"/>
      <c r="AC2670" s="1"/>
      <c r="AD2670" s="1"/>
      <c r="AE2670" s="1"/>
    </row>
    <row r="2671" spans="1:31">
      <c r="A2671" s="1"/>
      <c r="B2671" s="31">
        <f t="shared" si="1801"/>
        <v>1997</v>
      </c>
      <c r="C2671" s="43">
        <f t="shared" ref="C2671:K2671" si="1805">C2706-C816</f>
        <v>1053</v>
      </c>
      <c r="D2671" s="44">
        <f t="shared" si="1805"/>
        <v>630</v>
      </c>
      <c r="E2671" s="45">
        <f t="shared" si="1805"/>
        <v>40661</v>
      </c>
      <c r="F2671" s="45">
        <f t="shared" si="1805"/>
        <v>37633</v>
      </c>
      <c r="G2671" s="45">
        <f t="shared" si="1805"/>
        <v>33507</v>
      </c>
      <c r="H2671" s="45">
        <f t="shared" si="1805"/>
        <v>165289749</v>
      </c>
      <c r="I2671" s="44">
        <f t="shared" si="1805"/>
        <v>153369730</v>
      </c>
      <c r="J2671" s="44">
        <f t="shared" si="1805"/>
        <v>137118566</v>
      </c>
      <c r="K2671" s="75">
        <f t="shared" si="1805"/>
        <v>2984433</v>
      </c>
      <c r="L2671" s="36">
        <f t="shared" si="1775"/>
        <v>183.08722174336631</v>
      </c>
      <c r="M2671" s="28">
        <f t="shared" si="1799"/>
        <v>67.546279424211832</v>
      </c>
      <c r="N2671" s="37">
        <f t="shared" si="1797"/>
        <v>0.32134239022388311</v>
      </c>
      <c r="O2671" s="29">
        <f t="shared" si="1776"/>
        <v>4065.0684685570941</v>
      </c>
      <c r="P2671" s="30">
        <f t="shared" si="1777"/>
        <v>73.397924300927173</v>
      </c>
      <c r="Q2671" s="6">
        <f t="shared" si="1792"/>
        <v>92.553060672388781</v>
      </c>
      <c r="R2671" s="7">
        <f t="shared" si="1793"/>
        <v>82.405745062836615</v>
      </c>
      <c r="S2671" s="8">
        <f t="shared" si="1794"/>
        <v>92.78841000599499</v>
      </c>
      <c r="T2671" s="9">
        <f t="shared" si="1795"/>
        <v>3028</v>
      </c>
      <c r="U2671" s="51"/>
      <c r="V2671" s="1"/>
      <c r="W2671" s="1"/>
      <c r="X2671" s="1"/>
      <c r="Y2671" s="1"/>
      <c r="Z2671" s="1"/>
      <c r="AA2671" s="1"/>
      <c r="AB2671" s="1"/>
      <c r="AC2671" s="1"/>
      <c r="AD2671" s="1"/>
      <c r="AE2671" s="1"/>
    </row>
    <row r="2672" spans="1:31">
      <c r="A2672" s="1"/>
      <c r="B2672" s="31">
        <f t="shared" si="1801"/>
        <v>1998</v>
      </c>
      <c r="C2672" s="43">
        <f t="shared" ref="C2672:K2672" si="1806">C2707-C817</f>
        <v>1222</v>
      </c>
      <c r="D2672" s="44">
        <f t="shared" si="1806"/>
        <v>724</v>
      </c>
      <c r="E2672" s="45">
        <f t="shared" si="1806"/>
        <v>39956</v>
      </c>
      <c r="F2672" s="45">
        <f t="shared" si="1806"/>
        <v>36225</v>
      </c>
      <c r="G2672" s="45">
        <f t="shared" si="1806"/>
        <v>31446</v>
      </c>
      <c r="H2672" s="45">
        <f t="shared" si="1806"/>
        <v>153603334</v>
      </c>
      <c r="I2672" s="44">
        <f t="shared" si="1806"/>
        <v>139512328</v>
      </c>
      <c r="J2672" s="44">
        <f t="shared" si="1806"/>
        <v>121864360</v>
      </c>
      <c r="K2672" s="75">
        <f t="shared" si="1806"/>
        <v>2940878</v>
      </c>
      <c r="L2672" s="36">
        <f t="shared" si="1775"/>
        <v>172.66232379259526</v>
      </c>
      <c r="M2672" s="28">
        <f t="shared" si="1799"/>
        <v>63.700226907566503</v>
      </c>
      <c r="N2672" s="37">
        <f t="shared" si="1797"/>
        <v>-5.693951686799668</v>
      </c>
      <c r="O2672" s="29">
        <f t="shared" si="1776"/>
        <v>3844.312093302633</v>
      </c>
      <c r="P2672" s="30">
        <f t="shared" si="1777"/>
        <v>73.602913204524981</v>
      </c>
      <c r="Q2672" s="6">
        <f t="shared" si="1792"/>
        <v>90.662228451296428</v>
      </c>
      <c r="R2672" s="7">
        <f t="shared" si="1793"/>
        <v>78.701571728901783</v>
      </c>
      <c r="S2672" s="8">
        <f t="shared" si="1794"/>
        <v>90.826367089141442</v>
      </c>
      <c r="T2672" s="9">
        <f t="shared" si="1795"/>
        <v>3731</v>
      </c>
      <c r="U2672" s="51"/>
      <c r="V2672" s="1"/>
      <c r="W2672" s="1"/>
      <c r="X2672" s="1"/>
      <c r="Y2672" s="1"/>
      <c r="Z2672" s="1"/>
      <c r="AA2672" s="1"/>
      <c r="AB2672" s="1"/>
      <c r="AC2672" s="1"/>
      <c r="AD2672" s="1"/>
      <c r="AE2672" s="1"/>
    </row>
    <row r="2673" spans="1:31">
      <c r="A2673" s="1"/>
      <c r="B2673" s="31">
        <f t="shared" si="1801"/>
        <v>1999</v>
      </c>
      <c r="C2673" s="43">
        <f t="shared" ref="C2673:K2673" si="1807">C2708-C818</f>
        <v>1463</v>
      </c>
      <c r="D2673" s="44">
        <f t="shared" si="1807"/>
        <v>995</v>
      </c>
      <c r="E2673" s="45">
        <f t="shared" si="1807"/>
        <v>55576</v>
      </c>
      <c r="F2673" s="45">
        <f t="shared" si="1807"/>
        <v>51493</v>
      </c>
      <c r="G2673" s="45">
        <f t="shared" si="1807"/>
        <v>46609</v>
      </c>
      <c r="H2673" s="45">
        <f t="shared" si="1807"/>
        <v>211702835</v>
      </c>
      <c r="I2673" s="44">
        <f t="shared" si="1807"/>
        <v>196667303</v>
      </c>
      <c r="J2673" s="44">
        <f t="shared" si="1807"/>
        <v>179203023</v>
      </c>
      <c r="K2673" s="75">
        <f t="shared" si="1807"/>
        <v>4138842</v>
      </c>
      <c r="L2673" s="36">
        <f t="shared" si="1775"/>
        <v>169.09149899568524</v>
      </c>
      <c r="M2673" s="28">
        <f t="shared" si="1799"/>
        <v>62.382844256771385</v>
      </c>
      <c r="N2673" s="37">
        <f t="shared" si="1797"/>
        <v>-2.0680972655038219</v>
      </c>
      <c r="O2673" s="29">
        <f t="shared" si="1776"/>
        <v>3809.2492262847272</v>
      </c>
      <c r="P2673" s="30">
        <f t="shared" si="1777"/>
        <v>74.471750395854329</v>
      </c>
      <c r="Q2673" s="6">
        <f t="shared" si="1792"/>
        <v>92.653303584280991</v>
      </c>
      <c r="R2673" s="7">
        <f t="shared" si="1793"/>
        <v>83.865337555779476</v>
      </c>
      <c r="S2673" s="8">
        <f t="shared" si="1794"/>
        <v>92.897812634393858</v>
      </c>
      <c r="T2673" s="9">
        <f t="shared" si="1795"/>
        <v>4083</v>
      </c>
      <c r="U2673" s="51"/>
      <c r="V2673" s="1"/>
      <c r="W2673" s="1"/>
      <c r="X2673" s="1"/>
      <c r="Y2673" s="1"/>
      <c r="Z2673" s="1"/>
      <c r="AA2673" s="1"/>
      <c r="AB2673" s="1"/>
      <c r="AC2673" s="1"/>
      <c r="AD2673" s="1"/>
      <c r="AE2673" s="1"/>
    </row>
    <row r="2674" spans="1:31">
      <c r="A2674" s="1"/>
      <c r="B2674" s="31">
        <f t="shared" si="1801"/>
        <v>2000</v>
      </c>
      <c r="C2674" s="43">
        <f t="shared" ref="C2674:K2674" si="1808">C2709-C819</f>
        <v>1454</v>
      </c>
      <c r="D2674" s="44">
        <f t="shared" si="1808"/>
        <v>936</v>
      </c>
      <c r="E2674" s="45">
        <f t="shared" si="1808"/>
        <v>61997</v>
      </c>
      <c r="F2674" s="45">
        <f t="shared" si="1808"/>
        <v>56858</v>
      </c>
      <c r="G2674" s="45">
        <f t="shared" si="1808"/>
        <v>52475</v>
      </c>
      <c r="H2674" s="45">
        <f t="shared" si="1808"/>
        <v>228595637</v>
      </c>
      <c r="I2674" s="44">
        <f t="shared" si="1808"/>
        <v>210364414</v>
      </c>
      <c r="J2674" s="44">
        <f t="shared" si="1808"/>
        <v>194735766</v>
      </c>
      <c r="K2674" s="75">
        <f t="shared" si="1808"/>
        <v>4803007</v>
      </c>
      <c r="L2674" s="36">
        <f t="shared" si="1775"/>
        <v>157.33620310814871</v>
      </c>
      <c r="M2674" s="28">
        <f t="shared" si="1799"/>
        <v>58.045968678164272</v>
      </c>
      <c r="N2674" s="37">
        <f t="shared" si="1797"/>
        <v>-6.9520324542373935</v>
      </c>
      <c r="O2674" s="29">
        <f t="shared" si="1776"/>
        <v>3687.2048163620821</v>
      </c>
      <c r="P2674" s="30">
        <f t="shared" si="1777"/>
        <v>77.471603464683781</v>
      </c>
      <c r="Q2674" s="6">
        <f t="shared" si="1792"/>
        <v>91.710889236575966</v>
      </c>
      <c r="R2674" s="7">
        <f t="shared" si="1793"/>
        <v>84.641192315757223</v>
      </c>
      <c r="S2674" s="8">
        <f t="shared" si="1794"/>
        <v>92.024684618105809</v>
      </c>
      <c r="T2674" s="9">
        <f t="shared" si="1795"/>
        <v>5139</v>
      </c>
      <c r="U2674" s="51"/>
      <c r="V2674" s="1"/>
      <c r="W2674" s="1"/>
      <c r="X2674" s="1"/>
      <c r="Y2674" s="1"/>
      <c r="Z2674" s="1"/>
      <c r="AA2674" s="1"/>
      <c r="AB2674" s="1"/>
      <c r="AC2674" s="1"/>
      <c r="AD2674" s="1"/>
      <c r="AE2674" s="1"/>
    </row>
    <row r="2675" spans="1:31">
      <c r="A2675" s="1"/>
      <c r="B2675" s="31">
        <f t="shared" si="1801"/>
        <v>2001</v>
      </c>
      <c r="C2675" s="43">
        <f t="shared" ref="C2675:C2698" si="1809">C2710-C820</f>
        <v>1491</v>
      </c>
      <c r="D2675" s="44"/>
      <c r="E2675" s="45">
        <f t="shared" ref="E2675:I2680" si="1810">E2710-E820</f>
        <v>57937</v>
      </c>
      <c r="F2675" s="45">
        <f t="shared" si="1810"/>
        <v>53969</v>
      </c>
      <c r="G2675" s="45">
        <f t="shared" si="1810"/>
        <v>48788</v>
      </c>
      <c r="H2675" s="45">
        <f t="shared" si="1810"/>
        <v>211109048</v>
      </c>
      <c r="I2675" s="44">
        <f t="shared" si="1810"/>
        <v>196989677</v>
      </c>
      <c r="J2675" s="44"/>
      <c r="K2675" s="75">
        <f t="shared" ref="K2675:K2698" si="1811">K2710-K820</f>
        <v>4614471</v>
      </c>
      <c r="L2675" s="36">
        <f t="shared" si="1775"/>
        <v>151.23728563847081</v>
      </c>
      <c r="M2675" s="28">
        <f t="shared" si="1799"/>
        <v>55.795898030582357</v>
      </c>
      <c r="N2675" s="37">
        <f t="shared" si="1797"/>
        <v>-3.8763598899648462</v>
      </c>
      <c r="O2675" s="29">
        <f t="shared" si="1776"/>
        <v>3643.7690594956589</v>
      </c>
      <c r="P2675" s="30">
        <f t="shared" si="1777"/>
        <v>79.646357250116509</v>
      </c>
      <c r="Q2675" s="6">
        <f t="shared" si="1792"/>
        <v>93.15118145571914</v>
      </c>
      <c r="R2675" s="7">
        <f t="shared" si="1793"/>
        <v>84.208709460275827</v>
      </c>
      <c r="S2675" s="8">
        <f t="shared" si="1794"/>
        <v>93.311811533535021</v>
      </c>
      <c r="T2675" s="9">
        <f t="shared" si="1795"/>
        <v>3968</v>
      </c>
      <c r="U2675" s="51"/>
      <c r="V2675" s="1"/>
      <c r="W2675" s="1"/>
      <c r="X2675" s="1"/>
      <c r="Y2675" s="1"/>
      <c r="Z2675" s="1"/>
      <c r="AA2675" s="1"/>
      <c r="AB2675" s="1"/>
      <c r="AC2675" s="1"/>
      <c r="AD2675" s="1"/>
      <c r="AE2675" s="1"/>
    </row>
    <row r="2676" spans="1:31">
      <c r="A2676" s="1"/>
      <c r="B2676" s="31">
        <f t="shared" si="1801"/>
        <v>2002</v>
      </c>
      <c r="C2676" s="43">
        <f t="shared" si="1809"/>
        <v>1782</v>
      </c>
      <c r="D2676" s="44"/>
      <c r="E2676" s="45">
        <f t="shared" si="1810"/>
        <v>58655</v>
      </c>
      <c r="F2676" s="45">
        <f t="shared" si="1810"/>
        <v>53445</v>
      </c>
      <c r="G2676" s="45">
        <f t="shared" si="1810"/>
        <v>47919</v>
      </c>
      <c r="H2676" s="45">
        <f t="shared" si="1810"/>
        <v>213629969</v>
      </c>
      <c r="I2676" s="44">
        <f t="shared" si="1810"/>
        <v>194689611</v>
      </c>
      <c r="J2676" s="44">
        <f>J2711-J821</f>
        <v>0</v>
      </c>
      <c r="K2676" s="75">
        <f t="shared" si="1811"/>
        <v>4735097</v>
      </c>
      <c r="L2676" s="36">
        <f t="shared" si="1775"/>
        <v>149.14450093014355</v>
      </c>
      <c r="M2676" s="28">
        <f t="shared" si="1799"/>
        <v>55.023807988812344</v>
      </c>
      <c r="N2676" s="37">
        <f t="shared" si="1797"/>
        <v>-1.3837756340919865</v>
      </c>
      <c r="O2676" s="29">
        <f t="shared" si="1776"/>
        <v>3642.1442161793539</v>
      </c>
      <c r="P2676" s="30">
        <f t="shared" si="1777"/>
        <v>80.727934532435427</v>
      </c>
      <c r="Q2676" s="6">
        <f t="shared" si="1792"/>
        <v>91.11755178586651</v>
      </c>
      <c r="R2676" s="7">
        <f t="shared" si="1793"/>
        <v>81.696360071605142</v>
      </c>
      <c r="S2676" s="8">
        <f t="shared" si="1794"/>
        <v>91.134035131559656</v>
      </c>
      <c r="T2676" s="9">
        <f t="shared" si="1795"/>
        <v>5210</v>
      </c>
      <c r="U2676" s="51"/>
      <c r="V2676" s="1"/>
      <c r="W2676" s="1"/>
      <c r="X2676" s="1"/>
      <c r="Y2676" s="1"/>
      <c r="Z2676" s="1"/>
      <c r="AA2676" s="1"/>
      <c r="AB2676" s="1"/>
      <c r="AC2676" s="1"/>
      <c r="AD2676" s="1"/>
      <c r="AE2676" s="1"/>
    </row>
    <row r="2677" spans="1:31">
      <c r="A2677" s="1"/>
      <c r="B2677" s="31">
        <f t="shared" si="1801"/>
        <v>2003</v>
      </c>
      <c r="C2677" s="43">
        <f t="shared" si="1809"/>
        <v>1479</v>
      </c>
      <c r="D2677" s="44"/>
      <c r="E2677" s="45">
        <f t="shared" si="1810"/>
        <v>47003</v>
      </c>
      <c r="F2677" s="45">
        <f t="shared" si="1810"/>
        <v>43937</v>
      </c>
      <c r="G2677" s="45">
        <f t="shared" si="1810"/>
        <v>0</v>
      </c>
      <c r="H2677" s="45">
        <f t="shared" si="1810"/>
        <v>169702428</v>
      </c>
      <c r="I2677" s="44">
        <f t="shared" si="1810"/>
        <v>159350149</v>
      </c>
      <c r="J2677" s="44">
        <f>J2712-J822</f>
        <v>0</v>
      </c>
      <c r="K2677" s="75">
        <f t="shared" si="1811"/>
        <v>3733761</v>
      </c>
      <c r="L2677" s="36">
        <f t="shared" si="1775"/>
        <v>150.25034875929123</v>
      </c>
      <c r="M2677" s="28">
        <f t="shared" si="1799"/>
        <v>55.431787889086159</v>
      </c>
      <c r="N2677" s="37">
        <f t="shared" si="1797"/>
        <v>0.74146067890604661</v>
      </c>
      <c r="O2677" s="29">
        <f t="shared" si="1776"/>
        <v>3610.4595025849412</v>
      </c>
      <c r="P2677" s="30">
        <f t="shared" si="1777"/>
        <v>79.436652979597042</v>
      </c>
      <c r="Q2677" s="15">
        <f t="shared" si="1792"/>
        <v>93.477012105610285</v>
      </c>
      <c r="R2677" s="16">
        <f t="shared" si="1793"/>
        <v>0</v>
      </c>
      <c r="S2677" s="17">
        <f t="shared" si="1794"/>
        <v>93.899746089667019</v>
      </c>
      <c r="T2677" s="18">
        <f t="shared" si="1795"/>
        <v>3066</v>
      </c>
      <c r="U2677" s="51"/>
      <c r="V2677" s="1"/>
      <c r="W2677" s="1"/>
      <c r="X2677" s="1"/>
      <c r="Y2677" s="1"/>
      <c r="Z2677" s="1"/>
      <c r="AA2677" s="1"/>
      <c r="AB2677" s="1"/>
      <c r="AC2677" s="1"/>
      <c r="AD2677" s="1"/>
      <c r="AE2677" s="1"/>
    </row>
    <row r="2678" spans="1:31">
      <c r="A2678" s="1"/>
      <c r="B2678" s="31">
        <f t="shared" si="1801"/>
        <v>2004</v>
      </c>
      <c r="C2678" s="43">
        <f t="shared" si="1809"/>
        <v>1469</v>
      </c>
      <c r="D2678" s="44"/>
      <c r="E2678" s="45">
        <f t="shared" si="1810"/>
        <v>47531</v>
      </c>
      <c r="F2678" s="45">
        <f t="shared" si="1810"/>
        <v>45059</v>
      </c>
      <c r="G2678" s="45">
        <f t="shared" si="1810"/>
        <v>0</v>
      </c>
      <c r="H2678" s="45">
        <f t="shared" si="1810"/>
        <v>171871605</v>
      </c>
      <c r="I2678" s="44">
        <f t="shared" si="1810"/>
        <v>163408500</v>
      </c>
      <c r="J2678" s="44">
        <f>J2713-J823</f>
        <v>0</v>
      </c>
      <c r="K2678" s="75">
        <f t="shared" si="1811"/>
        <v>3732231</v>
      </c>
      <c r="L2678" s="36">
        <f t="shared" si="1775"/>
        <v>152.23326594117569</v>
      </c>
      <c r="M2678" s="28">
        <f t="shared" si="1799"/>
        <v>56.163344557909177</v>
      </c>
      <c r="N2678" s="37">
        <f t="shared" si="1797"/>
        <v>1.3197421491920762</v>
      </c>
      <c r="O2678" s="29">
        <f t="shared" si="1776"/>
        <v>3615.9896698996445</v>
      </c>
      <c r="P2678" s="30">
        <f t="shared" si="1777"/>
        <v>78.522038248721884</v>
      </c>
      <c r="Q2678" s="6"/>
      <c r="R2678" s="7"/>
      <c r="S2678" s="8"/>
      <c r="T2678" s="9"/>
      <c r="U2678" s="51"/>
      <c r="V2678" s="1"/>
      <c r="W2678" s="1"/>
      <c r="X2678" s="1"/>
      <c r="Y2678" s="1"/>
      <c r="Z2678" s="1"/>
      <c r="AA2678" s="1"/>
      <c r="AB2678" s="1"/>
      <c r="AC2678" s="1"/>
      <c r="AD2678" s="1"/>
      <c r="AE2678" s="1"/>
    </row>
    <row r="2679" spans="1:31">
      <c r="A2679" s="1"/>
      <c r="B2679" s="31">
        <f t="shared" si="1801"/>
        <v>2005</v>
      </c>
      <c r="C2679" s="43">
        <f t="shared" si="1809"/>
        <v>1578</v>
      </c>
      <c r="D2679" s="44"/>
      <c r="E2679" s="45">
        <f t="shared" si="1810"/>
        <v>56323</v>
      </c>
      <c r="F2679" s="45">
        <f t="shared" si="1810"/>
        <v>54137</v>
      </c>
      <c r="G2679" s="45">
        <f t="shared" si="1810"/>
        <v>0</v>
      </c>
      <c r="H2679" s="45">
        <f t="shared" si="1810"/>
        <v>200968110</v>
      </c>
      <c r="I2679" s="44">
        <f t="shared" si="1810"/>
        <v>193967124</v>
      </c>
      <c r="J2679" s="44">
        <f>J2714-J824</f>
        <v>0</v>
      </c>
      <c r="K2679" s="75">
        <f t="shared" si="1811"/>
        <v>4360812</v>
      </c>
      <c r="L2679" s="36">
        <f t="shared" si="1775"/>
        <v>152.34693875264514</v>
      </c>
      <c r="M2679" s="28">
        <f t="shared" si="1799"/>
        <v>56.205281812805175</v>
      </c>
      <c r="N2679" s="37">
        <f t="shared" si="1797"/>
        <v>7.4670152260531877E-2</v>
      </c>
      <c r="O2679" s="29">
        <f t="shared" si="1776"/>
        <v>3568.1357527120358</v>
      </c>
      <c r="P2679" s="30">
        <f t="shared" si="1777"/>
        <v>77.425066136391877</v>
      </c>
      <c r="Q2679" s="6"/>
      <c r="R2679" s="7"/>
      <c r="S2679" s="8"/>
      <c r="T2679" s="9"/>
      <c r="U2679" s="51"/>
      <c r="V2679" s="1"/>
      <c r="W2679" s="1"/>
      <c r="X2679" s="1"/>
      <c r="Y2679" s="1"/>
      <c r="Z2679" s="1"/>
      <c r="AA2679" s="1"/>
      <c r="AB2679" s="1"/>
      <c r="AC2679" s="1"/>
      <c r="AD2679" s="1"/>
      <c r="AE2679" s="1"/>
    </row>
    <row r="2680" spans="1:31">
      <c r="A2680" s="1"/>
      <c r="B2680" s="31">
        <f t="shared" si="1801"/>
        <v>2006</v>
      </c>
      <c r="C2680" s="43">
        <f t="shared" si="1809"/>
        <v>1507</v>
      </c>
      <c r="D2680" s="44"/>
      <c r="E2680" s="45">
        <f t="shared" si="1810"/>
        <v>50156</v>
      </c>
      <c r="F2680" s="45">
        <f t="shared" si="1810"/>
        <v>47223</v>
      </c>
      <c r="G2680" s="45">
        <f t="shared" si="1810"/>
        <v>0</v>
      </c>
      <c r="H2680" s="45">
        <f t="shared" si="1810"/>
        <v>186241461</v>
      </c>
      <c r="I2680" s="44">
        <f t="shared" si="1810"/>
        <v>176120147</v>
      </c>
      <c r="J2680" s="44">
        <f>J2715-J825</f>
        <v>0</v>
      </c>
      <c r="K2680" s="75">
        <f t="shared" si="1811"/>
        <v>3884339</v>
      </c>
      <c r="L2680" s="36">
        <f t="shared" ref="L2680:L2685" si="1812">IF(H2680=0,0,H2680/K2680*3.30578)</f>
        <v>158.50143279064469</v>
      </c>
      <c r="M2680" s="28">
        <f t="shared" ref="M2680:M2686" si="1813">IF(L$2664=0,0,L2680/L$2664*100)</f>
        <v>58.475856296632713</v>
      </c>
      <c r="N2680" s="37">
        <f t="shared" ref="N2680:N2685" si="1814">IF(L2679=0,"     －",IF(L2680=0,"     －",(L2680-L2679)/L2679*100))</f>
        <v>4.0397884515370235</v>
      </c>
      <c r="O2680" s="29">
        <f t="shared" ref="O2680:O2685" si="1815">IF(H2680=0,0,H2680/E2680)</f>
        <v>3713.2438990350106</v>
      </c>
      <c r="P2680" s="30">
        <f t="shared" ref="P2680:P2685" si="1816">IF(K2680=0,0,K2680/E2680)</f>
        <v>77.445151128479139</v>
      </c>
      <c r="Q2680" s="6"/>
      <c r="R2680" s="7"/>
      <c r="S2680" s="8"/>
      <c r="T2680" s="9"/>
      <c r="U2680" s="51"/>
      <c r="V2680" s="1"/>
      <c r="W2680" s="1"/>
      <c r="X2680" s="1"/>
      <c r="Y2680" s="1"/>
      <c r="Z2680" s="1"/>
      <c r="AA2680" s="1"/>
      <c r="AB2680" s="1"/>
      <c r="AC2680" s="1"/>
      <c r="AD2680" s="1"/>
      <c r="AE2680" s="1"/>
    </row>
    <row r="2681" spans="1:31">
      <c r="A2681" s="1"/>
      <c r="B2681" s="31">
        <f t="shared" si="1801"/>
        <v>2007</v>
      </c>
      <c r="C2681" s="43">
        <f t="shared" si="1809"/>
        <v>1458</v>
      </c>
      <c r="D2681" s="44"/>
      <c r="E2681" s="45">
        <f t="shared" ref="E2681:F2698" si="1817">E2716-E826</f>
        <v>42037</v>
      </c>
      <c r="F2681" s="45">
        <f t="shared" si="1817"/>
        <v>38353</v>
      </c>
      <c r="G2681" s="45">
        <f>G2717-G826</f>
        <v>0</v>
      </c>
      <c r="H2681" s="45">
        <f t="shared" ref="H2681:I2698" si="1818">H2716-H826</f>
        <v>171874486</v>
      </c>
      <c r="I2681" s="44">
        <f t="shared" si="1818"/>
        <v>157859349</v>
      </c>
      <c r="J2681" s="44">
        <f>J2717-J826</f>
        <v>0</v>
      </c>
      <c r="K2681" s="75">
        <f t="shared" si="1811"/>
        <v>3225321</v>
      </c>
      <c r="L2681" s="36">
        <f t="shared" si="1812"/>
        <v>176.1620745126082</v>
      </c>
      <c r="M2681" s="28">
        <f t="shared" si="1813"/>
        <v>64.991388233835551</v>
      </c>
      <c r="N2681" s="37">
        <f t="shared" si="1814"/>
        <v>11.142259985302736</v>
      </c>
      <c r="O2681" s="29">
        <f t="shared" si="1815"/>
        <v>4088.6477626852534</v>
      </c>
      <c r="P2681" s="30">
        <f t="shared" si="1816"/>
        <v>76.725765397150127</v>
      </c>
      <c r="Q2681" s="6"/>
      <c r="R2681" s="7"/>
      <c r="S2681" s="8"/>
      <c r="T2681" s="9"/>
      <c r="U2681" s="51"/>
      <c r="V2681" s="1"/>
      <c r="W2681" s="1"/>
      <c r="X2681" s="1"/>
      <c r="Y2681" s="1"/>
      <c r="Z2681" s="1"/>
      <c r="AA2681" s="1"/>
      <c r="AB2681" s="1"/>
      <c r="AC2681" s="1"/>
      <c r="AD2681" s="1"/>
      <c r="AE2681" s="1"/>
    </row>
    <row r="2682" spans="1:31">
      <c r="A2682" s="1"/>
      <c r="B2682" s="31">
        <f t="shared" si="1801"/>
        <v>2008</v>
      </c>
      <c r="C2682" s="43">
        <f t="shared" si="1809"/>
        <v>1234</v>
      </c>
      <c r="D2682" s="44"/>
      <c r="E2682" s="45">
        <f t="shared" si="1817"/>
        <v>27519</v>
      </c>
      <c r="F2682" s="45">
        <f t="shared" si="1817"/>
        <v>22598</v>
      </c>
      <c r="G2682" s="45">
        <f t="shared" ref="G2682:G2698" si="1819">G2734-G827</f>
        <v>0</v>
      </c>
      <c r="H2682" s="45">
        <f t="shared" si="1818"/>
        <v>114359269</v>
      </c>
      <c r="I2682" s="44">
        <f t="shared" si="1818"/>
        <v>94619841</v>
      </c>
      <c r="J2682" s="44">
        <f t="shared" ref="J2682:J2698" si="1820">J2734-J827</f>
        <v>0</v>
      </c>
      <c r="K2682" s="75">
        <f t="shared" si="1811"/>
        <v>2095680</v>
      </c>
      <c r="L2682" s="36">
        <f t="shared" si="1812"/>
        <v>180.39327773076997</v>
      </c>
      <c r="M2682" s="28">
        <f t="shared" si="1813"/>
        <v>66.552403973509556</v>
      </c>
      <c r="N2682" s="37">
        <f t="shared" si="1814"/>
        <v>2.4018808985238946</v>
      </c>
      <c r="O2682" s="29">
        <f t="shared" si="1815"/>
        <v>4155.6476979541412</v>
      </c>
      <c r="P2682" s="30">
        <f t="shared" si="1816"/>
        <v>76.153930011991719</v>
      </c>
      <c r="Q2682" s="6"/>
      <c r="R2682" s="7"/>
      <c r="S2682" s="8"/>
      <c r="T2682" s="9"/>
      <c r="U2682" s="51"/>
      <c r="V2682" s="1"/>
      <c r="W2682" s="1"/>
      <c r="X2682" s="1"/>
      <c r="Y2682" s="1"/>
      <c r="Z2682" s="1"/>
      <c r="AA2682" s="1"/>
      <c r="AB2682" s="1"/>
      <c r="AC2682" s="1"/>
      <c r="AD2682" s="1"/>
      <c r="AE2682" s="1"/>
    </row>
    <row r="2683" spans="1:31">
      <c r="A2683" s="1"/>
      <c r="B2683" s="31">
        <f t="shared" si="1801"/>
        <v>2009</v>
      </c>
      <c r="C2683" s="43">
        <f t="shared" si="1809"/>
        <v>881</v>
      </c>
      <c r="D2683" s="44"/>
      <c r="E2683" s="45">
        <f t="shared" si="1817"/>
        <v>20236</v>
      </c>
      <c r="F2683" s="45">
        <f t="shared" si="1817"/>
        <v>18145</v>
      </c>
      <c r="G2683" s="45">
        <f t="shared" si="1819"/>
        <v>0</v>
      </c>
      <c r="H2683" s="45">
        <f t="shared" si="1818"/>
        <v>80051160</v>
      </c>
      <c r="I2683" s="44">
        <f t="shared" si="1818"/>
        <v>71807500</v>
      </c>
      <c r="J2683" s="44">
        <f t="shared" si="1820"/>
        <v>0</v>
      </c>
      <c r="K2683" s="75">
        <f t="shared" si="1811"/>
        <v>1507424</v>
      </c>
      <c r="L2683" s="36">
        <f t="shared" si="1812"/>
        <v>175.5521496969665</v>
      </c>
      <c r="M2683" s="28">
        <f t="shared" si="1813"/>
        <v>64.766368969067628</v>
      </c>
      <c r="N2683" s="37">
        <f t="shared" si="1814"/>
        <v>-2.6836521264548834</v>
      </c>
      <c r="O2683" s="29">
        <f t="shared" si="1815"/>
        <v>3955.8786321407392</v>
      </c>
      <c r="P2683" s="30">
        <f t="shared" si="1816"/>
        <v>74.492192132832571</v>
      </c>
      <c r="Q2683" s="6"/>
      <c r="R2683" s="7"/>
      <c r="S2683" s="8"/>
      <c r="T2683" s="9"/>
      <c r="U2683" s="51"/>
      <c r="V2683" s="1"/>
      <c r="W2683" s="1"/>
      <c r="X2683" s="1"/>
      <c r="Y2683" s="1"/>
      <c r="Z2683" s="1"/>
      <c r="AA2683" s="1"/>
      <c r="AB2683" s="1"/>
      <c r="AC2683" s="1"/>
      <c r="AD2683" s="1"/>
      <c r="AE2683" s="1"/>
    </row>
    <row r="2684" spans="1:31">
      <c r="A2684" s="1"/>
      <c r="B2684" s="31">
        <f t="shared" si="1801"/>
        <v>2010</v>
      </c>
      <c r="C2684" s="43">
        <f t="shared" si="1809"/>
        <v>887</v>
      </c>
      <c r="D2684" s="44"/>
      <c r="E2684" s="45">
        <f t="shared" si="1817"/>
        <v>23289</v>
      </c>
      <c r="F2684" s="45">
        <f t="shared" si="1817"/>
        <v>21587</v>
      </c>
      <c r="G2684" s="45">
        <f t="shared" si="1819"/>
        <v>0</v>
      </c>
      <c r="H2684" s="45">
        <f t="shared" si="1818"/>
        <v>94044360</v>
      </c>
      <c r="I2684" s="44">
        <f t="shared" si="1818"/>
        <v>87192940</v>
      </c>
      <c r="J2684" s="44">
        <f t="shared" si="1820"/>
        <v>0</v>
      </c>
      <c r="K2684" s="75">
        <f t="shared" si="1811"/>
        <v>1739532</v>
      </c>
      <c r="L2684" s="36">
        <f t="shared" si="1812"/>
        <v>178.72046297555895</v>
      </c>
      <c r="M2684" s="28">
        <f t="shared" si="1813"/>
        <v>65.935253241718954</v>
      </c>
      <c r="N2684" s="37">
        <f t="shared" si="1814"/>
        <v>1.8047704252334755</v>
      </c>
      <c r="O2684" s="29">
        <f t="shared" si="1815"/>
        <v>4038.1450470179057</v>
      </c>
      <c r="P2684" s="30">
        <f t="shared" si="1816"/>
        <v>74.693288677057836</v>
      </c>
      <c r="Q2684" s="6"/>
      <c r="R2684" s="7"/>
      <c r="S2684" s="8"/>
      <c r="T2684" s="9"/>
      <c r="U2684" s="51"/>
      <c r="V2684" s="1"/>
      <c r="W2684" s="1"/>
      <c r="X2684" s="1"/>
      <c r="Y2684" s="1"/>
      <c r="Z2684" s="1"/>
      <c r="AA2684" s="1"/>
      <c r="AB2684" s="1"/>
      <c r="AC2684" s="1"/>
      <c r="AD2684" s="1"/>
      <c r="AE2684" s="1"/>
    </row>
    <row r="2685" spans="1:31">
      <c r="A2685" s="1"/>
      <c r="B2685" s="31">
        <f t="shared" si="1801"/>
        <v>2011</v>
      </c>
      <c r="C2685" s="43">
        <f t="shared" si="1809"/>
        <v>865</v>
      </c>
      <c r="D2685" s="44"/>
      <c r="E2685" s="45">
        <f t="shared" si="1817"/>
        <v>21362</v>
      </c>
      <c r="F2685" s="45">
        <f t="shared" si="1817"/>
        <v>19494</v>
      </c>
      <c r="G2685" s="45">
        <f t="shared" si="1819"/>
        <v>0</v>
      </c>
      <c r="H2685" s="45">
        <f t="shared" si="1818"/>
        <v>86078853</v>
      </c>
      <c r="I2685" s="44">
        <f t="shared" si="1818"/>
        <v>78951829</v>
      </c>
      <c r="J2685" s="44">
        <f t="shared" si="1820"/>
        <v>0</v>
      </c>
      <c r="K2685" s="75">
        <f t="shared" si="1811"/>
        <v>1558261</v>
      </c>
      <c r="L2685" s="36">
        <f t="shared" si="1812"/>
        <v>182.61238051285375</v>
      </c>
      <c r="M2685" s="28">
        <f t="shared" si="1813"/>
        <v>67.371096480623905</v>
      </c>
      <c r="N2685" s="37">
        <f t="shared" si="1814"/>
        <v>2.1776563648601579</v>
      </c>
      <c r="O2685" s="29">
        <f t="shared" si="1815"/>
        <v>4029.5315513528694</v>
      </c>
      <c r="P2685" s="30">
        <f t="shared" si="1816"/>
        <v>72.945463907873801</v>
      </c>
      <c r="Q2685" s="6"/>
      <c r="R2685" s="7"/>
      <c r="S2685" s="8"/>
      <c r="T2685" s="9"/>
      <c r="U2685" s="51"/>
      <c r="V2685" s="1"/>
      <c r="W2685" s="1"/>
      <c r="X2685" s="1"/>
      <c r="Y2685" s="1"/>
      <c r="Z2685" s="1"/>
      <c r="AA2685" s="1"/>
      <c r="AB2685" s="1"/>
      <c r="AC2685" s="1"/>
      <c r="AD2685" s="1"/>
      <c r="AE2685" s="1"/>
    </row>
    <row r="2686" spans="1:31">
      <c r="A2686" s="1"/>
      <c r="B2686" s="31">
        <f t="shared" si="1801"/>
        <v>2012</v>
      </c>
      <c r="C2686" s="43">
        <f t="shared" si="1809"/>
        <v>922</v>
      </c>
      <c r="D2686" s="44"/>
      <c r="E2686" s="45">
        <f t="shared" si="1817"/>
        <v>22207</v>
      </c>
      <c r="F2686" s="45">
        <f t="shared" si="1817"/>
        <v>20693</v>
      </c>
      <c r="G2686" s="45">
        <f t="shared" si="1819"/>
        <v>0</v>
      </c>
      <c r="H2686" s="45">
        <f t="shared" si="1818"/>
        <v>88066949</v>
      </c>
      <c r="I2686" s="44">
        <f t="shared" si="1818"/>
        <v>82450931</v>
      </c>
      <c r="J2686" s="44">
        <f t="shared" si="1820"/>
        <v>0</v>
      </c>
      <c r="K2686" s="75">
        <f t="shared" si="1811"/>
        <v>1613594</v>
      </c>
      <c r="L2686" s="36">
        <f t="shared" ref="L2686" si="1821">IF(H2686=0,0,H2686/K2686*3.30578)</f>
        <v>180.42330268036446</v>
      </c>
      <c r="M2686" s="28">
        <f t="shared" si="1813"/>
        <v>66.563481063519973</v>
      </c>
      <c r="N2686" s="37">
        <f t="shared" ref="N2686" si="1822">IF(L2685=0,"     －",IF(L2686=0,"     －",(L2686-L2685)/L2685*100))</f>
        <v>-1.198756528085019</v>
      </c>
      <c r="O2686" s="29">
        <f t="shared" ref="O2686" si="1823">IF(H2686=0,0,H2686/E2686)</f>
        <v>3965.7292295222228</v>
      </c>
      <c r="P2686" s="30">
        <f t="shared" ref="P2686" si="1824">IF(K2686=0,0,K2686/E2686)</f>
        <v>72.661503129643805</v>
      </c>
      <c r="Q2686" s="6"/>
      <c r="R2686" s="7"/>
      <c r="S2686" s="8"/>
      <c r="T2686" s="9"/>
      <c r="U2686" s="51"/>
      <c r="V2686" s="1"/>
      <c r="W2686" s="1"/>
      <c r="X2686" s="1"/>
      <c r="Y2686" s="1"/>
      <c r="Z2686" s="1"/>
      <c r="AA2686" s="1"/>
      <c r="AB2686" s="1"/>
      <c r="AC2686" s="1"/>
      <c r="AD2686" s="1"/>
      <c r="AE2686" s="1"/>
    </row>
    <row r="2687" spans="1:31">
      <c r="A2687" s="1"/>
      <c r="B2687" s="31">
        <f t="shared" si="1801"/>
        <v>2013</v>
      </c>
      <c r="C2687" s="43">
        <f t="shared" si="1809"/>
        <v>930</v>
      </c>
      <c r="D2687" s="44"/>
      <c r="E2687" s="45">
        <f t="shared" si="1817"/>
        <v>22392</v>
      </c>
      <c r="F2687" s="45">
        <f t="shared" si="1817"/>
        <v>21049</v>
      </c>
      <c r="G2687" s="45">
        <f t="shared" si="1819"/>
        <v>0</v>
      </c>
      <c r="H2687" s="45">
        <f t="shared" si="1818"/>
        <v>90906958</v>
      </c>
      <c r="I2687" s="44">
        <f t="shared" si="1818"/>
        <v>85764891</v>
      </c>
      <c r="J2687" s="44">
        <f t="shared" si="1820"/>
        <v>0</v>
      </c>
      <c r="K2687" s="75">
        <f t="shared" si="1811"/>
        <v>1645729</v>
      </c>
      <c r="L2687" s="36">
        <f t="shared" ref="L2687" si="1825">IF(H2687=0,0,H2687/K2687*3.30578)</f>
        <v>182.60503619808605</v>
      </c>
      <c r="M2687" s="28">
        <f t="shared" ref="M2687" si="1826">IF(L$2664=0,0,L2687/L$2664*100)</f>
        <v>67.368386946158552</v>
      </c>
      <c r="N2687" s="37">
        <f t="shared" ref="N2687" si="1827">IF(L2686=0,"     －",IF(L2687=0,"     －",(L2687-L2686)/L2686*100))</f>
        <v>1.2092304515601995</v>
      </c>
      <c r="O2687" s="29">
        <f t="shared" ref="O2687" si="1828">IF(H2687=0,0,H2687/E2687)</f>
        <v>4059.7962665237583</v>
      </c>
      <c r="P2687" s="30">
        <f t="shared" ref="P2687" si="1829">IF(K2687=0,0,K2687/E2687)</f>
        <v>73.496293319042522</v>
      </c>
      <c r="Q2687" s="6"/>
      <c r="R2687" s="7"/>
      <c r="S2687" s="8"/>
      <c r="T2687" s="9"/>
      <c r="U2687" s="51"/>
      <c r="V2687" s="1"/>
      <c r="W2687" s="1"/>
      <c r="X2687" s="1"/>
      <c r="Y2687" s="1"/>
      <c r="Z2687" s="1"/>
      <c r="AA2687" s="1"/>
      <c r="AB2687" s="1"/>
      <c r="AC2687" s="1"/>
      <c r="AD2687" s="1"/>
      <c r="AE2687" s="1"/>
    </row>
    <row r="2688" spans="1:31">
      <c r="A2688" s="1"/>
      <c r="B2688" s="31">
        <f t="shared" si="1801"/>
        <v>2014</v>
      </c>
      <c r="C2688" s="43">
        <f t="shared" si="1809"/>
        <v>741</v>
      </c>
      <c r="D2688" s="44"/>
      <c r="E2688" s="45">
        <f t="shared" si="1817"/>
        <v>17788</v>
      </c>
      <c r="F2688" s="45">
        <f t="shared" si="1817"/>
        <v>16489</v>
      </c>
      <c r="G2688" s="45">
        <f t="shared" si="1819"/>
        <v>0</v>
      </c>
      <c r="H2688" s="45">
        <f t="shared" si="1818"/>
        <v>76249287</v>
      </c>
      <c r="I2688" s="44">
        <f t="shared" si="1818"/>
        <v>71207088</v>
      </c>
      <c r="J2688" s="44">
        <f t="shared" si="1820"/>
        <v>0</v>
      </c>
      <c r="K2688" s="75">
        <f t="shared" si="1811"/>
        <v>1304132.5</v>
      </c>
      <c r="L2688" s="36">
        <f t="shared" ref="L2688" si="1830">IF(H2688=0,0,H2688/K2688*3.30578)</f>
        <v>193.28048950460172</v>
      </c>
      <c r="M2688" s="28">
        <f t="shared" ref="M2688" si="1831">IF(L$2664=0,0,L2688/L$2664*100)</f>
        <v>71.306876728000262</v>
      </c>
      <c r="N2688" s="37">
        <f t="shared" ref="N2688" si="1832">IF(L2687=0,"     －",IF(L2688=0,"     －",(L2688-L2687)/L2687*100))</f>
        <v>5.8461987296643665</v>
      </c>
      <c r="O2688" s="29">
        <f t="shared" ref="O2688" si="1833">IF(H2688=0,0,H2688/E2688)</f>
        <v>4286.5576231167079</v>
      </c>
      <c r="P2688" s="30">
        <f t="shared" ref="P2688" si="1834">IF(K2688=0,0,K2688/E2688)</f>
        <v>73.315296829323145</v>
      </c>
      <c r="Q2688" s="6"/>
      <c r="R2688" s="7"/>
      <c r="S2688" s="8"/>
      <c r="T2688" s="9"/>
      <c r="U2688" s="51"/>
      <c r="V2688" s="1"/>
      <c r="W2688" s="1"/>
      <c r="X2688" s="1"/>
      <c r="Y2688" s="1"/>
      <c r="Z2688" s="1"/>
      <c r="AA2688" s="1"/>
      <c r="AB2688" s="1"/>
      <c r="AC2688" s="1"/>
      <c r="AD2688" s="1"/>
      <c r="AE2688" s="1"/>
    </row>
    <row r="2689" spans="1:31">
      <c r="A2689" s="1"/>
      <c r="B2689" s="31">
        <f t="shared" si="1801"/>
        <v>2015</v>
      </c>
      <c r="C2689" s="43">
        <f t="shared" si="1809"/>
        <v>755</v>
      </c>
      <c r="D2689" s="44"/>
      <c r="E2689" s="45">
        <f t="shared" si="1817"/>
        <v>16462</v>
      </c>
      <c r="F2689" s="45">
        <f t="shared" si="1817"/>
        <v>15268</v>
      </c>
      <c r="G2689" s="45">
        <f t="shared" si="1819"/>
        <v>0</v>
      </c>
      <c r="H2689" s="45">
        <f t="shared" si="1818"/>
        <v>77146003</v>
      </c>
      <c r="I2689" s="44">
        <f t="shared" si="1818"/>
        <v>72019109</v>
      </c>
      <c r="J2689" s="44">
        <f t="shared" si="1820"/>
        <v>0</v>
      </c>
      <c r="K2689" s="75">
        <f t="shared" si="1811"/>
        <v>1189600</v>
      </c>
      <c r="L2689" s="36">
        <f t="shared" ref="L2689" si="1835">IF(H2689=0,0,H2689/K2689*3.30578)</f>
        <v>214.38106405290853</v>
      </c>
      <c r="M2689" s="28">
        <f t="shared" ref="M2689" si="1836">IF(L$2664=0,0,L2689/L$2664*100)</f>
        <v>79.091501405134409</v>
      </c>
      <c r="N2689" s="37">
        <f t="shared" ref="N2689" si="1837">IF(L2688=0,"     －",IF(L2689=0,"     －",(L2689-L2688)/L2688*100))</f>
        <v>10.917074249133893</v>
      </c>
      <c r="O2689" s="29">
        <f t="shared" ref="O2689" si="1838">IF(H2689=0,0,H2689/E2689)</f>
        <v>4686.3080427651557</v>
      </c>
      <c r="P2689" s="30">
        <f t="shared" ref="P2689" si="1839">IF(K2689=0,0,K2689/E2689)</f>
        <v>72.263394484266797</v>
      </c>
      <c r="Q2689" s="6"/>
      <c r="R2689" s="7"/>
      <c r="S2689" s="8"/>
      <c r="T2689" s="9"/>
      <c r="U2689" s="51"/>
      <c r="V2689" s="1"/>
      <c r="W2689" s="1"/>
      <c r="X2689" s="1"/>
      <c r="Y2689" s="1"/>
      <c r="Z2689" s="1"/>
      <c r="AA2689" s="1"/>
      <c r="AB2689" s="1"/>
      <c r="AC2689" s="1"/>
      <c r="AD2689" s="1"/>
      <c r="AE2689" s="1"/>
    </row>
    <row r="2690" spans="1:31">
      <c r="A2690" s="1"/>
      <c r="B2690" s="31">
        <f t="shared" si="1801"/>
        <v>2016</v>
      </c>
      <c r="C2690" s="43">
        <f t="shared" si="1809"/>
        <v>825</v>
      </c>
      <c r="D2690" s="44"/>
      <c r="E2690" s="45">
        <f t="shared" si="1817"/>
        <v>16172</v>
      </c>
      <c r="F2690" s="45">
        <f t="shared" si="1817"/>
        <v>14711</v>
      </c>
      <c r="G2690" s="45">
        <f t="shared" si="1819"/>
        <v>0</v>
      </c>
      <c r="H2690" s="45">
        <f t="shared" si="1818"/>
        <v>77645169</v>
      </c>
      <c r="I2690" s="44">
        <f t="shared" si="1818"/>
        <v>71188986</v>
      </c>
      <c r="J2690" s="44">
        <f t="shared" si="1820"/>
        <v>0</v>
      </c>
      <c r="K2690" s="75">
        <f t="shared" si="1811"/>
        <v>1160891</v>
      </c>
      <c r="L2690" s="36">
        <f t="shared" ref="L2690" si="1840">IF(H2690=0,0,H2690/K2690*3.30578)</f>
        <v>221.10417496286905</v>
      </c>
      <c r="M2690" s="28">
        <f t="shared" ref="M2690" si="1841">IF(L$2664=0,0,L2690/L$2664*100)</f>
        <v>81.571855434214086</v>
      </c>
      <c r="N2690" s="37">
        <f t="shared" ref="N2690" si="1842">IF(L2689=0,"     －",IF(L2690=0,"     －",(L2690-L2689)/L2689*100))</f>
        <v>3.1360563208611016</v>
      </c>
      <c r="O2690" s="29">
        <f t="shared" ref="O2690" si="1843">IF(H2690=0,0,H2690/E2690)</f>
        <v>4801.210054415038</v>
      </c>
      <c r="P2690" s="30">
        <f t="shared" ref="P2690" si="1844">IF(K2690=0,0,K2690/E2690)</f>
        <v>71.784009398961174</v>
      </c>
      <c r="Q2690" s="6"/>
      <c r="R2690" s="7"/>
      <c r="S2690" s="8"/>
      <c r="T2690" s="9"/>
      <c r="U2690" s="51"/>
      <c r="V2690" s="1"/>
      <c r="W2690" s="1"/>
      <c r="X2690" s="1"/>
      <c r="Y2690" s="1"/>
      <c r="Z2690" s="1"/>
      <c r="AA2690" s="1"/>
      <c r="AB2690" s="1"/>
      <c r="AC2690" s="1"/>
      <c r="AD2690" s="1"/>
      <c r="AE2690" s="1"/>
    </row>
    <row r="2691" spans="1:31">
      <c r="A2691" s="1"/>
      <c r="B2691" s="31">
        <f t="shared" si="1801"/>
        <v>2017</v>
      </c>
      <c r="C2691" s="43">
        <f t="shared" si="1809"/>
        <v>900</v>
      </c>
      <c r="D2691" s="44"/>
      <c r="E2691" s="45">
        <f t="shared" si="1817"/>
        <v>15941</v>
      </c>
      <c r="F2691" s="45">
        <f t="shared" si="1817"/>
        <v>14496</v>
      </c>
      <c r="G2691" s="45">
        <f t="shared" si="1819"/>
        <v>0</v>
      </c>
      <c r="H2691" s="45">
        <f t="shared" si="1818"/>
        <v>79760825</v>
      </c>
      <c r="I2691" s="44">
        <f t="shared" si="1818"/>
        <v>73131655</v>
      </c>
      <c r="J2691" s="44">
        <f t="shared" si="1820"/>
        <v>0</v>
      </c>
      <c r="K2691" s="75">
        <f t="shared" si="1811"/>
        <v>1120771</v>
      </c>
      <c r="L2691" s="36">
        <f t="shared" ref="L2691" si="1845">IF(H2691=0,0,H2691/K2691*3.30578)</f>
        <v>235.25924570541173</v>
      </c>
      <c r="M2691" s="28">
        <f t="shared" ref="M2691" si="1846">IF(L$2664=0,0,L2691/L$2664*100)</f>
        <v>86.794078779683119</v>
      </c>
      <c r="N2691" s="37">
        <f t="shared" ref="N2691" si="1847">IF(L2690=0,"     －",IF(L2691=0,"     －",(L2691-L2690)/L2690*100))</f>
        <v>6.4019916154544774</v>
      </c>
      <c r="O2691" s="29">
        <f t="shared" ref="O2691" si="1848">IF(H2691=0,0,H2691/E2691)</f>
        <v>5003.5019760366349</v>
      </c>
      <c r="P2691" s="30">
        <f t="shared" ref="P2691" si="1849">IF(K2691=0,0,K2691/E2691)</f>
        <v>70.307446207891601</v>
      </c>
      <c r="Q2691" s="6"/>
      <c r="R2691" s="7"/>
      <c r="S2691" s="8"/>
      <c r="T2691" s="9"/>
      <c r="U2691" s="51"/>
      <c r="V2691" s="1"/>
      <c r="W2691" s="1"/>
      <c r="X2691" s="1"/>
      <c r="Y2691" s="1"/>
      <c r="Z2691" s="1"/>
      <c r="AA2691" s="1"/>
      <c r="AB2691" s="1"/>
      <c r="AC2691" s="1"/>
      <c r="AD2691" s="1"/>
      <c r="AE2691" s="1"/>
    </row>
    <row r="2692" spans="1:31">
      <c r="A2692" s="1"/>
      <c r="B2692" s="31">
        <f t="shared" si="1801"/>
        <v>2018</v>
      </c>
      <c r="C2692" s="43">
        <f t="shared" si="1809"/>
        <v>900</v>
      </c>
      <c r="D2692" s="44"/>
      <c r="E2692" s="45">
        <f t="shared" si="1817"/>
        <v>15570</v>
      </c>
      <c r="F2692" s="45">
        <f t="shared" si="1817"/>
        <v>13883</v>
      </c>
      <c r="G2692" s="45">
        <f t="shared" si="1819"/>
        <v>0</v>
      </c>
      <c r="H2692" s="45">
        <f t="shared" si="1818"/>
        <v>79765858</v>
      </c>
      <c r="I2692" s="44">
        <f t="shared" si="1818"/>
        <v>71690957</v>
      </c>
      <c r="J2692" s="44">
        <f t="shared" si="1820"/>
        <v>0</v>
      </c>
      <c r="K2692" s="75">
        <f t="shared" si="1811"/>
        <v>1106188</v>
      </c>
      <c r="L2692" s="36">
        <f t="shared" ref="L2692" si="1850">IF(H2692=0,0,H2692/K2692*3.30578)</f>
        <v>238.37573546200102</v>
      </c>
      <c r="M2692" s="28">
        <f t="shared" ref="M2692" si="1851">IF(L$2664=0,0,L2692/L$2664*100)</f>
        <v>87.943843825636691</v>
      </c>
      <c r="N2692" s="37">
        <f t="shared" ref="N2692" si="1852">IF(L2691=0,"     －",IF(L2692=0,"     －",(L2692-L2691)/L2691*100))</f>
        <v>1.3247044753733983</v>
      </c>
      <c r="O2692" s="29">
        <f t="shared" ref="O2692" si="1853">IF(H2692=0,0,H2692/E2692)</f>
        <v>5123.0480411046883</v>
      </c>
      <c r="P2692" s="30">
        <f t="shared" ref="P2692" si="1854">IF(K2692=0,0,K2692/E2692)</f>
        <v>71.046114322414894</v>
      </c>
      <c r="Q2692" s="6"/>
      <c r="R2692" s="7"/>
      <c r="S2692" s="8"/>
      <c r="T2692" s="9"/>
      <c r="U2692" s="51"/>
      <c r="V2692" s="1"/>
      <c r="W2692" s="1"/>
      <c r="X2692" s="1"/>
      <c r="Y2692" s="1"/>
      <c r="Z2692" s="1"/>
      <c r="AA2692" s="1"/>
      <c r="AB2692" s="1"/>
      <c r="AC2692" s="1"/>
      <c r="AD2692" s="1"/>
      <c r="AE2692" s="1"/>
    </row>
    <row r="2693" spans="1:31">
      <c r="A2693" s="1"/>
      <c r="B2693" s="31">
        <f t="shared" si="1801"/>
        <v>2019</v>
      </c>
      <c r="C2693" s="43">
        <f t="shared" si="1809"/>
        <v>1041</v>
      </c>
      <c r="D2693" s="44"/>
      <c r="E2693" s="45">
        <f t="shared" si="1817"/>
        <v>15608</v>
      </c>
      <c r="F2693" s="45">
        <f t="shared" si="1817"/>
        <v>14024</v>
      </c>
      <c r="G2693" s="45">
        <f t="shared" si="1819"/>
        <v>0</v>
      </c>
      <c r="H2693" s="45">
        <f t="shared" si="1818"/>
        <v>76727900</v>
      </c>
      <c r="I2693" s="44">
        <f t="shared" si="1818"/>
        <v>69230099</v>
      </c>
      <c r="J2693" s="44">
        <f t="shared" si="1820"/>
        <v>0</v>
      </c>
      <c r="K2693" s="75">
        <f t="shared" si="1811"/>
        <v>1085626</v>
      </c>
      <c r="L2693" s="36">
        <f t="shared" ref="L2693" si="1855">IF(H2693=0,0,H2693/K2693*3.30578)</f>
        <v>233.63990661793287</v>
      </c>
      <c r="M2693" s="28">
        <f t="shared" ref="M2693" si="1856">IF(L$2664=0,0,L2693/L$2664*100)</f>
        <v>86.196656799908283</v>
      </c>
      <c r="N2693" s="37">
        <f t="shared" ref="N2693" si="1857">IF(L2692=0,"     －",IF(L2693=0,"     －",(L2693-L2692)/L2692*100))</f>
        <v>-1.9867075962616509</v>
      </c>
      <c r="O2693" s="29">
        <f t="shared" ref="O2693" si="1858">IF(H2693=0,0,H2693/E2693)</f>
        <v>4915.9341363403382</v>
      </c>
      <c r="P2693" s="30">
        <f t="shared" ref="P2693" si="1859">IF(K2693=0,0,K2693/E2693)</f>
        <v>69.555740645822652</v>
      </c>
      <c r="Q2693" s="6"/>
      <c r="R2693" s="7"/>
      <c r="S2693" s="8"/>
      <c r="T2693" s="9"/>
      <c r="U2693" s="51"/>
      <c r="V2693" s="1"/>
      <c r="W2693" s="1"/>
      <c r="X2693" s="1"/>
      <c r="Y2693" s="1"/>
      <c r="Z2693" s="1"/>
      <c r="AA2693" s="1"/>
      <c r="AB2693" s="1"/>
      <c r="AC2693" s="1"/>
      <c r="AD2693" s="1"/>
      <c r="AE2693" s="1"/>
    </row>
    <row r="2694" spans="1:31">
      <c r="A2694" s="1"/>
      <c r="B2694" s="31">
        <f t="shared" si="1801"/>
        <v>2020</v>
      </c>
      <c r="C2694" s="43">
        <f t="shared" si="1809"/>
        <v>723</v>
      </c>
      <c r="D2694" s="44"/>
      <c r="E2694" s="45">
        <f t="shared" si="1817"/>
        <v>11676</v>
      </c>
      <c r="F2694" s="45">
        <f t="shared" si="1817"/>
        <v>10382</v>
      </c>
      <c r="G2694" s="45">
        <f t="shared" si="1819"/>
        <v>0</v>
      </c>
      <c r="H2694" s="45">
        <f t="shared" si="1818"/>
        <v>59852819</v>
      </c>
      <c r="I2694" s="44">
        <f t="shared" si="1818"/>
        <v>53180489</v>
      </c>
      <c r="J2694" s="44">
        <f t="shared" si="1820"/>
        <v>0</v>
      </c>
      <c r="K2694" s="75">
        <f t="shared" si="1811"/>
        <v>812176</v>
      </c>
      <c r="L2694" s="36">
        <f t="shared" ref="L2694" si="1860">IF(H2694=0,0,H2694/K2694*3.30578)</f>
        <v>243.61745729228639</v>
      </c>
      <c r="M2694" s="28">
        <f t="shared" ref="M2694" si="1861">IF(L$2664=0,0,L2694/L$2664*100)</f>
        <v>89.877669704040869</v>
      </c>
      <c r="N2694" s="37">
        <f t="shared" ref="N2694" si="1862">IF(L2693=0,"     －",IF(L2694=0,"     －",(L2694-L2693)/L2693*100))</f>
        <v>4.2704822214595524</v>
      </c>
      <c r="O2694" s="29">
        <f t="shared" ref="O2694" si="1863">IF(H2694=0,0,H2694/E2694)</f>
        <v>5126.1407159986293</v>
      </c>
      <c r="P2694" s="30">
        <f t="shared" ref="P2694" si="1864">IF(K2694=0,0,K2694/E2694)</f>
        <v>69.559438163754706</v>
      </c>
      <c r="Q2694" s="6"/>
      <c r="R2694" s="7"/>
      <c r="S2694" s="8"/>
      <c r="T2694" s="9"/>
      <c r="U2694" s="51"/>
      <c r="V2694" s="1"/>
      <c r="W2694" s="1"/>
      <c r="X2694" s="1"/>
      <c r="Y2694" s="1"/>
      <c r="Z2694" s="1"/>
      <c r="AA2694" s="1"/>
      <c r="AB2694" s="1"/>
      <c r="AC2694" s="1"/>
      <c r="AD2694" s="1"/>
      <c r="AE2694" s="1"/>
    </row>
    <row r="2695" spans="1:31">
      <c r="A2695" s="1"/>
      <c r="B2695" s="31">
        <f t="shared" si="1801"/>
        <v>2021</v>
      </c>
      <c r="C2695" s="43">
        <f t="shared" si="1809"/>
        <v>882</v>
      </c>
      <c r="D2695" s="44"/>
      <c r="E2695" s="45">
        <f t="shared" si="1817"/>
        <v>14353</v>
      </c>
      <c r="F2695" s="45">
        <f t="shared" si="1817"/>
        <v>13401</v>
      </c>
      <c r="G2695" s="45">
        <f t="shared" si="1819"/>
        <v>0</v>
      </c>
      <c r="H2695" s="45">
        <f t="shared" si="1818"/>
        <v>73219709</v>
      </c>
      <c r="I2695" s="44">
        <f t="shared" si="1818"/>
        <v>68440891</v>
      </c>
      <c r="J2695" s="44">
        <f t="shared" si="1820"/>
        <v>0</v>
      </c>
      <c r="K2695" s="75">
        <f t="shared" si="1811"/>
        <v>975802</v>
      </c>
      <c r="L2695" s="36">
        <f t="shared" ref="L2695" si="1865">IF(H2695=0,0,H2695/K2695*3.30578)</f>
        <v>248.05057749217565</v>
      </c>
      <c r="M2695" s="28">
        <f t="shared" ref="M2695" si="1866">IF(L$2664=0,0,L2695/L$2664*100)</f>
        <v>91.513178577306562</v>
      </c>
      <c r="N2695" s="37">
        <f t="shared" ref="N2695" si="1867">IF(L2694=0,"     －",IF(L2695=0,"     －",(L2695-L2694)/L2694*100))</f>
        <v>1.8197054715050687</v>
      </c>
      <c r="O2695" s="29">
        <f t="shared" ref="O2695" si="1868">IF(H2695=0,0,H2695/E2695)</f>
        <v>5101.3522608513904</v>
      </c>
      <c r="P2695" s="30">
        <f t="shared" ref="P2695" si="1869">IF(K2695=0,0,K2695/E2695)</f>
        <v>67.985926287187354</v>
      </c>
      <c r="Q2695" s="6"/>
      <c r="R2695" s="7"/>
      <c r="S2695" s="8"/>
      <c r="T2695" s="9"/>
      <c r="U2695" s="51"/>
      <c r="V2695" s="1"/>
      <c r="W2695" s="1"/>
      <c r="X2695" s="1"/>
      <c r="Y2695" s="1"/>
      <c r="Z2695" s="1"/>
      <c r="AA2695" s="1"/>
      <c r="AB2695" s="1"/>
      <c r="AC2695" s="1"/>
      <c r="AD2695" s="1"/>
      <c r="AE2695" s="1"/>
    </row>
    <row r="2696" spans="1:31">
      <c r="A2696" s="1"/>
      <c r="B2696" s="31">
        <f t="shared" si="1801"/>
        <v>2022</v>
      </c>
      <c r="C2696" s="43">
        <f t="shared" si="1809"/>
        <v>792</v>
      </c>
      <c r="D2696" s="44"/>
      <c r="E2696" s="45">
        <f t="shared" si="1817"/>
        <v>14169</v>
      </c>
      <c r="F2696" s="45">
        <f t="shared" si="1817"/>
        <v>13257</v>
      </c>
      <c r="G2696" s="45">
        <f t="shared" si="1819"/>
        <v>0</v>
      </c>
      <c r="H2696" s="45">
        <f t="shared" si="1818"/>
        <v>77516965</v>
      </c>
      <c r="I2696" s="44">
        <f t="shared" si="1818"/>
        <v>72858372</v>
      </c>
      <c r="J2696" s="44">
        <f t="shared" si="1820"/>
        <v>0</v>
      </c>
      <c r="K2696" s="75">
        <f t="shared" si="1811"/>
        <v>958307</v>
      </c>
      <c r="L2696" s="36">
        <f t="shared" ref="L2696" si="1870">IF(H2696=0,0,H2696/K2696*3.30578)</f>
        <v>267.40285999966608</v>
      </c>
      <c r="M2696" s="28">
        <f t="shared" ref="M2696" si="1871">IF(L$2664=0,0,L2696/L$2664*100)</f>
        <v>98.652806724482801</v>
      </c>
      <c r="N2696" s="37">
        <f t="shared" ref="N2696" si="1872">IF(L2695=0,"     －",IF(L2696=0,"     －",(L2696-L2695)/L2695*100))</f>
        <v>7.8017486204404687</v>
      </c>
      <c r="O2696" s="29">
        <f t="shared" ref="O2696" si="1873">IF(H2696=0,0,H2696/E2696)</f>
        <v>5470.8846778177713</v>
      </c>
      <c r="P2696" s="30">
        <f t="shared" ref="P2696" si="1874">IF(K2696=0,0,K2696/E2696)</f>
        <v>67.634060272425714</v>
      </c>
      <c r="Q2696" s="6"/>
      <c r="R2696" s="7"/>
      <c r="S2696" s="8"/>
      <c r="T2696" s="9"/>
      <c r="U2696" s="51"/>
      <c r="V2696" s="1"/>
      <c r="W2696" s="1"/>
      <c r="X2696" s="1"/>
      <c r="Y2696" s="1"/>
      <c r="Z2696" s="1"/>
      <c r="AA2696" s="1"/>
      <c r="AB2696" s="1"/>
      <c r="AC2696" s="1"/>
      <c r="AD2696" s="1"/>
      <c r="AE2696" s="1"/>
    </row>
    <row r="2697" spans="1:31">
      <c r="A2697" s="1"/>
      <c r="B2697" s="31">
        <f t="shared" si="1801"/>
        <v>2023</v>
      </c>
      <c r="C2697" s="43">
        <f t="shared" si="1809"/>
        <v>757</v>
      </c>
      <c r="D2697" s="44"/>
      <c r="E2697" s="45">
        <f t="shared" si="1817"/>
        <v>12930</v>
      </c>
      <c r="F2697" s="45">
        <f t="shared" si="1817"/>
        <v>11983</v>
      </c>
      <c r="G2697" s="45">
        <f t="shared" si="1819"/>
        <v>0</v>
      </c>
      <c r="H2697" s="45">
        <f t="shared" si="1818"/>
        <v>68896757</v>
      </c>
      <c r="I2697" s="44">
        <f t="shared" si="1818"/>
        <v>63790442</v>
      </c>
      <c r="J2697" s="44">
        <f t="shared" si="1820"/>
        <v>0</v>
      </c>
      <c r="K2697" s="75">
        <f t="shared" si="1811"/>
        <v>852058</v>
      </c>
      <c r="L2697" s="36">
        <f t="shared" ref="L2697" si="1875">IF(H2697=0,0,H2697/K2697*3.30578)</f>
        <v>267.30283778270962</v>
      </c>
      <c r="M2697" s="28">
        <f t="shared" ref="M2697" si="1876">IF(L$2664=0,0,L2697/L$2664*100)</f>
        <v>98.615905576762941</v>
      </c>
      <c r="N2697" s="37">
        <f t="shared" ref="N2697" si="1877">IF(L2696=0,"     －",IF(L2697=0,"     －",(L2697-L2696)/L2696*100))</f>
        <v>-3.7405066257176815E-2</v>
      </c>
      <c r="O2697" s="29">
        <f t="shared" ref="O2697" si="1878">IF(H2697=0,0,H2697/E2697)</f>
        <v>5328.4421500386698</v>
      </c>
      <c r="P2697" s="30">
        <f t="shared" ref="P2697" si="1879">IF(K2697=0,0,K2697/E2697)</f>
        <v>65.897757153905644</v>
      </c>
      <c r="Q2697" s="6"/>
      <c r="R2697" s="7"/>
      <c r="S2697" s="8"/>
      <c r="T2697" s="9"/>
      <c r="U2697" s="51"/>
      <c r="V2697" s="1"/>
      <c r="W2697" s="1"/>
      <c r="X2697" s="1"/>
      <c r="Y2697" s="1"/>
      <c r="Z2697" s="1"/>
      <c r="AA2697" s="1"/>
      <c r="AB2697" s="1"/>
      <c r="AC2697" s="1"/>
      <c r="AD2697" s="1"/>
      <c r="AE2697" s="1"/>
    </row>
    <row r="2698" spans="1:31">
      <c r="A2698" s="1"/>
      <c r="B2698" s="31">
        <f t="shared" si="1801"/>
        <v>2024</v>
      </c>
      <c r="C2698" s="43">
        <f t="shared" si="1809"/>
        <v>788</v>
      </c>
      <c r="D2698" s="44"/>
      <c r="E2698" s="45">
        <f t="shared" si="1817"/>
        <v>10755</v>
      </c>
      <c r="F2698" s="45">
        <f t="shared" si="1817"/>
        <v>10073</v>
      </c>
      <c r="G2698" s="45">
        <f t="shared" si="1819"/>
        <v>0</v>
      </c>
      <c r="H2698" s="45">
        <f t="shared" si="1818"/>
        <v>66563674</v>
      </c>
      <c r="I2698" s="44">
        <f t="shared" si="1818"/>
        <v>62503452</v>
      </c>
      <c r="J2698" s="44">
        <f t="shared" si="1820"/>
        <v>0</v>
      </c>
      <c r="K2698" s="75">
        <f t="shared" si="1811"/>
        <v>723430</v>
      </c>
      <c r="L2698" s="36">
        <f t="shared" ref="L2698" si="1880">IF(H2698=0,0,H2698/K2698*3.30578)</f>
        <v>304.16883767015469</v>
      </c>
      <c r="M2698" s="28">
        <f t="shared" ref="M2698" si="1881">IF(L$2664=0,0,L2698/L$2664*100)</f>
        <v>112.21686093530123</v>
      </c>
      <c r="N2698" s="37">
        <f t="shared" ref="N2698" si="1882">IF(L2697=0,"     －",IF(L2698=0,"     －",(L2698-L2697)/L2697*100))</f>
        <v>13.791847551357995</v>
      </c>
      <c r="O2698" s="29">
        <f t="shared" ref="O2698" si="1883">IF(H2698=0,0,H2698/E2698)</f>
        <v>6189.0910274291027</v>
      </c>
      <c r="P2698" s="30">
        <f t="shared" ref="P2698" si="1884">IF(K2698=0,0,K2698/E2698)</f>
        <v>67.264528126452817</v>
      </c>
      <c r="Q2698" s="6"/>
      <c r="R2698" s="7"/>
      <c r="S2698" s="8"/>
      <c r="T2698" s="9"/>
      <c r="U2698" s="51"/>
      <c r="V2698" s="1"/>
      <c r="W2698" s="1"/>
      <c r="X2698" s="1"/>
      <c r="Y2698" s="1"/>
      <c r="Z2698" s="1"/>
      <c r="AA2698" s="1"/>
      <c r="AB2698" s="1"/>
      <c r="AC2698" s="1"/>
      <c r="AD2698" s="1"/>
      <c r="AE2698" s="1"/>
    </row>
    <row r="2699" spans="1:31">
      <c r="A2699" s="1"/>
      <c r="B2699" s="58" t="s">
        <v>108</v>
      </c>
      <c r="C2699" s="66">
        <f t="shared" ref="C2699:K2699" si="1885">C1019+C2069+C2244+C2594+C2629</f>
        <v>909</v>
      </c>
      <c r="D2699" s="67">
        <f t="shared" si="1885"/>
        <v>546</v>
      </c>
      <c r="E2699" s="68">
        <f t="shared" si="1885"/>
        <v>39046</v>
      </c>
      <c r="F2699" s="68">
        <f t="shared" si="1885"/>
        <v>33258</v>
      </c>
      <c r="G2699" s="68">
        <f t="shared" si="1885"/>
        <v>31244</v>
      </c>
      <c r="H2699" s="68">
        <f t="shared" si="1885"/>
        <v>227495153</v>
      </c>
      <c r="I2699" s="67">
        <f t="shared" si="1885"/>
        <v>186598653</v>
      </c>
      <c r="J2699" s="67">
        <f t="shared" si="1885"/>
        <v>173247416</v>
      </c>
      <c r="K2699" s="74">
        <f t="shared" si="1885"/>
        <v>2448366</v>
      </c>
      <c r="L2699" s="63">
        <f t="shared" ref="L2699:L2714" si="1886">IF(H2699=0,0,H2699/K2699*3.30578)</f>
        <v>307.16360498566797</v>
      </c>
      <c r="M2699" s="62">
        <v>100</v>
      </c>
      <c r="N2699" s="63"/>
      <c r="O2699" s="64">
        <f t="shared" ref="O2699:O2714" si="1887">IF(H2699=0,0,H2699/E2699)</f>
        <v>5826.336961532551</v>
      </c>
      <c r="P2699" s="65">
        <f t="shared" ref="P2699:P2714" si="1888">IF(K2699=0,0,K2699/E2699)</f>
        <v>62.704656046714135</v>
      </c>
      <c r="Q2699" s="6">
        <f t="shared" ref="Q2699:Q2712" si="1889">IF(F2699=0,0,F2699/E2699*100)</f>
        <v>85.176458536085647</v>
      </c>
      <c r="R2699" s="7">
        <f t="shared" ref="R2699:R2712" si="1890">IF(G2699=0,0,G2699/E2699*100)</f>
        <v>80.018439788966859</v>
      </c>
      <c r="S2699" s="8">
        <f t="shared" ref="S2699:S2712" si="1891">IF(I2699=0,0,I2699/H2699*100)</f>
        <v>82.023133477485572</v>
      </c>
      <c r="T2699" s="9">
        <f t="shared" ref="T2699:T2712" si="1892">E2699-F2699</f>
        <v>5788</v>
      </c>
      <c r="U2699" s="51"/>
      <c r="V2699" s="1"/>
      <c r="W2699" s="1"/>
      <c r="X2699" s="1"/>
      <c r="Y2699" s="11"/>
      <c r="Z2699" s="11"/>
      <c r="AA2699" s="11"/>
      <c r="AB2699" s="1"/>
      <c r="AC2699" s="1"/>
      <c r="AD2699" s="1"/>
      <c r="AE2699" s="1"/>
    </row>
    <row r="2700" spans="1:31">
      <c r="A2700" s="1"/>
      <c r="B2700" s="31">
        <v>1991</v>
      </c>
      <c r="C2700" s="43">
        <f t="shared" ref="C2700:K2700" si="1893">C1020+C2070+C2245+C2595+C2630</f>
        <v>737</v>
      </c>
      <c r="D2700" s="44">
        <f t="shared" si="1893"/>
        <v>252</v>
      </c>
      <c r="E2700" s="45">
        <f t="shared" si="1893"/>
        <v>27920</v>
      </c>
      <c r="F2700" s="45">
        <f t="shared" si="1893"/>
        <v>20991</v>
      </c>
      <c r="G2700" s="45">
        <f t="shared" si="1893"/>
        <v>17172</v>
      </c>
      <c r="H2700" s="45">
        <f t="shared" si="1893"/>
        <v>153774361</v>
      </c>
      <c r="I2700" s="44">
        <f t="shared" si="1893"/>
        <v>109968704</v>
      </c>
      <c r="J2700" s="44">
        <f t="shared" si="1893"/>
        <v>90425435</v>
      </c>
      <c r="K2700" s="75">
        <f t="shared" si="1893"/>
        <v>1724053</v>
      </c>
      <c r="L2700" s="36">
        <f t="shared" si="1886"/>
        <v>294.85416463796651</v>
      </c>
      <c r="M2700" s="28">
        <f>IF(L$2699=0,0,L2700/L$2699*100)</f>
        <v>95.992545943626411</v>
      </c>
      <c r="N2700" s="37">
        <f t="shared" ref="N2700:N2714" si="1894">IF(L2699=0,"     －",IF(L2700=0,"     －",(L2700-L2699)/L2699*100))</f>
        <v>-4.0074540563735797</v>
      </c>
      <c r="O2700" s="29">
        <f t="shared" si="1887"/>
        <v>5507.6776862464185</v>
      </c>
      <c r="P2700" s="30">
        <f t="shared" si="1888"/>
        <v>61.749749283667619</v>
      </c>
      <c r="Q2700" s="6">
        <f t="shared" si="1889"/>
        <v>75.182664756446997</v>
      </c>
      <c r="R2700" s="7">
        <f t="shared" si="1890"/>
        <v>61.504297994269344</v>
      </c>
      <c r="S2700" s="8">
        <f t="shared" si="1891"/>
        <v>71.513029405467663</v>
      </c>
      <c r="T2700" s="9">
        <f t="shared" si="1892"/>
        <v>6929</v>
      </c>
      <c r="U2700" s="51"/>
      <c r="V2700" s="1"/>
      <c r="W2700" s="1"/>
      <c r="X2700" s="1"/>
      <c r="Y2700" s="10"/>
      <c r="Z2700" s="10"/>
      <c r="AA2700" s="10"/>
      <c r="AB2700" s="1"/>
      <c r="AC2700" s="1"/>
      <c r="AD2700" s="1"/>
      <c r="AE2700" s="1"/>
    </row>
    <row r="2701" spans="1:31">
      <c r="A2701" s="1"/>
      <c r="B2701" s="31">
        <v>1992</v>
      </c>
      <c r="C2701" s="43">
        <f t="shared" ref="C2701:K2701" si="1895">C1021+C2071+C2246+C2596+C2631</f>
        <v>693</v>
      </c>
      <c r="D2701" s="44">
        <f t="shared" si="1895"/>
        <v>366</v>
      </c>
      <c r="E2701" s="45">
        <f t="shared" si="1895"/>
        <v>25825</v>
      </c>
      <c r="F2701" s="45">
        <f t="shared" si="1895"/>
        <v>22119</v>
      </c>
      <c r="G2701" s="45">
        <f t="shared" si="1895"/>
        <v>19489</v>
      </c>
      <c r="H2701" s="45">
        <f t="shared" si="1895"/>
        <v>124664421</v>
      </c>
      <c r="I2701" s="44">
        <f t="shared" si="1895"/>
        <v>105569930</v>
      </c>
      <c r="J2701" s="44">
        <f t="shared" si="1895"/>
        <v>93716686</v>
      </c>
      <c r="K2701" s="75">
        <f t="shared" si="1895"/>
        <v>1617166</v>
      </c>
      <c r="L2701" s="36">
        <f t="shared" si="1886"/>
        <v>254.8366399326847</v>
      </c>
      <c r="M2701" s="28">
        <f t="shared" ref="M2701:M2714" si="1896">IF(L$2699=0,0,L2701/L$2699*100)</f>
        <v>82.964464473118554</v>
      </c>
      <c r="N2701" s="37">
        <f t="shared" si="1894"/>
        <v>-13.571972013492461</v>
      </c>
      <c r="O2701" s="29">
        <f t="shared" si="1887"/>
        <v>4827.2767086156828</v>
      </c>
      <c r="P2701" s="30">
        <f t="shared" si="1888"/>
        <v>62.620174249757987</v>
      </c>
      <c r="Q2701" s="6">
        <f t="shared" si="1889"/>
        <v>85.649564375605038</v>
      </c>
      <c r="R2701" s="7">
        <f t="shared" si="1890"/>
        <v>75.46563407550822</v>
      </c>
      <c r="S2701" s="8">
        <f t="shared" si="1891"/>
        <v>84.683287463389405</v>
      </c>
      <c r="T2701" s="9">
        <f t="shared" si="1892"/>
        <v>3706</v>
      </c>
      <c r="U2701" s="51"/>
      <c r="V2701" s="1"/>
      <c r="W2701" s="1"/>
      <c r="X2701" s="1"/>
      <c r="Y2701" s="12"/>
      <c r="Z2701" s="13"/>
      <c r="AA2701" s="14"/>
      <c r="AB2701" s="1"/>
      <c r="AC2701" s="1"/>
      <c r="AD2701" s="1"/>
      <c r="AE2701" s="1"/>
    </row>
    <row r="2702" spans="1:31">
      <c r="A2702" s="1"/>
      <c r="B2702" s="31">
        <f>B2701+1</f>
        <v>1993</v>
      </c>
      <c r="C2702" s="43">
        <f t="shared" ref="C2702:K2702" si="1897">C1022+C2072+C2247+C2597+C2632</f>
        <v>1055</v>
      </c>
      <c r="D2702" s="44">
        <f t="shared" si="1897"/>
        <v>570</v>
      </c>
      <c r="E2702" s="45">
        <f t="shared" si="1897"/>
        <v>42629</v>
      </c>
      <c r="F2702" s="45">
        <f t="shared" si="1897"/>
        <v>39802</v>
      </c>
      <c r="G2702" s="45">
        <f t="shared" si="1897"/>
        <v>36581</v>
      </c>
      <c r="H2702" s="45">
        <f t="shared" si="1897"/>
        <v>190639209</v>
      </c>
      <c r="I2702" s="44">
        <f t="shared" si="1897"/>
        <v>177091859</v>
      </c>
      <c r="J2702" s="44">
        <f t="shared" si="1897"/>
        <v>163144675</v>
      </c>
      <c r="K2702" s="76">
        <f t="shared" si="1897"/>
        <v>2733037</v>
      </c>
      <c r="L2702" s="36">
        <f t="shared" si="1886"/>
        <v>230.5901033641403</v>
      </c>
      <c r="M2702" s="28">
        <f t="shared" si="1896"/>
        <v>75.070776492188742</v>
      </c>
      <c r="N2702" s="37">
        <f t="shared" si="1894"/>
        <v>-9.5145409918091612</v>
      </c>
      <c r="O2702" s="29">
        <f t="shared" si="1887"/>
        <v>4472.0544465035537</v>
      </c>
      <c r="P2702" s="30">
        <f t="shared" si="1888"/>
        <v>64.112153698186674</v>
      </c>
      <c r="Q2702" s="6">
        <f t="shared" si="1889"/>
        <v>93.368364259072465</v>
      </c>
      <c r="R2702" s="7">
        <f t="shared" si="1890"/>
        <v>85.812475075652728</v>
      </c>
      <c r="S2702" s="8">
        <f t="shared" si="1891"/>
        <v>92.893723137510491</v>
      </c>
      <c r="T2702" s="9">
        <f t="shared" si="1892"/>
        <v>2827</v>
      </c>
      <c r="U2702" s="51"/>
      <c r="V2702" s="1"/>
      <c r="W2702" s="1"/>
      <c r="X2702" s="1"/>
      <c r="Y2702" s="19"/>
      <c r="Z2702" s="13"/>
      <c r="AA2702" s="14"/>
      <c r="AB2702" s="1"/>
      <c r="AC2702" s="1"/>
      <c r="AD2702" s="1"/>
      <c r="AE2702" s="1"/>
    </row>
    <row r="2703" spans="1:31">
      <c r="A2703" s="1"/>
      <c r="B2703" s="31">
        <f t="shared" ref="B2703:B2733" si="1898">B2702+1</f>
        <v>1994</v>
      </c>
      <c r="C2703" s="43">
        <f t="shared" ref="C2703:K2703" si="1899">C1023+C2073+C2248+C2598+C2633</f>
        <v>1928</v>
      </c>
      <c r="D2703" s="44">
        <f t="shared" si="1899"/>
        <v>1411</v>
      </c>
      <c r="E2703" s="45">
        <f t="shared" si="1899"/>
        <v>77217</v>
      </c>
      <c r="F2703" s="45">
        <f t="shared" si="1899"/>
        <v>72772</v>
      </c>
      <c r="G2703" s="45">
        <f t="shared" si="1899"/>
        <v>68541</v>
      </c>
      <c r="H2703" s="45">
        <f t="shared" si="1899"/>
        <v>341563177</v>
      </c>
      <c r="I2703" s="44">
        <f t="shared" si="1899"/>
        <v>321340747</v>
      </c>
      <c r="J2703" s="44">
        <f t="shared" si="1899"/>
        <v>303154360</v>
      </c>
      <c r="K2703" s="75">
        <f t="shared" si="1899"/>
        <v>5062313</v>
      </c>
      <c r="L2703" s="36">
        <f t="shared" si="1886"/>
        <v>223.04680079304856</v>
      </c>
      <c r="M2703" s="28">
        <f t="shared" si="1896"/>
        <v>72.614983407118089</v>
      </c>
      <c r="N2703" s="37">
        <f t="shared" si="1894"/>
        <v>-3.2713036947555412</v>
      </c>
      <c r="O2703" s="29">
        <f t="shared" si="1887"/>
        <v>4423.419415413704</v>
      </c>
      <c r="P2703" s="30">
        <f t="shared" si="1888"/>
        <v>65.559565898701067</v>
      </c>
      <c r="Q2703" s="6">
        <f t="shared" si="1889"/>
        <v>94.243495603299792</v>
      </c>
      <c r="R2703" s="7">
        <f t="shared" si="1890"/>
        <v>88.764132250670187</v>
      </c>
      <c r="S2703" s="8">
        <f t="shared" si="1891"/>
        <v>94.079446684617295</v>
      </c>
      <c r="T2703" s="9">
        <f t="shared" si="1892"/>
        <v>4445</v>
      </c>
      <c r="U2703" s="51"/>
      <c r="V2703" s="1"/>
      <c r="W2703" s="1"/>
      <c r="X2703" s="1"/>
      <c r="Y2703" s="1"/>
      <c r="Z2703" s="1"/>
      <c r="AA2703" s="1"/>
      <c r="AB2703" s="1"/>
      <c r="AC2703" s="1"/>
      <c r="AD2703" s="1"/>
      <c r="AE2703" s="1"/>
    </row>
    <row r="2704" spans="1:31">
      <c r="A2704" s="1"/>
      <c r="B2704" s="31">
        <f t="shared" si="1898"/>
        <v>1995</v>
      </c>
      <c r="C2704" s="43">
        <f t="shared" ref="C2704:K2704" si="1900">C1024+C2074+C2249+C2599+C2634</f>
        <v>2067</v>
      </c>
      <c r="D2704" s="44">
        <f t="shared" si="1900"/>
        <v>1359</v>
      </c>
      <c r="E2704" s="45">
        <f t="shared" si="1900"/>
        <v>78794</v>
      </c>
      <c r="F2704" s="45">
        <f t="shared" si="1900"/>
        <v>72745</v>
      </c>
      <c r="G2704" s="45">
        <f t="shared" si="1900"/>
        <v>65450</v>
      </c>
      <c r="H2704" s="45">
        <f t="shared" si="1900"/>
        <v>328739309</v>
      </c>
      <c r="I2704" s="44">
        <f t="shared" si="1900"/>
        <v>303768817</v>
      </c>
      <c r="J2704" s="44">
        <f t="shared" si="1900"/>
        <v>273809586</v>
      </c>
      <c r="K2704" s="75">
        <f t="shared" si="1900"/>
        <v>5326917</v>
      </c>
      <c r="L2704" s="36">
        <f t="shared" si="1886"/>
        <v>204.00915443323407</v>
      </c>
      <c r="M2704" s="28">
        <f t="shared" si="1896"/>
        <v>66.417098615167319</v>
      </c>
      <c r="N2704" s="37">
        <f t="shared" si="1894"/>
        <v>-8.5352698591173031</v>
      </c>
      <c r="O2704" s="29">
        <f t="shared" si="1887"/>
        <v>4172.1363174861026</v>
      </c>
      <c r="P2704" s="30">
        <f t="shared" si="1888"/>
        <v>67.60561717897302</v>
      </c>
      <c r="Q2704" s="6">
        <f t="shared" si="1889"/>
        <v>92.323019519252739</v>
      </c>
      <c r="R2704" s="7">
        <f t="shared" si="1890"/>
        <v>83.064700357895276</v>
      </c>
      <c r="S2704" s="8">
        <f t="shared" si="1891"/>
        <v>92.40416606217299</v>
      </c>
      <c r="T2704" s="9">
        <f t="shared" si="1892"/>
        <v>6049</v>
      </c>
      <c r="U2704" s="51"/>
      <c r="V2704" s="1"/>
      <c r="W2704" s="1"/>
      <c r="X2704" s="1"/>
      <c r="Y2704" s="1"/>
      <c r="Z2704" s="1"/>
      <c r="AA2704" s="1"/>
      <c r="AB2704" s="1"/>
      <c r="AC2704" s="1"/>
      <c r="AD2704" s="1"/>
      <c r="AE2704" s="1"/>
    </row>
    <row r="2705" spans="1:31">
      <c r="A2705" s="1"/>
      <c r="B2705" s="31">
        <f t="shared" si="1898"/>
        <v>1996</v>
      </c>
      <c r="C2705" s="43">
        <f t="shared" ref="C2705:K2705" si="1901">C1025+C2075+C2250+C2600+C2635</f>
        <v>1941</v>
      </c>
      <c r="D2705" s="44">
        <f t="shared" si="1901"/>
        <v>1440</v>
      </c>
      <c r="E2705" s="45">
        <f t="shared" si="1901"/>
        <v>74294</v>
      </c>
      <c r="F2705" s="45">
        <f t="shared" si="1901"/>
        <v>71169</v>
      </c>
      <c r="G2705" s="45">
        <f t="shared" si="1901"/>
        <v>64539</v>
      </c>
      <c r="H2705" s="45">
        <f t="shared" si="1901"/>
        <v>318466623</v>
      </c>
      <c r="I2705" s="44">
        <f t="shared" si="1901"/>
        <v>305449206</v>
      </c>
      <c r="J2705" s="44">
        <f t="shared" si="1901"/>
        <v>277987334</v>
      </c>
      <c r="K2705" s="75">
        <f t="shared" si="1901"/>
        <v>5240080</v>
      </c>
      <c r="L2705" s="36">
        <f t="shared" si="1886"/>
        <v>200.90925958781926</v>
      </c>
      <c r="M2705" s="28">
        <f t="shared" si="1896"/>
        <v>65.407898698543249</v>
      </c>
      <c r="N2705" s="37">
        <f t="shared" si="1894"/>
        <v>-1.5194881102403224</v>
      </c>
      <c r="O2705" s="29">
        <f t="shared" si="1887"/>
        <v>4286.5725765203115</v>
      </c>
      <c r="P2705" s="30">
        <f t="shared" si="1888"/>
        <v>70.531671467413247</v>
      </c>
      <c r="Q2705" s="6">
        <f t="shared" si="1889"/>
        <v>95.793738390717948</v>
      </c>
      <c r="R2705" s="7">
        <f t="shared" si="1890"/>
        <v>86.869733760465181</v>
      </c>
      <c r="S2705" s="8">
        <f t="shared" si="1891"/>
        <v>95.912470551113287</v>
      </c>
      <c r="T2705" s="9">
        <f t="shared" si="1892"/>
        <v>3125</v>
      </c>
      <c r="U2705" s="51"/>
      <c r="V2705" s="1"/>
      <c r="W2705" s="1"/>
      <c r="X2705" s="1"/>
      <c r="Y2705" s="11"/>
      <c r="Z2705" s="11"/>
      <c r="AA2705" s="11"/>
      <c r="AB2705" s="1"/>
      <c r="AC2705" s="1"/>
      <c r="AD2705" s="1"/>
      <c r="AE2705" s="1"/>
    </row>
    <row r="2706" spans="1:31">
      <c r="A2706" s="1"/>
      <c r="B2706" s="31">
        <f t="shared" si="1898"/>
        <v>1997</v>
      </c>
      <c r="C2706" s="43">
        <f t="shared" ref="C2706:K2706" si="1902">C1026+C2076+C2251+C2601+C2636</f>
        <v>1750</v>
      </c>
      <c r="D2706" s="44">
        <f t="shared" si="1902"/>
        <v>1022</v>
      </c>
      <c r="E2706" s="45">
        <f t="shared" si="1902"/>
        <v>60890</v>
      </c>
      <c r="F2706" s="45">
        <f t="shared" si="1902"/>
        <v>55842</v>
      </c>
      <c r="G2706" s="45">
        <f t="shared" si="1902"/>
        <v>49355</v>
      </c>
      <c r="H2706" s="45">
        <f t="shared" si="1902"/>
        <v>270556517</v>
      </c>
      <c r="I2706" s="44">
        <f t="shared" si="1902"/>
        <v>248359382</v>
      </c>
      <c r="J2706" s="44">
        <f t="shared" si="1902"/>
        <v>220993523</v>
      </c>
      <c r="K2706" s="75">
        <f t="shared" si="1902"/>
        <v>4336739</v>
      </c>
      <c r="L2706" s="36">
        <f t="shared" si="1886"/>
        <v>206.23798729143257</v>
      </c>
      <c r="M2706" s="28">
        <f t="shared" si="1896"/>
        <v>67.142716110867198</v>
      </c>
      <c r="N2706" s="37">
        <f t="shared" si="1894"/>
        <v>2.6523056799599996</v>
      </c>
      <c r="O2706" s="29">
        <f t="shared" si="1887"/>
        <v>4443.3653637707339</v>
      </c>
      <c r="P2706" s="30">
        <f t="shared" si="1888"/>
        <v>71.22251601248152</v>
      </c>
      <c r="Q2706" s="6">
        <f t="shared" si="1889"/>
        <v>91.709640335030386</v>
      </c>
      <c r="R2706" s="7">
        <f t="shared" si="1890"/>
        <v>81.056002627689267</v>
      </c>
      <c r="S2706" s="8">
        <f t="shared" si="1891"/>
        <v>91.795749277774746</v>
      </c>
      <c r="T2706" s="9">
        <f t="shared" si="1892"/>
        <v>5048</v>
      </c>
      <c r="U2706" s="51"/>
      <c r="V2706" s="1"/>
      <c r="W2706" s="1"/>
      <c r="X2706" s="1"/>
      <c r="Y2706" s="10"/>
      <c r="Z2706" s="10"/>
      <c r="AA2706" s="10"/>
      <c r="AB2706" s="1"/>
      <c r="AC2706" s="1"/>
      <c r="AD2706" s="1"/>
      <c r="AE2706" s="1"/>
    </row>
    <row r="2707" spans="1:31">
      <c r="A2707" s="1"/>
      <c r="B2707" s="31">
        <f t="shared" si="1898"/>
        <v>1998</v>
      </c>
      <c r="C2707" s="43">
        <f t="shared" ref="C2707:K2707" si="1903">C1027+C2077+C2252+C2602+C2637</f>
        <v>2014</v>
      </c>
      <c r="D2707" s="44">
        <f t="shared" si="1903"/>
        <v>1136</v>
      </c>
      <c r="E2707" s="45">
        <f t="shared" si="1903"/>
        <v>61259</v>
      </c>
      <c r="F2707" s="45">
        <f t="shared" si="1903"/>
        <v>55004</v>
      </c>
      <c r="G2707" s="45">
        <f t="shared" si="1903"/>
        <v>47433</v>
      </c>
      <c r="H2707" s="45">
        <f t="shared" si="1903"/>
        <v>254666627</v>
      </c>
      <c r="I2707" s="44">
        <f t="shared" si="1903"/>
        <v>228806078</v>
      </c>
      <c r="J2707" s="44">
        <f t="shared" si="1903"/>
        <v>198748441</v>
      </c>
      <c r="K2707" s="75">
        <f t="shared" si="1903"/>
        <v>4340679</v>
      </c>
      <c r="L2707" s="36">
        <f t="shared" si="1886"/>
        <v>193.94934345618739</v>
      </c>
      <c r="M2707" s="28">
        <f t="shared" si="1896"/>
        <v>63.142032554682679</v>
      </c>
      <c r="N2707" s="37">
        <f t="shared" si="1894"/>
        <v>-5.958477386554514</v>
      </c>
      <c r="O2707" s="29">
        <f t="shared" si="1887"/>
        <v>4157.2116260467847</v>
      </c>
      <c r="P2707" s="30">
        <f t="shared" si="1888"/>
        <v>70.857816810591103</v>
      </c>
      <c r="Q2707" s="6">
        <f t="shared" si="1889"/>
        <v>89.78925545634111</v>
      </c>
      <c r="R2707" s="7">
        <f t="shared" si="1890"/>
        <v>77.430255146182603</v>
      </c>
      <c r="S2707" s="8">
        <f t="shared" si="1891"/>
        <v>89.845332580621175</v>
      </c>
      <c r="T2707" s="9">
        <f t="shared" si="1892"/>
        <v>6255</v>
      </c>
      <c r="U2707" s="51"/>
      <c r="V2707" s="1"/>
      <c r="W2707" s="1"/>
      <c r="X2707" s="1"/>
      <c r="Y2707" s="12"/>
      <c r="Z2707" s="13"/>
      <c r="AA2707" s="14"/>
      <c r="AB2707" s="1"/>
      <c r="AC2707" s="1"/>
      <c r="AD2707" s="1"/>
      <c r="AE2707" s="1"/>
    </row>
    <row r="2708" spans="1:31">
      <c r="A2708" s="1"/>
      <c r="B2708" s="31">
        <f t="shared" si="1898"/>
        <v>1999</v>
      </c>
      <c r="C2708" s="43">
        <f t="shared" ref="C2708:K2708" si="1904">C1028+C2078+C2253+C2603+C2638</f>
        <v>2608</v>
      </c>
      <c r="D2708" s="44">
        <f t="shared" si="1904"/>
        <v>1741</v>
      </c>
      <c r="E2708" s="45">
        <f t="shared" si="1904"/>
        <v>88970</v>
      </c>
      <c r="F2708" s="45">
        <f t="shared" si="1904"/>
        <v>81936</v>
      </c>
      <c r="G2708" s="45">
        <f t="shared" si="1904"/>
        <v>72910</v>
      </c>
      <c r="H2708" s="45">
        <f t="shared" si="1904"/>
        <v>363760935</v>
      </c>
      <c r="I2708" s="44">
        <f t="shared" si="1904"/>
        <v>335028463</v>
      </c>
      <c r="J2708" s="44">
        <f t="shared" si="1904"/>
        <v>300543493</v>
      </c>
      <c r="K2708" s="75">
        <f t="shared" si="1904"/>
        <v>6331758</v>
      </c>
      <c r="L2708" s="36">
        <f t="shared" si="1886"/>
        <v>189.91781172058376</v>
      </c>
      <c r="M2708" s="28">
        <f t="shared" si="1896"/>
        <v>61.829529487858814</v>
      </c>
      <c r="N2708" s="37">
        <f t="shared" si="1894"/>
        <v>-2.0786519117629023</v>
      </c>
      <c r="O2708" s="29">
        <f t="shared" si="1887"/>
        <v>4088.5796897830728</v>
      </c>
      <c r="P2708" s="30">
        <f t="shared" si="1888"/>
        <v>71.167337304709449</v>
      </c>
      <c r="Q2708" s="6">
        <f t="shared" si="1889"/>
        <v>92.093964257614928</v>
      </c>
      <c r="R2708" s="7">
        <f t="shared" si="1890"/>
        <v>81.948971563448353</v>
      </c>
      <c r="S2708" s="8">
        <f t="shared" si="1891"/>
        <v>92.101276075728151</v>
      </c>
      <c r="T2708" s="9">
        <f t="shared" si="1892"/>
        <v>7034</v>
      </c>
      <c r="U2708" s="51"/>
      <c r="V2708" s="1"/>
      <c r="W2708" s="1"/>
      <c r="X2708" s="1"/>
      <c r="Y2708" s="19"/>
      <c r="Z2708" s="13"/>
      <c r="AA2708" s="14"/>
      <c r="AB2708" s="1"/>
      <c r="AC2708" s="1"/>
      <c r="AD2708" s="1"/>
      <c r="AE2708" s="1"/>
    </row>
    <row r="2709" spans="1:31">
      <c r="A2709" s="1"/>
      <c r="B2709" s="31">
        <f t="shared" si="1898"/>
        <v>2000</v>
      </c>
      <c r="C2709" s="43">
        <f t="shared" ref="C2709:K2709" si="1905">C1029+C2079+C2254+C2604+C2639</f>
        <v>2667</v>
      </c>
      <c r="D2709" s="44">
        <f t="shared" si="1905"/>
        <v>1775</v>
      </c>
      <c r="E2709" s="45">
        <f t="shared" si="1905"/>
        <v>100933</v>
      </c>
      <c r="F2709" s="45">
        <f t="shared" si="1905"/>
        <v>92362</v>
      </c>
      <c r="G2709" s="45">
        <f t="shared" si="1905"/>
        <v>85190</v>
      </c>
      <c r="H2709" s="45">
        <f t="shared" si="1905"/>
        <v>400623347</v>
      </c>
      <c r="I2709" s="44">
        <f t="shared" si="1905"/>
        <v>368118144</v>
      </c>
      <c r="J2709" s="44">
        <f t="shared" si="1905"/>
        <v>340904196</v>
      </c>
      <c r="K2709" s="75">
        <f t="shared" si="1905"/>
        <v>7381389</v>
      </c>
      <c r="L2709" s="36">
        <f t="shared" si="1886"/>
        <v>179.42051936914041</v>
      </c>
      <c r="M2709" s="28">
        <f t="shared" si="1896"/>
        <v>58.412037252106096</v>
      </c>
      <c r="N2709" s="37">
        <f t="shared" si="1894"/>
        <v>-5.5272816469091754</v>
      </c>
      <c r="O2709" s="29">
        <f t="shared" si="1887"/>
        <v>3969.2008262907075</v>
      </c>
      <c r="P2709" s="30">
        <f t="shared" si="1888"/>
        <v>73.131572429235234</v>
      </c>
      <c r="Q2709" s="6">
        <f t="shared" si="1889"/>
        <v>91.508228230608424</v>
      </c>
      <c r="R2709" s="7">
        <f t="shared" si="1890"/>
        <v>84.402524446910334</v>
      </c>
      <c r="S2709" s="8">
        <f t="shared" si="1891"/>
        <v>91.886343308893586</v>
      </c>
      <c r="T2709" s="9">
        <f t="shared" si="1892"/>
        <v>8571</v>
      </c>
      <c r="U2709" s="51"/>
      <c r="V2709" s="1"/>
      <c r="W2709" s="1"/>
      <c r="X2709" s="1"/>
      <c r="Y2709" s="1"/>
      <c r="Z2709" s="1"/>
      <c r="AA2709" s="1"/>
      <c r="AB2709" s="1"/>
      <c r="AC2709" s="1"/>
      <c r="AD2709" s="1"/>
      <c r="AE2709" s="1"/>
    </row>
    <row r="2710" spans="1:31">
      <c r="A2710" s="1"/>
      <c r="B2710" s="31">
        <f t="shared" si="1898"/>
        <v>2001</v>
      </c>
      <c r="C2710" s="43">
        <f t="shared" ref="C2710:C2733" si="1906">C1030+C2080+C2255+C2605+C2640</f>
        <v>2584</v>
      </c>
      <c r="D2710" s="44"/>
      <c r="E2710" s="45">
        <f t="shared" ref="E2710:I2719" si="1907">E1030+E2080+E2255+E2605+E2640</f>
        <v>93360</v>
      </c>
      <c r="F2710" s="45">
        <f t="shared" si="1907"/>
        <v>86744</v>
      </c>
      <c r="G2710" s="45">
        <f t="shared" si="1907"/>
        <v>77623</v>
      </c>
      <c r="H2710" s="45">
        <f t="shared" si="1907"/>
        <v>369762311</v>
      </c>
      <c r="I2710" s="44">
        <f t="shared" si="1907"/>
        <v>343716168</v>
      </c>
      <c r="J2710" s="44"/>
      <c r="K2710" s="75">
        <f t="shared" ref="K2710:K2733" si="1908">K1030+K2080+K2255+K2605+K2640</f>
        <v>6993068</v>
      </c>
      <c r="L2710" s="36">
        <f t="shared" si="1886"/>
        <v>174.79493299043853</v>
      </c>
      <c r="M2710" s="28">
        <f t="shared" si="1896"/>
        <v>56.906134110059789</v>
      </c>
      <c r="N2710" s="37">
        <f t="shared" si="1894"/>
        <v>-2.5780698857443305</v>
      </c>
      <c r="O2710" s="29">
        <f t="shared" si="1887"/>
        <v>3960.6074443016282</v>
      </c>
      <c r="P2710" s="30">
        <f t="shared" si="1888"/>
        <v>74.904327335047128</v>
      </c>
      <c r="Q2710" s="6">
        <f t="shared" si="1889"/>
        <v>92.913453299057409</v>
      </c>
      <c r="R2710" s="7">
        <f t="shared" si="1890"/>
        <v>83.143744644387311</v>
      </c>
      <c r="S2710" s="8">
        <f t="shared" si="1891"/>
        <v>92.955976792345396</v>
      </c>
      <c r="T2710" s="9">
        <f t="shared" si="1892"/>
        <v>6616</v>
      </c>
      <c r="U2710" s="51"/>
      <c r="V2710" s="1"/>
      <c r="W2710" s="1"/>
      <c r="X2710" s="1"/>
      <c r="Y2710" s="1"/>
      <c r="Z2710" s="1"/>
      <c r="AA2710" s="1"/>
      <c r="AB2710" s="1"/>
      <c r="AC2710" s="1"/>
      <c r="AD2710" s="1"/>
      <c r="AE2710" s="1"/>
    </row>
    <row r="2711" spans="1:31">
      <c r="A2711" s="1"/>
      <c r="B2711" s="31">
        <f t="shared" si="1898"/>
        <v>2002</v>
      </c>
      <c r="C2711" s="43">
        <f t="shared" si="1906"/>
        <v>3015</v>
      </c>
      <c r="D2711" s="44"/>
      <c r="E2711" s="45">
        <f t="shared" si="1907"/>
        <v>95283</v>
      </c>
      <c r="F2711" s="45">
        <f t="shared" si="1907"/>
        <v>87419</v>
      </c>
      <c r="G2711" s="45">
        <f t="shared" si="1907"/>
        <v>77767</v>
      </c>
      <c r="H2711" s="45">
        <f t="shared" si="1907"/>
        <v>371309319</v>
      </c>
      <c r="I2711" s="44">
        <f t="shared" si="1907"/>
        <v>340387009</v>
      </c>
      <c r="J2711" s="44"/>
      <c r="K2711" s="75">
        <f t="shared" si="1908"/>
        <v>7158065</v>
      </c>
      <c r="L2711" s="36">
        <f t="shared" si="1886"/>
        <v>171.48027023557623</v>
      </c>
      <c r="M2711" s="28">
        <f t="shared" si="1896"/>
        <v>55.827014480956279</v>
      </c>
      <c r="N2711" s="37">
        <f t="shared" si="1894"/>
        <v>-1.8963151266196103</v>
      </c>
      <c r="O2711" s="29">
        <f t="shared" si="1887"/>
        <v>3896.9104562198922</v>
      </c>
      <c r="P2711" s="30">
        <f t="shared" si="1888"/>
        <v>75.124261410744836</v>
      </c>
      <c r="Q2711" s="6">
        <f t="shared" si="1889"/>
        <v>91.746691434988406</v>
      </c>
      <c r="R2711" s="7">
        <f t="shared" si="1890"/>
        <v>81.616867646904495</v>
      </c>
      <c r="S2711" s="8">
        <f t="shared" si="1891"/>
        <v>91.672088897935794</v>
      </c>
      <c r="T2711" s="9">
        <f t="shared" si="1892"/>
        <v>7864</v>
      </c>
      <c r="U2711" s="51"/>
      <c r="V2711" s="1"/>
      <c r="W2711" s="1"/>
      <c r="X2711" s="1"/>
      <c r="Y2711" s="1"/>
      <c r="Z2711" s="1"/>
      <c r="AA2711" s="1"/>
      <c r="AB2711" s="1"/>
      <c r="AC2711" s="1"/>
      <c r="AD2711" s="1"/>
      <c r="AE2711" s="1"/>
    </row>
    <row r="2712" spans="1:31" ht="14.25" thickBot="1">
      <c r="A2712" s="1"/>
      <c r="B2712" s="31">
        <f t="shared" si="1898"/>
        <v>2003</v>
      </c>
      <c r="C2712" s="43">
        <f t="shared" si="1906"/>
        <v>2950</v>
      </c>
      <c r="D2712" s="44"/>
      <c r="E2712" s="45">
        <f t="shared" si="1907"/>
        <v>88156</v>
      </c>
      <c r="F2712" s="45">
        <f t="shared" si="1907"/>
        <v>81886</v>
      </c>
      <c r="G2712" s="45">
        <f t="shared" si="1907"/>
        <v>0</v>
      </c>
      <c r="H2712" s="45">
        <f t="shared" si="1907"/>
        <v>349972277</v>
      </c>
      <c r="I2712" s="44">
        <f t="shared" si="1907"/>
        <v>325954089</v>
      </c>
      <c r="J2712" s="44"/>
      <c r="K2712" s="75">
        <f t="shared" si="1908"/>
        <v>6333344</v>
      </c>
      <c r="L2712" s="36">
        <f t="shared" si="1886"/>
        <v>182.67306400237538</v>
      </c>
      <c r="M2712" s="28">
        <f t="shared" si="1896"/>
        <v>59.470933742589317</v>
      </c>
      <c r="N2712" s="37">
        <f t="shared" si="1894"/>
        <v>6.5271612596730311</v>
      </c>
      <c r="O2712" s="29">
        <f t="shared" si="1887"/>
        <v>3969.9201075366395</v>
      </c>
      <c r="P2712" s="30">
        <f t="shared" si="1888"/>
        <v>71.842461091701082</v>
      </c>
      <c r="Q2712" s="24">
        <f t="shared" si="1889"/>
        <v>92.887608330686504</v>
      </c>
      <c r="R2712" s="25">
        <f t="shared" si="1890"/>
        <v>0</v>
      </c>
      <c r="S2712" s="26">
        <f t="shared" si="1891"/>
        <v>93.137116972268061</v>
      </c>
      <c r="T2712" s="27">
        <f t="shared" si="1892"/>
        <v>6270</v>
      </c>
      <c r="U2712" s="51"/>
      <c r="V2712" s="1"/>
      <c r="W2712" s="1"/>
      <c r="X2712" s="1"/>
      <c r="Y2712" s="1"/>
      <c r="Z2712" s="1"/>
      <c r="AA2712" s="1"/>
      <c r="AB2712" s="1"/>
      <c r="AC2712" s="1"/>
      <c r="AD2712" s="1"/>
      <c r="AE2712" s="1"/>
    </row>
    <row r="2713" spans="1:31" ht="14.25" thickTop="1">
      <c r="A2713" s="1"/>
      <c r="B2713" s="31">
        <f t="shared" si="1898"/>
        <v>2004</v>
      </c>
      <c r="C2713" s="43">
        <f t="shared" si="1906"/>
        <v>2884</v>
      </c>
      <c r="D2713" s="44"/>
      <c r="E2713" s="45">
        <f t="shared" si="1907"/>
        <v>89925</v>
      </c>
      <c r="F2713" s="45">
        <f t="shared" si="1907"/>
        <v>85421</v>
      </c>
      <c r="G2713" s="45">
        <f t="shared" si="1907"/>
        <v>0</v>
      </c>
      <c r="H2713" s="45">
        <f t="shared" si="1907"/>
        <v>361311822</v>
      </c>
      <c r="I2713" s="44">
        <f t="shared" si="1907"/>
        <v>343950829</v>
      </c>
      <c r="J2713" s="44"/>
      <c r="K2713" s="75">
        <f t="shared" si="1908"/>
        <v>6554470</v>
      </c>
      <c r="L2713" s="36">
        <f t="shared" si="1886"/>
        <v>182.22943959330959</v>
      </c>
      <c r="M2713" s="28">
        <f t="shared" si="1896"/>
        <v>59.326507644618985</v>
      </c>
      <c r="N2713" s="37">
        <f t="shared" si="1894"/>
        <v>-0.24285157282960015</v>
      </c>
      <c r="O2713" s="29">
        <f t="shared" si="1887"/>
        <v>4017.9240700583819</v>
      </c>
      <c r="P2713" s="30">
        <f t="shared" si="1888"/>
        <v>72.888184598276339</v>
      </c>
      <c r="Q2713" s="8"/>
      <c r="R2713" s="8"/>
      <c r="S2713" s="8"/>
      <c r="T2713" s="9"/>
      <c r="U2713" s="51"/>
      <c r="V2713" s="1"/>
      <c r="W2713" s="1"/>
      <c r="X2713" s="1"/>
      <c r="Y2713" s="1"/>
      <c r="Z2713" s="1"/>
      <c r="AA2713" s="1"/>
      <c r="AB2713" s="1"/>
      <c r="AC2713" s="1"/>
      <c r="AD2713" s="1"/>
      <c r="AE2713" s="1"/>
    </row>
    <row r="2714" spans="1:31">
      <c r="A2714" s="1"/>
      <c r="B2714" s="31">
        <f t="shared" si="1898"/>
        <v>2005</v>
      </c>
      <c r="C2714" s="43">
        <f t="shared" si="1906"/>
        <v>2650</v>
      </c>
      <c r="D2714" s="44"/>
      <c r="E2714" s="45">
        <f t="shared" si="1907"/>
        <v>88467</v>
      </c>
      <c r="F2714" s="45">
        <f t="shared" si="1907"/>
        <v>85361</v>
      </c>
      <c r="G2714" s="45">
        <f t="shared" si="1907"/>
        <v>0</v>
      </c>
      <c r="H2714" s="45">
        <f t="shared" si="1907"/>
        <v>352950692</v>
      </c>
      <c r="I2714" s="44">
        <f t="shared" si="1907"/>
        <v>341397121</v>
      </c>
      <c r="J2714" s="44"/>
      <c r="K2714" s="75">
        <f t="shared" si="1908"/>
        <v>6552949</v>
      </c>
      <c r="L2714" s="36">
        <f t="shared" si="1886"/>
        <v>178.05377984778454</v>
      </c>
      <c r="M2714" s="28">
        <f t="shared" si="1896"/>
        <v>57.967082348864999</v>
      </c>
      <c r="N2714" s="37">
        <f t="shared" si="1894"/>
        <v>-2.2914298341936834</v>
      </c>
      <c r="O2714" s="29">
        <f t="shared" si="1887"/>
        <v>3989.6310714729784</v>
      </c>
      <c r="P2714" s="30">
        <f t="shared" si="1888"/>
        <v>74.072241626821295</v>
      </c>
      <c r="Q2714" s="8"/>
      <c r="R2714" s="8"/>
      <c r="S2714" s="8"/>
      <c r="T2714" s="9"/>
      <c r="U2714" s="51"/>
      <c r="V2714" s="1"/>
      <c r="W2714" s="1"/>
      <c r="X2714" s="1"/>
      <c r="Y2714" s="1"/>
      <c r="Z2714" s="1"/>
      <c r="AA2714" s="1"/>
      <c r="AB2714" s="1"/>
      <c r="AC2714" s="1"/>
      <c r="AD2714" s="1"/>
      <c r="AE2714" s="1"/>
    </row>
    <row r="2715" spans="1:31">
      <c r="A2715" s="1"/>
      <c r="B2715" s="31">
        <f t="shared" si="1898"/>
        <v>2006</v>
      </c>
      <c r="C2715" s="43">
        <f t="shared" si="1906"/>
        <v>2287</v>
      </c>
      <c r="D2715" s="44"/>
      <c r="E2715" s="45">
        <f t="shared" si="1907"/>
        <v>74488</v>
      </c>
      <c r="F2715" s="45">
        <f t="shared" si="1907"/>
        <v>70693</v>
      </c>
      <c r="G2715" s="45">
        <f t="shared" si="1907"/>
        <v>0</v>
      </c>
      <c r="H2715" s="45">
        <f t="shared" si="1907"/>
        <v>308467722</v>
      </c>
      <c r="I2715" s="44">
        <f t="shared" si="1907"/>
        <v>294391027</v>
      </c>
      <c r="J2715" s="44"/>
      <c r="K2715" s="75">
        <f t="shared" si="1908"/>
        <v>5573197</v>
      </c>
      <c r="L2715" s="36">
        <f t="shared" ref="L2715:L2720" si="1909">IF(H2715=0,0,H2715/K2715*3.30578)</f>
        <v>182.96974358400752</v>
      </c>
      <c r="M2715" s="28">
        <f t="shared" ref="M2715:M2721" si="1910">IF(L$2699=0,0,L2715/L$2699*100)</f>
        <v>59.567520570200607</v>
      </c>
      <c r="N2715" s="37">
        <f t="shared" ref="N2715:N2720" si="1911">IF(L2714=0,"     －",IF(L2715=0,"     －",(L2715-L2714)/L2714*100))</f>
        <v>2.7609432051515896</v>
      </c>
      <c r="O2715" s="29">
        <f t="shared" ref="O2715:O2720" si="1912">IF(H2715=0,0,H2715/E2715)</f>
        <v>4141.1733702072816</v>
      </c>
      <c r="P2715" s="30">
        <f t="shared" ref="P2715:P2720" si="1913">IF(K2715=0,0,K2715/E2715)</f>
        <v>74.820064976909038</v>
      </c>
      <c r="Q2715" s="8"/>
      <c r="R2715" s="8"/>
      <c r="S2715" s="8"/>
      <c r="T2715" s="9"/>
      <c r="U2715" s="51"/>
      <c r="V2715" s="1"/>
      <c r="W2715" s="1"/>
      <c r="X2715" s="1"/>
      <c r="Y2715" s="1"/>
      <c r="Z2715" s="1"/>
      <c r="AA2715" s="1"/>
      <c r="AB2715" s="1"/>
      <c r="AC2715" s="1"/>
      <c r="AD2715" s="1"/>
      <c r="AE2715" s="1"/>
    </row>
    <row r="2716" spans="1:31">
      <c r="A2716" s="1"/>
      <c r="B2716" s="31">
        <f t="shared" si="1898"/>
        <v>2007</v>
      </c>
      <c r="C2716" s="43">
        <f t="shared" si="1906"/>
        <v>2107</v>
      </c>
      <c r="D2716" s="44"/>
      <c r="E2716" s="45">
        <f t="shared" si="1907"/>
        <v>58684</v>
      </c>
      <c r="F2716" s="45">
        <f t="shared" si="1907"/>
        <v>53974</v>
      </c>
      <c r="G2716" s="45">
        <f t="shared" si="1907"/>
        <v>0</v>
      </c>
      <c r="H2716" s="45">
        <f t="shared" si="1907"/>
        <v>274259350</v>
      </c>
      <c r="I2716" s="44">
        <f t="shared" si="1907"/>
        <v>253397095</v>
      </c>
      <c r="J2716" s="44"/>
      <c r="K2716" s="75">
        <f t="shared" si="1908"/>
        <v>4388667</v>
      </c>
      <c r="L2716" s="36">
        <f t="shared" si="1909"/>
        <v>206.58689165594018</v>
      </c>
      <c r="M2716" s="28">
        <f t="shared" si="1910"/>
        <v>67.256305207636615</v>
      </c>
      <c r="N2716" s="37">
        <f t="shared" si="1911"/>
        <v>12.9076794935165</v>
      </c>
      <c r="O2716" s="29">
        <f t="shared" si="1912"/>
        <v>4673.49447890396</v>
      </c>
      <c r="P2716" s="30">
        <f t="shared" si="1913"/>
        <v>74.784728375707175</v>
      </c>
      <c r="Q2716" s="8"/>
      <c r="R2716" s="8"/>
      <c r="S2716" s="8"/>
      <c r="T2716" s="9"/>
      <c r="U2716" s="51"/>
      <c r="V2716" s="1"/>
      <c r="W2716" s="1"/>
      <c r="X2716" s="1"/>
      <c r="Y2716" s="1"/>
      <c r="Z2716" s="1"/>
      <c r="AA2716" s="1"/>
      <c r="AB2716" s="1"/>
      <c r="AC2716" s="1"/>
      <c r="AD2716" s="1"/>
      <c r="AE2716" s="1"/>
    </row>
    <row r="2717" spans="1:31">
      <c r="A2717" s="1"/>
      <c r="B2717" s="31">
        <f t="shared" si="1898"/>
        <v>2008</v>
      </c>
      <c r="C2717" s="43">
        <f t="shared" si="1906"/>
        <v>1974</v>
      </c>
      <c r="D2717" s="44"/>
      <c r="E2717" s="45">
        <f t="shared" si="1907"/>
        <v>42605</v>
      </c>
      <c r="F2717" s="45">
        <f t="shared" si="1907"/>
        <v>34943</v>
      </c>
      <c r="G2717" s="45">
        <f t="shared" si="1907"/>
        <v>0</v>
      </c>
      <c r="H2717" s="45">
        <f t="shared" si="1907"/>
        <v>203069515</v>
      </c>
      <c r="I2717" s="44">
        <f t="shared" si="1907"/>
        <v>167351630</v>
      </c>
      <c r="J2717" s="44"/>
      <c r="K2717" s="75">
        <f t="shared" si="1908"/>
        <v>3125734</v>
      </c>
      <c r="L2717" s="36">
        <f t="shared" si="1909"/>
        <v>214.76656084513272</v>
      </c>
      <c r="M2717" s="28">
        <f t="shared" si="1910"/>
        <v>69.919273429270234</v>
      </c>
      <c r="N2717" s="37">
        <f t="shared" si="1911"/>
        <v>3.9594328195882609</v>
      </c>
      <c r="O2717" s="29">
        <f t="shared" si="1912"/>
        <v>4766.330595000587</v>
      </c>
      <c r="P2717" s="30">
        <f t="shared" si="1913"/>
        <v>73.365426593122876</v>
      </c>
      <c r="Q2717" s="8"/>
      <c r="R2717" s="8"/>
      <c r="S2717" s="8"/>
      <c r="T2717" s="9"/>
      <c r="U2717" s="51"/>
      <c r="V2717" s="1"/>
      <c r="W2717" s="1"/>
      <c r="X2717" s="1"/>
      <c r="Y2717" s="1"/>
      <c r="Z2717" s="1"/>
      <c r="AA2717" s="1"/>
      <c r="AB2717" s="1"/>
      <c r="AC2717" s="1"/>
      <c r="AD2717" s="1"/>
      <c r="AE2717" s="1"/>
    </row>
    <row r="2718" spans="1:31">
      <c r="A2718" s="1"/>
      <c r="B2718" s="31">
        <f t="shared" si="1898"/>
        <v>2009</v>
      </c>
      <c r="C2718" s="43">
        <f t="shared" si="1906"/>
        <v>1618</v>
      </c>
      <c r="D2718" s="44"/>
      <c r="E2718" s="45">
        <f t="shared" si="1907"/>
        <v>36251</v>
      </c>
      <c r="F2718" s="45">
        <f t="shared" si="1907"/>
        <v>32534</v>
      </c>
      <c r="G2718" s="45">
        <f t="shared" si="1907"/>
        <v>0</v>
      </c>
      <c r="H2718" s="45">
        <f t="shared" si="1907"/>
        <v>159614359</v>
      </c>
      <c r="I2718" s="44">
        <f t="shared" si="1907"/>
        <v>142018829</v>
      </c>
      <c r="J2718" s="44"/>
      <c r="K2718" s="75">
        <f t="shared" si="1908"/>
        <v>2511727</v>
      </c>
      <c r="L2718" s="36">
        <f t="shared" si="1909"/>
        <v>210.07456451080074</v>
      </c>
      <c r="M2718" s="28">
        <f t="shared" si="1910"/>
        <v>68.391749901685998</v>
      </c>
      <c r="N2718" s="37">
        <f t="shared" si="1911"/>
        <v>-2.184695939567312</v>
      </c>
      <c r="O2718" s="29">
        <f t="shared" si="1912"/>
        <v>4403.0332680477777</v>
      </c>
      <c r="P2718" s="30">
        <f t="shared" si="1913"/>
        <v>69.287109321122173</v>
      </c>
      <c r="Q2718" s="8"/>
      <c r="R2718" s="8"/>
      <c r="S2718" s="8"/>
      <c r="T2718" s="9"/>
      <c r="U2718" s="51"/>
      <c r="V2718" s="1"/>
      <c r="W2718" s="1"/>
      <c r="X2718" s="1"/>
      <c r="Y2718" s="1"/>
      <c r="Z2718" s="1"/>
      <c r="AA2718" s="1"/>
      <c r="AB2718" s="1"/>
      <c r="AC2718" s="1"/>
      <c r="AD2718" s="1"/>
      <c r="AE2718" s="1"/>
    </row>
    <row r="2719" spans="1:31">
      <c r="A2719" s="1"/>
      <c r="B2719" s="31">
        <f t="shared" si="1898"/>
        <v>2010</v>
      </c>
      <c r="C2719" s="43">
        <f t="shared" si="1906"/>
        <v>1831</v>
      </c>
      <c r="D2719" s="44"/>
      <c r="E2719" s="45">
        <f t="shared" si="1907"/>
        <v>43469</v>
      </c>
      <c r="F2719" s="45">
        <f t="shared" si="1907"/>
        <v>40543</v>
      </c>
      <c r="G2719" s="45">
        <f t="shared" si="1907"/>
        <v>0</v>
      </c>
      <c r="H2719" s="45">
        <f t="shared" si="1907"/>
        <v>199957669</v>
      </c>
      <c r="I2719" s="44">
        <f t="shared" si="1907"/>
        <v>186352961</v>
      </c>
      <c r="J2719" s="44"/>
      <c r="K2719" s="75">
        <f t="shared" si="1908"/>
        <v>3040019</v>
      </c>
      <c r="L2719" s="36">
        <f t="shared" si="1909"/>
        <v>217.43813542837069</v>
      </c>
      <c r="M2719" s="28">
        <f t="shared" si="1910"/>
        <v>70.789029656855405</v>
      </c>
      <c r="N2719" s="37">
        <f t="shared" si="1911"/>
        <v>3.5052177471924995</v>
      </c>
      <c r="O2719" s="29">
        <f t="shared" si="1912"/>
        <v>4600.0061883181115</v>
      </c>
      <c r="P2719" s="30">
        <f t="shared" si="1913"/>
        <v>69.935333225977132</v>
      </c>
      <c r="Q2719" s="8"/>
      <c r="R2719" s="8"/>
      <c r="S2719" s="8"/>
      <c r="T2719" s="9"/>
      <c r="U2719" s="51"/>
      <c r="V2719" s="1"/>
      <c r="W2719" s="1"/>
      <c r="X2719" s="1"/>
      <c r="Y2719" s="1"/>
      <c r="Z2719" s="1"/>
      <c r="AA2719" s="1"/>
      <c r="AB2719" s="1"/>
      <c r="AC2719" s="1"/>
      <c r="AD2719" s="1"/>
      <c r="AE2719" s="1"/>
    </row>
    <row r="2720" spans="1:31">
      <c r="A2720" s="1"/>
      <c r="B2720" s="31">
        <f t="shared" si="1898"/>
        <v>2011</v>
      </c>
      <c r="C2720" s="43">
        <f t="shared" si="1906"/>
        <v>1821</v>
      </c>
      <c r="D2720" s="44"/>
      <c r="E2720" s="45">
        <f t="shared" ref="E2720:I2729" si="1914">E1040+E2090+E2265+E2615+E2650</f>
        <v>40559</v>
      </c>
      <c r="F2720" s="45">
        <f t="shared" si="1914"/>
        <v>36889</v>
      </c>
      <c r="G2720" s="45">
        <f t="shared" si="1914"/>
        <v>0</v>
      </c>
      <c r="H2720" s="45">
        <f t="shared" si="1914"/>
        <v>186498636</v>
      </c>
      <c r="I2720" s="44">
        <f t="shared" si="1914"/>
        <v>170465693</v>
      </c>
      <c r="J2720" s="44"/>
      <c r="K2720" s="75">
        <f t="shared" si="1908"/>
        <v>2804148</v>
      </c>
      <c r="L2720" s="36">
        <f t="shared" si="1909"/>
        <v>219.8612416021123</v>
      </c>
      <c r="M2720" s="28">
        <f t="shared" si="1910"/>
        <v>71.577894657269326</v>
      </c>
      <c r="N2720" s="37">
        <f t="shared" si="1911"/>
        <v>1.1143887749809391</v>
      </c>
      <c r="O2720" s="29">
        <f t="shared" si="1912"/>
        <v>4598.2059715476216</v>
      </c>
      <c r="P2720" s="30">
        <f t="shared" si="1913"/>
        <v>69.13750339012303</v>
      </c>
      <c r="Q2720" s="8"/>
      <c r="R2720" s="8"/>
      <c r="S2720" s="8"/>
      <c r="T2720" s="9"/>
      <c r="U2720" s="51"/>
      <c r="V2720" s="1"/>
      <c r="W2720" s="1"/>
      <c r="X2720" s="1"/>
      <c r="Y2720" s="1"/>
      <c r="Z2720" s="1"/>
      <c r="AA2720" s="1"/>
      <c r="AB2720" s="1"/>
      <c r="AC2720" s="1"/>
      <c r="AD2720" s="1"/>
      <c r="AE2720" s="1"/>
    </row>
    <row r="2721" spans="1:31">
      <c r="A2721" s="1"/>
      <c r="B2721" s="31">
        <f t="shared" si="1898"/>
        <v>2012</v>
      </c>
      <c r="C2721" s="43">
        <f t="shared" si="1906"/>
        <v>1940</v>
      </c>
      <c r="D2721" s="44"/>
      <c r="E2721" s="45">
        <f t="shared" si="1914"/>
        <v>39664</v>
      </c>
      <c r="F2721" s="45">
        <f t="shared" si="1914"/>
        <v>36843</v>
      </c>
      <c r="G2721" s="45">
        <f t="shared" si="1914"/>
        <v>0</v>
      </c>
      <c r="H2721" s="45">
        <f t="shared" si="1914"/>
        <v>180349016</v>
      </c>
      <c r="I2721" s="44">
        <f t="shared" si="1914"/>
        <v>167813873</v>
      </c>
      <c r="J2721" s="44"/>
      <c r="K2721" s="75">
        <f t="shared" si="1908"/>
        <v>2750802</v>
      </c>
      <c r="L2721" s="36">
        <f t="shared" ref="L2721" si="1915">IF(H2721=0,0,H2721/K2721*3.30578)</f>
        <v>216.73467232918981</v>
      </c>
      <c r="M2721" s="28">
        <f t="shared" si="1910"/>
        <v>70.56001062993856</v>
      </c>
      <c r="N2721" s="37">
        <f t="shared" ref="N2721" si="1916">IF(L2720=0,"     －",IF(L2721=0,"     －",(L2721-L2720)/L2720*100))</f>
        <v>-1.4220647760102785</v>
      </c>
      <c r="O2721" s="29">
        <f t="shared" ref="O2721" si="1917">IF(H2721=0,0,H2721/E2721)</f>
        <v>4546.9195240016134</v>
      </c>
      <c r="P2721" s="30">
        <f t="shared" ref="P2721" si="1918">IF(K2721=0,0,K2721/E2721)</f>
        <v>69.352611940298502</v>
      </c>
      <c r="Q2721" s="8"/>
      <c r="R2721" s="8"/>
      <c r="S2721" s="8"/>
      <c r="T2721" s="9"/>
      <c r="U2721" s="5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</row>
    <row r="2722" spans="1:31">
      <c r="A2722" s="1"/>
      <c r="B2722" s="31">
        <f t="shared" si="1898"/>
        <v>2013</v>
      </c>
      <c r="C2722" s="43">
        <f t="shared" si="1906"/>
        <v>2013</v>
      </c>
      <c r="D2722" s="44"/>
      <c r="E2722" s="45">
        <f t="shared" si="1914"/>
        <v>44505</v>
      </c>
      <c r="F2722" s="45">
        <f t="shared" si="1914"/>
        <v>42201</v>
      </c>
      <c r="G2722" s="45">
        <f t="shared" si="1914"/>
        <v>0</v>
      </c>
      <c r="H2722" s="45">
        <f t="shared" si="1914"/>
        <v>221292990</v>
      </c>
      <c r="I2722" s="44">
        <f t="shared" si="1914"/>
        <v>211101479</v>
      </c>
      <c r="J2722" s="44"/>
      <c r="K2722" s="75">
        <f t="shared" si="1908"/>
        <v>3121727</v>
      </c>
      <c r="L2722" s="36">
        <f t="shared" ref="L2722" si="1919">IF(H2722=0,0,H2722/K2722*3.30578)</f>
        <v>234.34013944275077</v>
      </c>
      <c r="M2722" s="28">
        <f t="shared" ref="M2722" si="1920">IF(L$2699=0,0,L2722/L$2699*100)</f>
        <v>76.291636000848769</v>
      </c>
      <c r="N2722" s="37">
        <f t="shared" ref="N2722" si="1921">IF(L2721=0,"     －",IF(L2722=0,"     －",(L2722-L2721)/L2721*100))</f>
        <v>8.1230506057751146</v>
      </c>
      <c r="O2722" s="29">
        <f t="shared" ref="O2722" si="1922">IF(H2722=0,0,H2722/E2722)</f>
        <v>4972.3174924165824</v>
      </c>
      <c r="P2722" s="30">
        <f t="shared" ref="P2722" si="1923">IF(K2722=0,0,K2722/E2722)</f>
        <v>70.143287271093129</v>
      </c>
      <c r="Q2722" s="8"/>
      <c r="R2722" s="8"/>
      <c r="S2722" s="8"/>
      <c r="T2722" s="9"/>
      <c r="U2722" s="5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</row>
    <row r="2723" spans="1:31">
      <c r="A2723" s="1"/>
      <c r="B2723" s="31">
        <f t="shared" si="1898"/>
        <v>2014</v>
      </c>
      <c r="C2723" s="43">
        <f t="shared" si="1906"/>
        <v>1512</v>
      </c>
      <c r="D2723" s="44"/>
      <c r="E2723" s="45">
        <f t="shared" si="1914"/>
        <v>33779</v>
      </c>
      <c r="F2723" s="44">
        <f t="shared" si="1914"/>
        <v>31784</v>
      </c>
      <c r="G2723" s="44">
        <f t="shared" si="1914"/>
        <v>0</v>
      </c>
      <c r="H2723" s="45">
        <f t="shared" si="1914"/>
        <v>174627644</v>
      </c>
      <c r="I2723" s="44">
        <f t="shared" si="1914"/>
        <v>165569923</v>
      </c>
      <c r="J2723" s="44"/>
      <c r="K2723" s="75">
        <f t="shared" si="1908"/>
        <v>2383807.5</v>
      </c>
      <c r="L2723" s="36">
        <f t="shared" ref="L2723" si="1924">IF(H2723=0,0,H2723/K2723*3.30578)</f>
        <v>242.16744556023085</v>
      </c>
      <c r="M2723" s="28">
        <f t="shared" ref="M2723" si="1925">IF(L$2699=0,0,L2723/L$2699*100)</f>
        <v>78.839889111058653</v>
      </c>
      <c r="N2723" s="37">
        <f t="shared" ref="N2723" si="1926">IF(L2722=0,"     －",IF(L2723=0,"     －",(L2723-L2722)/L2722*100))</f>
        <v>3.3401474182327551</v>
      </c>
      <c r="O2723" s="80">
        <f t="shared" ref="O2723" si="1927">IF(H2723=0,0,H2723/E2723)</f>
        <v>5169.7102933775423</v>
      </c>
      <c r="P2723" s="30">
        <f t="shared" ref="P2723" si="1928">IF(K2723=0,0,K2723/E2723)</f>
        <v>70.570694810385149</v>
      </c>
      <c r="Q2723" s="8"/>
      <c r="R2723" s="8"/>
      <c r="S2723" s="8"/>
      <c r="T2723" s="9"/>
      <c r="U2723" s="5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</row>
    <row r="2724" spans="1:31">
      <c r="A2724" s="1"/>
      <c r="B2724" s="31">
        <f t="shared" si="1898"/>
        <v>2015</v>
      </c>
      <c r="C2724" s="43">
        <f t="shared" si="1906"/>
        <v>1541</v>
      </c>
      <c r="D2724" s="44"/>
      <c r="E2724" s="45">
        <f t="shared" si="1914"/>
        <v>32743</v>
      </c>
      <c r="F2724" s="44">
        <f t="shared" si="1914"/>
        <v>30890</v>
      </c>
      <c r="G2724" s="44">
        <f t="shared" si="1914"/>
        <v>0</v>
      </c>
      <c r="H2724" s="45">
        <f t="shared" si="1914"/>
        <v>188295956</v>
      </c>
      <c r="I2724" s="44">
        <f t="shared" si="1914"/>
        <v>179157051</v>
      </c>
      <c r="J2724" s="44"/>
      <c r="K2724" s="75">
        <f t="shared" si="1908"/>
        <v>2285862</v>
      </c>
      <c r="L2724" s="36">
        <f t="shared" ref="L2724" si="1929">IF(H2724=0,0,H2724/K2724*3.30578)</f>
        <v>272.31084178558461</v>
      </c>
      <c r="M2724" s="28">
        <f t="shared" ref="M2724" si="1930">IF(L$2699=0,0,L2724/L$2699*100)</f>
        <v>88.653355204074529</v>
      </c>
      <c r="N2724" s="37">
        <f t="shared" ref="N2724" si="1931">IF(L2723=0,"     －",IF(L2724=0,"     －",(L2724-L2723)/L2723*100))</f>
        <v>12.44733624522485</v>
      </c>
      <c r="O2724" s="80">
        <f t="shared" ref="O2724" si="1932">IF(H2724=0,0,H2724/E2724)</f>
        <v>5750.7240020767795</v>
      </c>
      <c r="P2724" s="30">
        <f t="shared" ref="P2724" si="1933">IF(K2724=0,0,K2724/E2724)</f>
        <v>69.812234676113974</v>
      </c>
      <c r="Q2724" s="8"/>
      <c r="R2724" s="8"/>
      <c r="S2724" s="8"/>
      <c r="T2724" s="9"/>
      <c r="U2724" s="5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</row>
    <row r="2725" spans="1:31">
      <c r="A2725" s="1"/>
      <c r="B2725" s="31">
        <f t="shared" si="1898"/>
        <v>2016</v>
      </c>
      <c r="C2725" s="43">
        <f t="shared" si="1906"/>
        <v>1656</v>
      </c>
      <c r="D2725" s="44"/>
      <c r="E2725" s="45">
        <f t="shared" si="1914"/>
        <v>28898</v>
      </c>
      <c r="F2725" s="44">
        <f t="shared" si="1914"/>
        <v>26370</v>
      </c>
      <c r="G2725" s="44">
        <f t="shared" si="1914"/>
        <v>0</v>
      </c>
      <c r="H2725" s="45">
        <f t="shared" si="1914"/>
        <v>164855616</v>
      </c>
      <c r="I2725" s="44">
        <f t="shared" si="1914"/>
        <v>151763090</v>
      </c>
      <c r="J2725" s="44"/>
      <c r="K2725" s="75">
        <f t="shared" si="1908"/>
        <v>1992730</v>
      </c>
      <c r="L2725" s="36">
        <f t="shared" ref="L2725" si="1934">IF(H2725=0,0,H2725/K2725*3.30578)</f>
        <v>273.48230731733855</v>
      </c>
      <c r="M2725" s="28">
        <f t="shared" ref="M2725" si="1935">IF(L$2699=0,0,L2725/L$2699*100)</f>
        <v>89.03473682375197</v>
      </c>
      <c r="N2725" s="37">
        <f t="shared" ref="N2725" si="1936">IF(L2724=0,"     －",IF(L2725=0,"     －",(L2725-L2724)/L2724*100))</f>
        <v>0.43019423100176846</v>
      </c>
      <c r="O2725" s="80">
        <f t="shared" ref="O2725" si="1937">IF(H2725=0,0,H2725/E2725)</f>
        <v>5704.7413661845112</v>
      </c>
      <c r="P2725" s="30">
        <f t="shared" ref="P2725" si="1938">IF(K2725=0,0,K2725/E2725)</f>
        <v>68.957367291854112</v>
      </c>
      <c r="Q2725" s="8"/>
      <c r="R2725" s="8"/>
      <c r="S2725" s="8"/>
      <c r="T2725" s="9"/>
      <c r="U2725" s="5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</row>
    <row r="2726" spans="1:31">
      <c r="A2726" s="1"/>
      <c r="B2726" s="31">
        <f t="shared" si="1898"/>
        <v>2017</v>
      </c>
      <c r="C2726" s="43">
        <f t="shared" si="1906"/>
        <v>1802</v>
      </c>
      <c r="D2726" s="44"/>
      <c r="E2726" s="45">
        <f t="shared" si="1914"/>
        <v>29370</v>
      </c>
      <c r="F2726" s="44">
        <f t="shared" si="1914"/>
        <v>27001</v>
      </c>
      <c r="G2726" s="44">
        <f t="shared" si="1914"/>
        <v>0</v>
      </c>
      <c r="H2726" s="45">
        <f t="shared" si="1914"/>
        <v>177430760</v>
      </c>
      <c r="I2726" s="44">
        <f t="shared" si="1914"/>
        <v>163949281</v>
      </c>
      <c r="J2726" s="44"/>
      <c r="K2726" s="75">
        <f t="shared" si="1908"/>
        <v>2012314</v>
      </c>
      <c r="L2726" s="36">
        <f t="shared" ref="L2726" si="1939">IF(H2726=0,0,H2726/K2726*3.30578)</f>
        <v>291.47889335004379</v>
      </c>
      <c r="M2726" s="28">
        <f t="shared" ref="M2726" si="1940">IF(L$2699=0,0,L2726/L$2699*100)</f>
        <v>94.893694636655923</v>
      </c>
      <c r="N2726" s="37">
        <f t="shared" ref="N2726" si="1941">IF(L2725=0,"     －",IF(L2726=0,"     －",(L2726-L2725)/L2725*100))</f>
        <v>6.5805302760674316</v>
      </c>
      <c r="O2726" s="80">
        <f t="shared" ref="O2726" si="1942">IF(H2726=0,0,H2726/E2726)</f>
        <v>6041.2243786176368</v>
      </c>
      <c r="P2726" s="30">
        <f t="shared" ref="P2726" si="1943">IF(K2726=0,0,K2726/E2726)</f>
        <v>68.515968675519233</v>
      </c>
      <c r="Q2726" s="8"/>
      <c r="R2726" s="8"/>
      <c r="S2726" s="8"/>
      <c r="T2726" s="9"/>
      <c r="U2726" s="5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</row>
    <row r="2727" spans="1:31">
      <c r="A2727" s="1"/>
      <c r="B2727" s="31">
        <f t="shared" si="1898"/>
        <v>2018</v>
      </c>
      <c r="C2727" s="43">
        <f t="shared" si="1906"/>
        <v>1820</v>
      </c>
      <c r="D2727" s="82"/>
      <c r="E2727" s="45">
        <f t="shared" si="1914"/>
        <v>27742</v>
      </c>
      <c r="F2727" s="82">
        <f t="shared" si="1914"/>
        <v>24778</v>
      </c>
      <c r="G2727" s="82">
        <f t="shared" si="1914"/>
        <v>0</v>
      </c>
      <c r="H2727" s="45">
        <f t="shared" si="1914"/>
        <v>165385487</v>
      </c>
      <c r="I2727" s="82">
        <f t="shared" si="1914"/>
        <v>147913828</v>
      </c>
      <c r="J2727" s="82"/>
      <c r="K2727" s="75">
        <f t="shared" si="1908"/>
        <v>1860162</v>
      </c>
      <c r="L2727" s="83">
        <f t="shared" ref="L2727" si="1944">IF(H2727=0,0,H2727/K2727*3.30578)</f>
        <v>293.9142048998205</v>
      </c>
      <c r="M2727" s="28">
        <f t="shared" ref="M2727" si="1945">IF(L$2699=0,0,L2727/L$2699*100)</f>
        <v>95.686533212010687</v>
      </c>
      <c r="N2727" s="84">
        <f t="shared" ref="N2727" si="1946">IF(L2726=0,"     －",IF(L2727=0,"     －",(L2727-L2726)/L2726*100))</f>
        <v>0.83550185119307796</v>
      </c>
      <c r="O2727" s="80">
        <f t="shared" ref="O2727" si="1947">IF(H2727=0,0,H2727/E2727)</f>
        <v>5961.5560161487992</v>
      </c>
      <c r="P2727" s="30">
        <f t="shared" ref="P2727" si="1948">IF(K2727=0,0,K2727/E2727)</f>
        <v>67.052195227452955</v>
      </c>
      <c r="Q2727" s="8"/>
      <c r="R2727" s="8"/>
      <c r="S2727" s="8"/>
      <c r="T2727" s="9"/>
      <c r="U2727" s="5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</row>
    <row r="2728" spans="1:31">
      <c r="A2728" s="1"/>
      <c r="B2728" s="31">
        <f t="shared" si="1898"/>
        <v>2019</v>
      </c>
      <c r="C2728" s="43">
        <f t="shared" si="1906"/>
        <v>1951</v>
      </c>
      <c r="D2728" s="82"/>
      <c r="E2728" s="45">
        <f t="shared" si="1914"/>
        <v>29790</v>
      </c>
      <c r="F2728" s="82">
        <f t="shared" si="1914"/>
        <v>26868</v>
      </c>
      <c r="G2728" s="82">
        <f t="shared" si="1914"/>
        <v>0</v>
      </c>
      <c r="H2728" s="45">
        <f t="shared" si="1914"/>
        <v>181207733</v>
      </c>
      <c r="I2728" s="82">
        <f t="shared" si="1914"/>
        <v>164771509</v>
      </c>
      <c r="J2728" s="82"/>
      <c r="K2728" s="75">
        <f t="shared" si="1908"/>
        <v>1993924</v>
      </c>
      <c r="L2728" s="83">
        <f t="shared" ref="L2728" si="1949">IF(H2728=0,0,H2728/K2728*3.30578)</f>
        <v>300.42915356690622</v>
      </c>
      <c r="M2728" s="28">
        <f t="shared" ref="M2728" si="1950">IF(L$2699=0,0,L2728/L$2699*100)</f>
        <v>97.807536013559954</v>
      </c>
      <c r="N2728" s="84">
        <f t="shared" ref="N2728" si="1951">IF(L2727=0,"     －",IF(L2728=0,"     －",(L2728-L2727)/L2727*100))</f>
        <v>2.2166157873541068</v>
      </c>
      <c r="O2728" s="80">
        <f t="shared" ref="O2728" si="1952">IF(H2728=0,0,H2728/E2728)</f>
        <v>6082.837630077207</v>
      </c>
      <c r="P2728" s="30">
        <f t="shared" ref="P2728" si="1953">IF(K2728=0,0,K2728/E2728)</f>
        <v>66.932661967103058</v>
      </c>
      <c r="Q2728" s="8"/>
      <c r="R2728" s="8"/>
      <c r="S2728" s="8"/>
      <c r="T2728" s="9"/>
      <c r="U2728" s="5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</row>
    <row r="2729" spans="1:31">
      <c r="A2729" s="1"/>
      <c r="B2729" s="31">
        <f t="shared" si="1898"/>
        <v>2020</v>
      </c>
      <c r="C2729" s="43">
        <f t="shared" si="1906"/>
        <v>1354</v>
      </c>
      <c r="D2729" s="82"/>
      <c r="E2729" s="45">
        <f t="shared" si="1914"/>
        <v>20120</v>
      </c>
      <c r="F2729" s="82">
        <f t="shared" si="1914"/>
        <v>18003</v>
      </c>
      <c r="G2729" s="82">
        <f t="shared" si="1914"/>
        <v>0</v>
      </c>
      <c r="H2729" s="45">
        <f t="shared" si="1914"/>
        <v>128485966</v>
      </c>
      <c r="I2729" s="82">
        <f t="shared" si="1914"/>
        <v>115340503</v>
      </c>
      <c r="J2729" s="82"/>
      <c r="K2729" s="75">
        <f t="shared" si="1908"/>
        <v>1348995</v>
      </c>
      <c r="L2729" s="83">
        <f t="shared" ref="L2729" si="1954">IF(H2729=0,0,H2729/K2729*3.30578)</f>
        <v>314.86131281693406</v>
      </c>
      <c r="M2729" s="28">
        <f t="shared" ref="M2729" si="1955">IF(L$2699=0,0,L2729/L$2699*100)</f>
        <v>102.50606116946219</v>
      </c>
      <c r="N2729" s="84">
        <f t="shared" ref="N2729" si="1956">IF(L2728=0,"     －",IF(L2729=0,"     －",(L2729-L2728)/L2728*100))</f>
        <v>4.8038477886313933</v>
      </c>
      <c r="O2729" s="80">
        <f t="shared" ref="O2729" si="1957">IF(H2729=0,0,H2729/E2729)</f>
        <v>6385.9824055666004</v>
      </c>
      <c r="P2729" s="30">
        <f t="shared" ref="P2729" si="1958">IF(K2729=0,0,K2729/E2729)</f>
        <v>67.047465208747511</v>
      </c>
      <c r="Q2729" s="8"/>
      <c r="R2729" s="8"/>
      <c r="S2729" s="8"/>
      <c r="T2729" s="9"/>
      <c r="U2729" s="5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</row>
    <row r="2730" spans="1:31">
      <c r="A2730" s="1"/>
      <c r="B2730" s="31">
        <f t="shared" si="1898"/>
        <v>2021</v>
      </c>
      <c r="C2730" s="43">
        <f t="shared" si="1906"/>
        <v>1509</v>
      </c>
      <c r="D2730" s="82"/>
      <c r="E2730" s="45">
        <f t="shared" ref="E2730:I2733" si="1959">E1050+E2100+E2275+E2625+E2660</f>
        <v>25370</v>
      </c>
      <c r="F2730" s="82">
        <f t="shared" si="1959"/>
        <v>23931</v>
      </c>
      <c r="G2730" s="82">
        <f t="shared" si="1959"/>
        <v>0</v>
      </c>
      <c r="H2730" s="45">
        <f t="shared" si="1959"/>
        <v>168728329</v>
      </c>
      <c r="I2730" s="82">
        <f t="shared" si="1959"/>
        <v>159791342</v>
      </c>
      <c r="J2730" s="82"/>
      <c r="K2730" s="75">
        <f t="shared" si="1908"/>
        <v>1700286</v>
      </c>
      <c r="L2730" s="83">
        <f t="shared" ref="L2730" si="1960">IF(H2730=0,0,H2730/K2730*3.30578)</f>
        <v>328.04994891542952</v>
      </c>
      <c r="M2730" s="28">
        <f t="shared" ref="M2730" si="1961">IF(L$2699=0,0,L2730/L$2699*100)</f>
        <v>106.79974566997809</v>
      </c>
      <c r="N2730" s="84">
        <f t="shared" ref="N2730" si="1962">IF(L2729=0,"     －",IF(L2730=0,"     －",(L2730-L2729)/L2729*100))</f>
        <v>4.1887127956439576</v>
      </c>
      <c r="O2730" s="80">
        <f t="shared" ref="O2730" si="1963">IF(H2730=0,0,H2730/E2730)</f>
        <v>6650.7027591643673</v>
      </c>
      <c r="P2730" s="30">
        <f t="shared" ref="P2730" si="1964">IF(K2730=0,0,K2730/E2730)</f>
        <v>67.019550650374455</v>
      </c>
      <c r="Q2730" s="8"/>
      <c r="R2730" s="8"/>
      <c r="S2730" s="8"/>
      <c r="T2730" s="9"/>
      <c r="U2730" s="5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</row>
    <row r="2731" spans="1:31">
      <c r="A2731" s="1"/>
      <c r="B2731" s="31">
        <f t="shared" si="1898"/>
        <v>2022</v>
      </c>
      <c r="C2731" s="43">
        <f t="shared" si="1906"/>
        <v>1348</v>
      </c>
      <c r="D2731" s="82"/>
      <c r="E2731" s="45">
        <f t="shared" si="1959"/>
        <v>23597</v>
      </c>
      <c r="F2731" s="82">
        <f t="shared" si="1959"/>
        <v>22227</v>
      </c>
      <c r="G2731" s="82">
        <f t="shared" si="1959"/>
        <v>0</v>
      </c>
      <c r="H2731" s="45">
        <f t="shared" si="1959"/>
        <v>157483670</v>
      </c>
      <c r="I2731" s="82">
        <f t="shared" si="1959"/>
        <v>149291980</v>
      </c>
      <c r="J2731" s="82"/>
      <c r="K2731" s="75">
        <f t="shared" si="1908"/>
        <v>1566585</v>
      </c>
      <c r="L2731" s="83">
        <f t="shared" ref="L2731" si="1965">IF(H2731=0,0,H2731/K2731*3.30578)</f>
        <v>332.3192591609137</v>
      </c>
      <c r="M2731" s="28">
        <f t="shared" ref="M2731" si="1966">IF(L$2699=0,0,L2731/L$2699*100)</f>
        <v>108.18965976663135</v>
      </c>
      <c r="N2731" s="84">
        <f t="shared" ref="N2731" si="1967">IF(L2730=0,"     －",IF(L2731=0,"     －",(L2731-L2730)/L2730*100))</f>
        <v>1.3014207926564243</v>
      </c>
      <c r="O2731" s="80">
        <f t="shared" ref="O2731" si="1968">IF(H2731=0,0,H2731/E2731)</f>
        <v>6673.8852396491084</v>
      </c>
      <c r="P2731" s="30">
        <f t="shared" ref="P2731" si="1969">IF(K2731=0,0,K2731/E2731)</f>
        <v>66.389159638937159</v>
      </c>
      <c r="Q2731" s="8"/>
      <c r="R2731" s="8"/>
      <c r="S2731" s="8"/>
      <c r="T2731" s="9"/>
      <c r="U2731" s="5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</row>
    <row r="2732" spans="1:31">
      <c r="A2732" s="1"/>
      <c r="B2732" s="31">
        <f t="shared" si="1898"/>
        <v>2023</v>
      </c>
      <c r="C2732" s="43">
        <f t="shared" si="1906"/>
        <v>1280</v>
      </c>
      <c r="D2732" s="82"/>
      <c r="E2732" s="45">
        <f t="shared" si="1959"/>
        <v>22685</v>
      </c>
      <c r="F2732" s="82">
        <f t="shared" si="1959"/>
        <v>21299</v>
      </c>
      <c r="G2732" s="82">
        <f t="shared" si="1959"/>
        <v>0</v>
      </c>
      <c r="H2732" s="45">
        <f t="shared" si="1959"/>
        <v>187643565</v>
      </c>
      <c r="I2732" s="82">
        <f t="shared" si="1959"/>
        <v>178995755</v>
      </c>
      <c r="J2732" s="82"/>
      <c r="K2732" s="75">
        <f t="shared" si="1908"/>
        <v>1513280</v>
      </c>
      <c r="L2732" s="83">
        <f t="shared" ref="L2732" si="1970">IF(H2732=0,0,H2732/K2732*3.30578)</f>
        <v>409.90982786113608</v>
      </c>
      <c r="M2732" s="28">
        <f t="shared" ref="M2732" si="1971">IF(L$2699=0,0,L2732/L$2699*100)</f>
        <v>133.44999902584885</v>
      </c>
      <c r="N2732" s="84">
        <f t="shared" ref="N2732" si="1972">IF(L2731=0,"     －",IF(L2732=0,"     －",(L2732-L2731)/L2731*100))</f>
        <v>23.348201032986754</v>
      </c>
      <c r="O2732" s="80">
        <f t="shared" ref="O2732" si="1973">IF(H2732=0,0,H2732/E2732)</f>
        <v>8271.7022261406219</v>
      </c>
      <c r="P2732" s="30">
        <f t="shared" ref="P2732" si="1974">IF(K2732=0,0,K2732/E2732)</f>
        <v>66.708397619572409</v>
      </c>
      <c r="Q2732" s="8"/>
      <c r="R2732" s="8"/>
      <c r="S2732" s="8"/>
      <c r="T2732" s="9"/>
      <c r="U2732" s="5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</row>
    <row r="2733" spans="1:31" ht="14.25" thickBot="1">
      <c r="A2733" s="1"/>
      <c r="B2733" s="50">
        <f t="shared" si="1898"/>
        <v>2024</v>
      </c>
      <c r="C2733" s="47">
        <f t="shared" si="1906"/>
        <v>1235</v>
      </c>
      <c r="D2733" s="48"/>
      <c r="E2733" s="49">
        <f t="shared" si="1959"/>
        <v>17918</v>
      </c>
      <c r="F2733" s="48">
        <f t="shared" si="1959"/>
        <v>17000</v>
      </c>
      <c r="G2733" s="48">
        <f t="shared" si="1959"/>
        <v>0</v>
      </c>
      <c r="H2733" s="49">
        <f t="shared" si="1959"/>
        <v>146814783</v>
      </c>
      <c r="I2733" s="48">
        <f t="shared" si="1959"/>
        <v>140443647</v>
      </c>
      <c r="J2733" s="48"/>
      <c r="K2733" s="77">
        <f t="shared" si="1908"/>
        <v>1189609</v>
      </c>
      <c r="L2733" s="78">
        <f t="shared" ref="L2733" si="1975">IF(H2733=0,0,H2733/K2733*3.30578)</f>
        <v>407.98058298629212</v>
      </c>
      <c r="M2733" s="38">
        <f>IF(L$2699=0,0,L2733/L$2699*100)</f>
        <v>132.82191521528998</v>
      </c>
      <c r="N2733" s="39">
        <f t="shared" ref="N2733" si="1976">IF(L2732=0,"     －",IF(L2733=0,"     －",(L2733-L2732)/L2732*100))</f>
        <v>-0.47065104169630306</v>
      </c>
      <c r="O2733" s="79">
        <f t="shared" ref="O2733" si="1977">IF(H2733=0,0,H2733/E2733)</f>
        <v>8193.703705770733</v>
      </c>
      <c r="P2733" s="40">
        <f t="shared" ref="P2733" si="1978">IF(K2733=0,0,K2733/E2733)</f>
        <v>66.391840607210625</v>
      </c>
      <c r="Q2733" s="8"/>
      <c r="R2733" s="8"/>
      <c r="S2733" s="8"/>
      <c r="T2733" s="9"/>
      <c r="U2733" s="5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</row>
    <row r="2734" spans="1:31">
      <c r="A2734" s="1"/>
      <c r="B2734" s="1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</row>
    <row r="2735" spans="1:31">
      <c r="A2735" s="1"/>
      <c r="B2735" s="1" t="s">
        <v>117</v>
      </c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</row>
    <row r="2736" spans="1:31">
      <c r="A2736" s="1"/>
      <c r="B2736" s="1" t="s">
        <v>109</v>
      </c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</row>
    <row r="2737" spans="1:31">
      <c r="A2737" s="1"/>
      <c r="B2737" s="1" t="s">
        <v>121</v>
      </c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</row>
    <row r="2738" spans="1:31">
      <c r="A2738" s="1"/>
      <c r="B2738" s="1" t="s">
        <v>110</v>
      </c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</row>
    <row r="2739" spans="1:31">
      <c r="A2739" s="1"/>
      <c r="B2739" s="1" t="s">
        <v>111</v>
      </c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</row>
    <row r="2740" spans="1:31">
      <c r="A2740" s="1"/>
      <c r="B2740" s="1" t="s">
        <v>112</v>
      </c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</row>
    <row r="2741" spans="1:31">
      <c r="A2741" s="1"/>
      <c r="B2741" s="1" t="s">
        <v>113</v>
      </c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</row>
    <row r="2742" spans="1:31">
      <c r="A2742" s="1"/>
      <c r="B2742" s="1" t="s">
        <v>114</v>
      </c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  <c r="AC2742" s="1"/>
      <c r="AD2742" s="1"/>
      <c r="AE2742" s="1"/>
    </row>
    <row r="2743" spans="1:31">
      <c r="A2743" s="1"/>
      <c r="B2743" s="1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  <c r="AC2743" s="1"/>
      <c r="AD2743" s="1"/>
      <c r="AE2743" s="1"/>
    </row>
    <row r="2744" spans="1:31">
      <c r="A2744" s="1"/>
      <c r="B2744" s="1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  <c r="AC2744" s="1"/>
      <c r="AD2744" s="1"/>
      <c r="AE2744" s="1"/>
    </row>
    <row r="2745" spans="1:31">
      <c r="A2745" s="1"/>
      <c r="B2745" s="41" t="s">
        <v>115</v>
      </c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  <c r="AC2745" s="1"/>
      <c r="AD2745" s="1"/>
      <c r="AE2745" s="1"/>
    </row>
    <row r="2746" spans="1:31">
      <c r="A2746" s="1"/>
      <c r="B2746" s="42" t="s">
        <v>116</v>
      </c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  <c r="AC2746" s="1"/>
      <c r="AD2746" s="1"/>
      <c r="AE2746" s="1"/>
    </row>
    <row r="2747" spans="1:31">
      <c r="A2747" s="1"/>
      <c r="B2747" s="1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  <c r="AC2747" s="1"/>
      <c r="AD2747" s="1"/>
      <c r="AE2747" s="1"/>
    </row>
    <row r="2748" spans="1:31">
      <c r="A2748" s="1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  <c r="AC2748" s="1"/>
      <c r="AD2748" s="1"/>
      <c r="AE2748" s="1"/>
    </row>
    <row r="2749" spans="1:31">
      <c r="A2749" s="1"/>
      <c r="B2749" s="1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  <c r="AC2749" s="1"/>
      <c r="AD2749" s="1"/>
      <c r="AE2749" s="1"/>
    </row>
    <row r="2750" spans="1:31">
      <c r="A2750" s="1"/>
      <c r="B2750" s="1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  <c r="AC2750" s="1"/>
      <c r="AD2750" s="1"/>
      <c r="AE2750" s="1"/>
    </row>
    <row r="2751" spans="1:31">
      <c r="A2751" s="1"/>
      <c r="B2751" s="1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  <c r="AC2751" s="1"/>
      <c r="AD2751" s="1"/>
      <c r="AE2751" s="1"/>
    </row>
    <row r="2752" spans="1:31">
      <c r="A2752" s="1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  <c r="AC2752" s="1"/>
      <c r="AD2752" s="1"/>
      <c r="AE2752" s="1"/>
    </row>
    <row r="2753" spans="1:31">
      <c r="A2753" s="1"/>
      <c r="B2753" s="1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  <c r="AC2753" s="1"/>
      <c r="AD2753" s="1"/>
      <c r="AE2753" s="1"/>
    </row>
    <row r="2754" spans="1:31">
      <c r="A2754" s="1"/>
      <c r="B2754" s="1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  <c r="AC2754" s="1"/>
      <c r="AD2754" s="1"/>
      <c r="AE2754" s="1"/>
    </row>
    <row r="2755" spans="1:31">
      <c r="A2755" s="1"/>
      <c r="B2755" s="1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  <c r="W2755" s="1"/>
      <c r="X2755" s="1"/>
      <c r="Y2755" s="1"/>
      <c r="Z2755" s="1"/>
      <c r="AA2755" s="1"/>
      <c r="AB2755" s="1"/>
      <c r="AC2755" s="1"/>
      <c r="AD2755" s="1"/>
      <c r="AE2755" s="1"/>
    </row>
    <row r="2756" spans="1:31">
      <c r="A2756" s="1"/>
      <c r="B2756" s="1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  <c r="W2756" s="1"/>
      <c r="X2756" s="1"/>
      <c r="Y2756" s="1"/>
      <c r="Z2756" s="1"/>
      <c r="AA2756" s="1"/>
      <c r="AB2756" s="1"/>
      <c r="AC2756" s="1"/>
      <c r="AD2756" s="1"/>
      <c r="AE2756" s="1"/>
    </row>
    <row r="2757" spans="1:31">
      <c r="A2757" s="1"/>
      <c r="B2757" s="1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  <c r="W2757" s="1"/>
      <c r="X2757" s="1"/>
      <c r="Y2757" s="1"/>
      <c r="Z2757" s="1"/>
      <c r="AA2757" s="1"/>
      <c r="AB2757" s="1"/>
      <c r="AC2757" s="1"/>
      <c r="AD2757" s="1"/>
      <c r="AE2757" s="1"/>
    </row>
    <row r="2758" spans="1:31">
      <c r="A2758" s="1"/>
      <c r="B2758" s="1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  <c r="W2758" s="1"/>
      <c r="X2758" s="1"/>
      <c r="Y2758" s="1"/>
      <c r="Z2758" s="1"/>
      <c r="AA2758" s="1"/>
      <c r="AB2758" s="1"/>
      <c r="AC2758" s="1"/>
      <c r="AD2758" s="1"/>
      <c r="AE2758" s="1"/>
    </row>
    <row r="2759" spans="1:31">
      <c r="A2759" s="1"/>
      <c r="B2759" s="1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  <c r="W2759" s="1"/>
      <c r="X2759" s="1"/>
      <c r="Y2759" s="1"/>
      <c r="Z2759" s="1"/>
      <c r="AA2759" s="1"/>
      <c r="AB2759" s="1"/>
      <c r="AC2759" s="1"/>
      <c r="AD2759" s="1"/>
      <c r="AE2759" s="1"/>
    </row>
    <row r="2760" spans="1:31">
      <c r="A2760" s="1"/>
      <c r="B2760" s="1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  <c r="W2760" s="1"/>
      <c r="X2760" s="1"/>
      <c r="Y2760" s="1"/>
      <c r="Z2760" s="1"/>
      <c r="AA2760" s="1"/>
      <c r="AB2760" s="1"/>
      <c r="AC2760" s="1"/>
      <c r="AD2760" s="1"/>
      <c r="AE2760" s="1"/>
    </row>
    <row r="2761" spans="1:31">
      <c r="A2761" s="1"/>
      <c r="B2761" s="1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  <c r="W2761" s="1"/>
      <c r="X2761" s="1"/>
      <c r="Y2761" s="1"/>
      <c r="Z2761" s="1"/>
      <c r="AA2761" s="1"/>
      <c r="AB2761" s="1"/>
      <c r="AC2761" s="1"/>
      <c r="AD2761" s="1"/>
      <c r="AE2761" s="1"/>
    </row>
    <row r="2762" spans="1:31">
      <c r="A2762" s="1"/>
      <c r="B2762" s="1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  <c r="W2762" s="1"/>
      <c r="X2762" s="1"/>
      <c r="Y2762" s="1"/>
      <c r="Z2762" s="1"/>
      <c r="AA2762" s="1"/>
      <c r="AB2762" s="1"/>
      <c r="AC2762" s="1"/>
      <c r="AD2762" s="1"/>
      <c r="AE2762" s="1"/>
    </row>
    <row r="2763" spans="1:31">
      <c r="A2763" s="1"/>
      <c r="B2763" s="1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  <c r="W2763" s="1"/>
      <c r="X2763" s="1"/>
      <c r="Y2763" s="1"/>
      <c r="Z2763" s="1"/>
      <c r="AA2763" s="1"/>
      <c r="AB2763" s="1"/>
      <c r="AC2763" s="1"/>
      <c r="AD2763" s="1"/>
      <c r="AE2763" s="1"/>
    </row>
    <row r="2764" spans="1:31">
      <c r="A2764" s="1"/>
      <c r="B2764" s="1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  <c r="W2764" s="1"/>
      <c r="X2764" s="1"/>
      <c r="Y2764" s="1"/>
      <c r="Z2764" s="1"/>
      <c r="AA2764" s="1"/>
      <c r="AB2764" s="1"/>
      <c r="AC2764" s="1"/>
      <c r="AD2764" s="1"/>
      <c r="AE2764" s="1"/>
    </row>
    <row r="2765" spans="1:31">
      <c r="A2765" s="1"/>
      <c r="B2765" s="1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  <c r="W2765" s="1"/>
      <c r="X2765" s="1"/>
      <c r="Y2765" s="1"/>
      <c r="Z2765" s="1"/>
      <c r="AA2765" s="1"/>
      <c r="AB2765" s="1"/>
      <c r="AC2765" s="1"/>
      <c r="AD2765" s="1"/>
      <c r="AE2765" s="1"/>
    </row>
    <row r="2766" spans="1:31">
      <c r="A2766" s="1"/>
      <c r="B2766" s="1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  <c r="W2766" s="1"/>
      <c r="X2766" s="1"/>
      <c r="Y2766" s="1"/>
      <c r="Z2766" s="1"/>
      <c r="AA2766" s="1"/>
      <c r="AB2766" s="1"/>
      <c r="AC2766" s="1"/>
      <c r="AD2766" s="1"/>
      <c r="AE2766" s="1"/>
    </row>
    <row r="2767" spans="1:31">
      <c r="A2767" s="1"/>
      <c r="B2767" s="1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  <c r="W2767" s="1"/>
      <c r="X2767" s="1"/>
      <c r="Y2767" s="1"/>
      <c r="Z2767" s="1"/>
      <c r="AA2767" s="1"/>
      <c r="AB2767" s="1"/>
      <c r="AC2767" s="1"/>
      <c r="AD2767" s="1"/>
      <c r="AE2767" s="1"/>
    </row>
    <row r="2768" spans="1:31">
      <c r="A2768" s="1"/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  <c r="W2768" s="1"/>
      <c r="X2768" s="1"/>
      <c r="Y2768" s="1"/>
      <c r="Z2768" s="1"/>
      <c r="AA2768" s="1"/>
      <c r="AB2768" s="1"/>
      <c r="AC2768" s="1"/>
      <c r="AD2768" s="1"/>
      <c r="AE2768" s="1"/>
    </row>
    <row r="2769" spans="1:31">
      <c r="A2769" s="1"/>
      <c r="B2769" s="1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  <c r="W2769" s="1"/>
      <c r="X2769" s="1"/>
      <c r="Y2769" s="1"/>
      <c r="Z2769" s="1"/>
      <c r="AA2769" s="1"/>
      <c r="AB2769" s="1"/>
      <c r="AC2769" s="1"/>
      <c r="AD2769" s="1"/>
      <c r="AE2769" s="1"/>
    </row>
    <row r="2770" spans="1:31">
      <c r="A2770" s="1"/>
      <c r="B2770" s="1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  <c r="W2770" s="1"/>
      <c r="X2770" s="1"/>
      <c r="Y2770" s="1"/>
      <c r="Z2770" s="1"/>
      <c r="AA2770" s="1"/>
      <c r="AB2770" s="1"/>
      <c r="AC2770" s="1"/>
      <c r="AD2770" s="1"/>
      <c r="AE2770" s="1"/>
    </row>
    <row r="2771" spans="1:31">
      <c r="A2771" s="1"/>
      <c r="B2771" s="1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  <c r="W2771" s="1"/>
      <c r="X2771" s="1"/>
      <c r="Y2771" s="1"/>
      <c r="Z2771" s="1"/>
      <c r="AA2771" s="1"/>
      <c r="AB2771" s="1"/>
      <c r="AC2771" s="1"/>
      <c r="AD2771" s="1"/>
      <c r="AE2771" s="1"/>
    </row>
    <row r="2772" spans="1:31">
      <c r="A2772" s="1"/>
      <c r="B2772" s="1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  <c r="W2772" s="1"/>
      <c r="X2772" s="1"/>
      <c r="Y2772" s="1"/>
      <c r="Z2772" s="1"/>
      <c r="AA2772" s="1"/>
      <c r="AB2772" s="1"/>
      <c r="AC2772" s="1"/>
      <c r="AD2772" s="1"/>
      <c r="AE2772" s="1"/>
    </row>
    <row r="2773" spans="1:31">
      <c r="A2773" s="1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  <c r="W2773" s="1"/>
      <c r="X2773" s="1"/>
      <c r="Y2773" s="1"/>
      <c r="Z2773" s="1"/>
      <c r="AA2773" s="1"/>
      <c r="AB2773" s="1"/>
      <c r="AC2773" s="1"/>
      <c r="AD2773" s="1"/>
      <c r="AE2773" s="1"/>
    </row>
    <row r="2774" spans="1:31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  <c r="W2774" s="1"/>
      <c r="X2774" s="1"/>
      <c r="Y2774" s="1"/>
      <c r="Z2774" s="1"/>
      <c r="AA2774" s="1"/>
      <c r="AB2774" s="1"/>
      <c r="AC2774" s="1"/>
      <c r="AD2774" s="1"/>
      <c r="AE2774" s="1"/>
    </row>
    <row r="2775" spans="1:31">
      <c r="A2775" s="1"/>
      <c r="B2775" s="1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  <c r="W2775" s="1"/>
      <c r="X2775" s="1"/>
      <c r="Y2775" s="1"/>
      <c r="Z2775" s="1"/>
      <c r="AA2775" s="1"/>
      <c r="AB2775" s="1"/>
      <c r="AC2775" s="1"/>
      <c r="AD2775" s="1"/>
      <c r="AE2775" s="1"/>
    </row>
    <row r="2776" spans="1:31">
      <c r="A2776" s="1"/>
      <c r="B2776" s="1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  <c r="W2776" s="1"/>
      <c r="X2776" s="1"/>
      <c r="Y2776" s="1"/>
      <c r="Z2776" s="1"/>
      <c r="AA2776" s="1"/>
      <c r="AB2776" s="1"/>
      <c r="AC2776" s="1"/>
      <c r="AD2776" s="1"/>
      <c r="AE2776" s="1"/>
    </row>
    <row r="2777" spans="1:31">
      <c r="A2777" s="1"/>
      <c r="B2777" s="1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  <c r="W2777" s="1"/>
      <c r="X2777" s="1"/>
      <c r="Y2777" s="1"/>
      <c r="Z2777" s="1"/>
      <c r="AA2777" s="1"/>
      <c r="AB2777" s="1"/>
      <c r="AC2777" s="1"/>
      <c r="AD2777" s="1"/>
      <c r="AE2777" s="1"/>
    </row>
    <row r="2778" spans="1:31">
      <c r="A2778" s="1"/>
      <c r="B2778" s="1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  <c r="W2778" s="1"/>
      <c r="X2778" s="1"/>
      <c r="Y2778" s="1"/>
      <c r="Z2778" s="1"/>
      <c r="AA2778" s="1"/>
      <c r="AB2778" s="1"/>
      <c r="AC2778" s="1"/>
      <c r="AD2778" s="1"/>
      <c r="AE2778" s="1"/>
    </row>
    <row r="2779" spans="1:31">
      <c r="A2779" s="1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  <c r="W2779" s="1"/>
      <c r="X2779" s="1"/>
      <c r="Y2779" s="1"/>
      <c r="Z2779" s="1"/>
      <c r="AA2779" s="1"/>
      <c r="AB2779" s="1"/>
      <c r="AC2779" s="1"/>
      <c r="AD2779" s="1"/>
      <c r="AE2779" s="1"/>
    </row>
    <row r="2780" spans="1:31">
      <c r="A2780" s="1"/>
      <c r="B2780" s="1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  <c r="AC2780" s="1"/>
      <c r="AD2780" s="1"/>
      <c r="AE2780" s="1"/>
    </row>
    <row r="2781" spans="1:31">
      <c r="A2781" s="1"/>
      <c r="B2781" s="1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  <c r="W2781" s="1"/>
      <c r="X2781" s="1"/>
      <c r="Y2781" s="1"/>
      <c r="Z2781" s="1"/>
      <c r="AA2781" s="1"/>
      <c r="AB2781" s="1"/>
      <c r="AC2781" s="1"/>
      <c r="AD2781" s="1"/>
      <c r="AE2781" s="1"/>
    </row>
    <row r="2782" spans="1:31">
      <c r="A2782" s="1"/>
      <c r="B2782" s="1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  <c r="W2782" s="1"/>
      <c r="X2782" s="1"/>
      <c r="Y2782" s="1"/>
      <c r="Z2782" s="1"/>
      <c r="AA2782" s="1"/>
      <c r="AB2782" s="1"/>
      <c r="AC2782" s="1"/>
      <c r="AD2782" s="1"/>
      <c r="AE2782" s="1"/>
    </row>
  </sheetData>
  <sheetProtection algorithmName="SHA-512" hashValue="mypX4oJ2bkPpe2qVPvLZe2CjijAa+dJVpIVUY8f3cYvreUTfosDmz8wBOvNYmQKdFuwu84UB/hH2VpamkCkKFg==" saltValue="U1M36tHICWGqhKxoS3JUmA==" spinCount="100000" sheet="1" objects="1" scenarios="1"/>
  <mergeCells count="17">
    <mergeCell ref="W327:Y327"/>
    <mergeCell ref="W54:Y54"/>
    <mergeCell ref="W55:Y55"/>
    <mergeCell ref="W74:Y74"/>
    <mergeCell ref="W82:Y82"/>
    <mergeCell ref="W325:Y325"/>
    <mergeCell ref="W326:Y326"/>
    <mergeCell ref="W215:Z215"/>
    <mergeCell ref="W216:Z216"/>
    <mergeCell ref="W217:Z217"/>
    <mergeCell ref="W218:AB218"/>
    <mergeCell ref="W53:Y53"/>
    <mergeCell ref="W41:Y41"/>
    <mergeCell ref="W42:Y42"/>
    <mergeCell ref="W43:Y43"/>
    <mergeCell ref="W51:Y51"/>
    <mergeCell ref="W52:Y52"/>
  </mergeCells>
  <phoneticPr fontId="4"/>
  <hyperlinks>
    <hyperlink ref="W713" r:id="rId1" display="http://www.value-workers.co.jp" xr:uid="{00000000-0004-0000-0000-000000000000}"/>
    <hyperlink ref="W714:Y714" r:id="rId2" display="info@value-workers.co.jp" xr:uid="{00000000-0004-0000-0000-000001000000}"/>
    <hyperlink ref="W54" r:id="rId3" xr:uid="{00000000-0004-0000-0000-000002000000}"/>
    <hyperlink ref="W55:Y55" r:id="rId4" display="info@value-workers.co.jp" xr:uid="{00000000-0004-0000-0000-000003000000}"/>
    <hyperlink ref="W218:AB218" r:id="rId5" display="http://www.value-workers.co.jp/design/chick-earthworm.htm" xr:uid="{00000000-0004-0000-0000-000004000000}"/>
  </hyperlinks>
  <pageMargins left="0.39370078740157483" right="0.19685039370078741" top="0.59055118110236227" bottom="0.98425196850393704" header="0.51181102362204722" footer="0.51181102362204722"/>
  <pageSetup paperSize="9" scale="80" orientation="portrait" blackAndWhite="1" r:id="rId6"/>
  <headerFooter alignWithMargins="0">
    <oddFooter xml:space="preserve">&amp;L&amp;"ＭＳ Ｐゴシック,太字"&amp;16   &amp;U 不動産鑑定は
&amp;U   &amp;U Ｖａｌｕｅ Ｗｏｒｋｅｒｓ Inc.へ&amp;CHP: http://www.value-workers.co.jp
E-mail: info@value-workers.co.jp
&amp;R&amp;U  &amp;P  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原本</vt:lpstr>
      <vt:lpstr>原本!Print_Area</vt:lpstr>
      <vt:lpstr>原本!Print_Titles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 Workers Inc.</dc:creator>
  <cp:lastModifiedBy>Value Workers Inc.</cp:lastModifiedBy>
  <cp:lastPrinted>2025-03-04T03:53:39Z</cp:lastPrinted>
  <dcterms:created xsi:type="dcterms:W3CDTF">2005-04-28T15:35:33Z</dcterms:created>
  <dcterms:modified xsi:type="dcterms:W3CDTF">2025-03-05T12:11:32Z</dcterms:modified>
</cp:coreProperties>
</file>